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rachidagraf/Desktop/Ste.AGRTRAVIS/"/>
    </mc:Choice>
  </mc:AlternateContent>
  <xr:revisionPtr revIDLastSave="0" documentId="8_{30350947-B28B-0848-AD80-DF9C94A2D4C8}" xr6:coauthVersionLast="47" xr6:coauthVersionMax="47" xr10:uidLastSave="{00000000-0000-0000-0000-000000000000}"/>
  <bookViews>
    <workbookView xWindow="0" yWindow="500" windowWidth="25600" windowHeight="14320" tabRatio="875" activeTab="1" xr2:uid="{00000000-000D-0000-FFFF-FFFF00000000}"/>
  </bookViews>
  <sheets>
    <sheet name="tab bord" sheetId="4" r:id="rId1"/>
    <sheet name="achats" sheetId="18" r:id="rId2"/>
    <sheet name="1 23" sheetId="1" r:id="rId3"/>
    <sheet name="2 23" sheetId="6" r:id="rId4"/>
    <sheet name="3 23" sheetId="7" r:id="rId5"/>
    <sheet name="4 23" sheetId="8" r:id="rId6"/>
    <sheet name="5 20" sheetId="9" r:id="rId7"/>
    <sheet name="6 20" sheetId="10" r:id="rId8"/>
    <sheet name="7 23" sheetId="11" r:id="rId9"/>
    <sheet name="8 23" sheetId="12" r:id="rId10"/>
    <sheet name="9 20" sheetId="13" r:id="rId11"/>
    <sheet name="10 20" sheetId="14" r:id="rId12"/>
    <sheet name="11 20" sheetId="15" r:id="rId13"/>
    <sheet name="12 20" sheetId="16" r:id="rId14"/>
    <sheet name="Rég clients" sheetId="17" r:id="rId15"/>
    <sheet name="CH.I" sheetId="19" r:id="rId16"/>
    <sheet name="R Frs" sheetId="21" r:id="rId17"/>
    <sheet name="SOLDE Frs" sheetId="22" r:id="rId18"/>
  </sheets>
  <definedNames>
    <definedName name="_xlnm._FilterDatabase" localSheetId="1" hidden="1">achats!$A$2:$I$712</definedName>
    <definedName name="_xlnm._FilterDatabase" localSheetId="16" hidden="1">'R Frs'!$A$3:$F$122</definedName>
    <definedName name="_xlnm._FilterDatabase" localSheetId="14" hidden="1">'Rég clients'!$E$219:$I$229</definedName>
    <definedName name="_xlnm._FilterDatabase" localSheetId="17" hidden="1">'SOLDE Frs'!$A$3:$E$50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2" l="1"/>
  <c r="G48" i="21"/>
  <c r="H48" i="21"/>
  <c r="G49" i="21"/>
  <c r="H49" i="21"/>
  <c r="G50" i="21"/>
  <c r="H50" i="21"/>
  <c r="G51" i="21"/>
  <c r="H51" i="21"/>
  <c r="G52" i="21"/>
  <c r="H52" i="21"/>
  <c r="G53" i="21"/>
  <c r="H53" i="21"/>
  <c r="G54" i="21"/>
  <c r="H54" i="21"/>
  <c r="G55" i="21"/>
  <c r="H55" i="21"/>
  <c r="G56" i="21"/>
  <c r="H56" i="21"/>
  <c r="G57" i="21"/>
  <c r="H57" i="21"/>
  <c r="G58" i="21"/>
  <c r="H58" i="21"/>
  <c r="G59" i="21"/>
  <c r="H59" i="21"/>
  <c r="G60" i="21"/>
  <c r="H60" i="21"/>
  <c r="G61" i="21"/>
  <c r="H61" i="21"/>
  <c r="G62" i="21"/>
  <c r="H62" i="21"/>
  <c r="G63" i="21"/>
  <c r="H63" i="21"/>
  <c r="G64" i="21"/>
  <c r="H64" i="21"/>
  <c r="G65" i="21"/>
  <c r="H65" i="21"/>
  <c r="G66" i="21"/>
  <c r="H66" i="21"/>
  <c r="G67" i="21"/>
  <c r="H67" i="21"/>
  <c r="G68" i="21"/>
  <c r="H68" i="21"/>
  <c r="G69" i="21"/>
  <c r="H69" i="21"/>
  <c r="G70" i="21"/>
  <c r="H70" i="21"/>
  <c r="G71" i="21"/>
  <c r="H71" i="21"/>
  <c r="G72" i="21"/>
  <c r="H72" i="21"/>
  <c r="G73" i="21"/>
  <c r="H73" i="21"/>
  <c r="G74" i="21"/>
  <c r="H74" i="21"/>
  <c r="G75" i="21"/>
  <c r="H75" i="21"/>
  <c r="G76" i="21"/>
  <c r="H76" i="21"/>
  <c r="G77" i="21"/>
  <c r="H77" i="21"/>
  <c r="G78" i="21"/>
  <c r="H78" i="21"/>
  <c r="F58" i="18"/>
  <c r="F12" i="18"/>
  <c r="F13" i="18"/>
  <c r="F14" i="18"/>
  <c r="F15" i="18"/>
  <c r="F16" i="18"/>
  <c r="F17" i="18"/>
  <c r="F18" i="18"/>
  <c r="F19" i="18"/>
  <c r="C111" i="11"/>
  <c r="L2" i="11"/>
  <c r="L111" i="11"/>
  <c r="C2" i="11"/>
  <c r="B24" i="4"/>
  <c r="AJ346" i="16"/>
  <c r="AJ347" i="16"/>
  <c r="AJ348" i="16"/>
  <c r="AJ349" i="16"/>
  <c r="AJ350" i="16"/>
  <c r="AJ351" i="16"/>
  <c r="AJ352" i="16"/>
  <c r="AJ353" i="16"/>
  <c r="AJ354" i="16"/>
  <c r="AJ355" i="16"/>
  <c r="AJ356" i="16"/>
  <c r="AJ357" i="16"/>
  <c r="AJ358" i="16"/>
  <c r="AJ359" i="16"/>
  <c r="AJ360" i="16"/>
  <c r="AJ361" i="16"/>
  <c r="AJ362" i="16"/>
  <c r="AJ363" i="16"/>
  <c r="AJ364" i="16"/>
  <c r="AJ365" i="16"/>
  <c r="AJ366" i="16"/>
  <c r="AJ367" i="16"/>
  <c r="AJ368" i="16"/>
  <c r="AJ369" i="16"/>
  <c r="AJ370" i="16"/>
  <c r="AJ371" i="16"/>
  <c r="AJ372" i="16"/>
  <c r="AJ373" i="16"/>
  <c r="AJ374" i="16"/>
  <c r="AJ375" i="16"/>
  <c r="AJ376" i="16"/>
  <c r="AJ377" i="16"/>
  <c r="AJ378" i="16"/>
  <c r="AJ379" i="16"/>
  <c r="AJ380" i="16"/>
  <c r="AJ381" i="16"/>
  <c r="AJ382" i="16"/>
  <c r="AJ383" i="16"/>
  <c r="AJ384" i="16"/>
  <c r="AJ385" i="16"/>
  <c r="AJ386" i="16"/>
  <c r="AJ387" i="16"/>
  <c r="AJ388" i="16"/>
  <c r="AJ389" i="16"/>
  <c r="AJ390" i="16"/>
  <c r="AJ391" i="16"/>
  <c r="AJ392" i="16"/>
  <c r="AJ393" i="16"/>
  <c r="AJ394" i="16"/>
  <c r="AJ395" i="16"/>
  <c r="AJ396" i="16"/>
  <c r="AJ397" i="16"/>
  <c r="AJ398" i="16"/>
  <c r="AJ399" i="16"/>
  <c r="AJ400" i="16"/>
  <c r="AJ401" i="16"/>
  <c r="AJ402" i="16"/>
  <c r="AJ403" i="16"/>
  <c r="AJ404" i="16"/>
  <c r="AJ405" i="16"/>
  <c r="AJ406" i="16"/>
  <c r="AJ407" i="16"/>
  <c r="AJ408" i="16"/>
  <c r="AJ409" i="16"/>
  <c r="AJ410" i="16"/>
  <c r="AJ411" i="16"/>
  <c r="AJ412" i="16"/>
  <c r="AJ413" i="16"/>
  <c r="AJ414" i="16"/>
  <c r="AJ415" i="16"/>
  <c r="AJ416" i="16"/>
  <c r="AJ417" i="16"/>
  <c r="AJ418" i="16"/>
  <c r="AJ419" i="16"/>
  <c r="AJ420" i="16"/>
  <c r="AJ421" i="16"/>
  <c r="AJ422" i="16"/>
  <c r="AJ423" i="16"/>
  <c r="AJ424" i="16"/>
  <c r="AJ425" i="16"/>
  <c r="AJ426" i="16"/>
  <c r="AJ427" i="16"/>
  <c r="AJ428" i="16"/>
  <c r="AJ429" i="16"/>
  <c r="AJ430" i="16"/>
  <c r="AJ431" i="16"/>
  <c r="AJ432" i="16"/>
  <c r="AJ433" i="16"/>
  <c r="AJ434" i="16"/>
  <c r="AJ435" i="16"/>
  <c r="AJ436" i="16"/>
  <c r="AJ437" i="16"/>
  <c r="AJ438" i="16"/>
  <c r="AJ439" i="16"/>
  <c r="AJ440" i="16"/>
  <c r="AJ441" i="16"/>
  <c r="AJ442" i="16"/>
  <c r="AJ443" i="16"/>
  <c r="AJ444" i="16"/>
  <c r="AJ445" i="16"/>
  <c r="AJ446" i="16"/>
  <c r="AJ447" i="16"/>
  <c r="AJ448" i="16"/>
  <c r="AJ449" i="16"/>
  <c r="AJ450" i="16"/>
  <c r="AJ451" i="16"/>
  <c r="AJ452" i="16"/>
  <c r="AJ453" i="16"/>
  <c r="AJ454" i="16"/>
  <c r="AJ455" i="16"/>
  <c r="AJ456" i="16"/>
  <c r="AJ457" i="16"/>
  <c r="AJ458" i="16"/>
  <c r="AJ459" i="16"/>
  <c r="AJ460" i="16"/>
  <c r="AJ461" i="16"/>
  <c r="AJ462" i="16"/>
  <c r="AJ463" i="16"/>
  <c r="AJ464" i="16"/>
  <c r="AJ465" i="16"/>
  <c r="AJ466" i="16"/>
  <c r="AJ467" i="16"/>
  <c r="AJ468" i="16"/>
  <c r="AJ469" i="16"/>
  <c r="AJ470" i="16"/>
  <c r="AJ471" i="16"/>
  <c r="AJ472" i="16"/>
  <c r="AJ473" i="16"/>
  <c r="AJ474" i="16"/>
  <c r="AJ475" i="16"/>
  <c r="AJ476" i="16"/>
  <c r="AJ477" i="16"/>
  <c r="AJ478" i="16"/>
  <c r="AJ479" i="16"/>
  <c r="AJ480" i="16"/>
  <c r="AJ481" i="16"/>
  <c r="AJ482" i="16"/>
  <c r="AJ483" i="16"/>
  <c r="AJ484" i="16"/>
  <c r="AJ485" i="16"/>
  <c r="AJ486" i="16"/>
  <c r="AJ487" i="16"/>
  <c r="AJ488" i="16"/>
  <c r="AJ489" i="16"/>
  <c r="AJ490" i="16"/>
  <c r="AJ491" i="16"/>
  <c r="AJ492" i="16"/>
  <c r="AJ493" i="16"/>
  <c r="AJ494" i="16"/>
  <c r="AJ495" i="16"/>
  <c r="AJ496" i="16"/>
  <c r="AJ497" i="16"/>
  <c r="AJ498" i="16"/>
  <c r="AJ499" i="16"/>
  <c r="AJ500" i="16"/>
  <c r="AJ501" i="16"/>
  <c r="AJ502" i="16"/>
  <c r="AJ503" i="16"/>
  <c r="AJ504" i="16"/>
  <c r="AJ505" i="16"/>
  <c r="AJ506" i="16"/>
  <c r="AJ507" i="16"/>
  <c r="AJ508" i="16"/>
  <c r="AJ509" i="16"/>
  <c r="AJ510" i="16"/>
  <c r="AJ511" i="16"/>
  <c r="AJ512" i="16"/>
  <c r="AJ513" i="16"/>
  <c r="AJ514" i="16"/>
  <c r="AJ515" i="16"/>
  <c r="AJ516" i="16"/>
  <c r="AJ517" i="16"/>
  <c r="AJ518" i="16"/>
  <c r="AJ519" i="16"/>
  <c r="AJ520" i="16"/>
  <c r="AJ521" i="16"/>
  <c r="AJ522" i="16"/>
  <c r="AJ523" i="16"/>
  <c r="AJ524" i="16"/>
  <c r="AJ525" i="16"/>
  <c r="AJ526" i="16"/>
  <c r="AJ527" i="16"/>
  <c r="AJ528" i="16"/>
  <c r="AJ529" i="16"/>
  <c r="AJ530" i="16"/>
  <c r="AJ531" i="16"/>
  <c r="AJ532" i="16"/>
  <c r="AJ533" i="16"/>
  <c r="AJ534" i="16"/>
  <c r="AJ535" i="16"/>
  <c r="AJ536" i="16"/>
  <c r="AJ537" i="16"/>
  <c r="AJ538" i="16"/>
  <c r="AJ539" i="16"/>
  <c r="AJ540" i="16"/>
  <c r="AJ541" i="16"/>
  <c r="AJ542" i="16"/>
  <c r="AJ543" i="16"/>
  <c r="AJ544" i="16"/>
  <c r="AJ545" i="16"/>
  <c r="AJ546" i="16"/>
  <c r="AJ547" i="16"/>
  <c r="AJ548" i="16"/>
  <c r="AJ549" i="16"/>
  <c r="AJ550" i="16"/>
  <c r="AJ551" i="16"/>
  <c r="AJ552" i="16"/>
  <c r="AJ553" i="16"/>
  <c r="AJ554" i="16"/>
  <c r="AJ555" i="16"/>
  <c r="AJ556" i="16"/>
  <c r="AJ557" i="16"/>
  <c r="AJ558" i="16"/>
  <c r="AJ559" i="16"/>
  <c r="AJ560" i="16"/>
  <c r="AJ561" i="16"/>
  <c r="AJ562" i="16"/>
  <c r="AJ563" i="16"/>
  <c r="AJ564" i="16"/>
  <c r="AJ565" i="16"/>
  <c r="AJ566" i="16"/>
  <c r="AJ567" i="16"/>
  <c r="AJ568" i="16"/>
  <c r="AJ569" i="16"/>
  <c r="AJ570" i="16"/>
  <c r="AJ571" i="16"/>
  <c r="AJ572" i="16"/>
  <c r="AJ573" i="16"/>
  <c r="AJ574" i="16"/>
  <c r="AJ575" i="16"/>
  <c r="AJ576" i="16"/>
  <c r="AJ577" i="16"/>
  <c r="AJ578" i="16"/>
  <c r="AJ579" i="16"/>
  <c r="AJ580" i="16"/>
  <c r="AJ581" i="16"/>
  <c r="AJ582" i="16"/>
  <c r="AJ583" i="16"/>
  <c r="AJ584" i="16"/>
  <c r="AJ585" i="16"/>
  <c r="AJ586" i="16"/>
  <c r="AJ587" i="16"/>
  <c r="AJ588" i="16"/>
  <c r="AJ589" i="16"/>
  <c r="AJ590" i="16"/>
  <c r="AJ591" i="16"/>
  <c r="AJ592" i="16"/>
  <c r="AJ593" i="16"/>
  <c r="AJ594" i="16"/>
  <c r="AJ595" i="16"/>
  <c r="AJ596" i="16"/>
  <c r="AJ597" i="16"/>
  <c r="AJ598" i="16"/>
  <c r="AJ599" i="16"/>
  <c r="AJ600" i="16"/>
  <c r="AJ601" i="16"/>
  <c r="AJ602" i="16"/>
  <c r="AJ603" i="16"/>
  <c r="AJ604" i="16"/>
  <c r="AJ605" i="16"/>
  <c r="AJ606" i="16"/>
  <c r="AJ607" i="16"/>
  <c r="AJ608" i="16"/>
  <c r="AJ609" i="16"/>
  <c r="AJ610" i="16"/>
  <c r="AJ611" i="16"/>
  <c r="AJ612" i="16"/>
  <c r="AJ613" i="16"/>
  <c r="AJ614" i="16"/>
  <c r="AJ615" i="16"/>
  <c r="AJ616" i="16"/>
  <c r="AJ617" i="16"/>
  <c r="AJ618" i="16"/>
  <c r="AJ619" i="16"/>
  <c r="AJ620" i="16"/>
  <c r="AJ621" i="16"/>
  <c r="AJ622" i="16"/>
  <c r="AJ623" i="16"/>
  <c r="AJ624" i="16"/>
  <c r="AJ625" i="16"/>
  <c r="AJ626" i="16"/>
  <c r="AJ627" i="16"/>
  <c r="AJ628" i="16"/>
  <c r="AJ629" i="16"/>
  <c r="AJ630" i="16"/>
  <c r="AJ631" i="16"/>
  <c r="AJ632" i="16"/>
  <c r="AJ633" i="16"/>
  <c r="AJ634" i="16"/>
  <c r="AJ635" i="16"/>
  <c r="AJ636" i="16"/>
  <c r="AJ637" i="16"/>
  <c r="AJ638" i="16"/>
  <c r="AJ639" i="16"/>
  <c r="AJ640" i="16"/>
  <c r="AJ641" i="16"/>
  <c r="AJ642" i="16"/>
  <c r="AJ643" i="16"/>
  <c r="AJ644" i="16"/>
  <c r="AJ645" i="16"/>
  <c r="AJ646" i="16"/>
  <c r="AJ647" i="16"/>
  <c r="AJ648" i="16"/>
  <c r="AJ649" i="16"/>
  <c r="AJ650" i="16"/>
  <c r="AJ651" i="16"/>
  <c r="AJ652" i="16"/>
  <c r="AJ653" i="16"/>
  <c r="AJ654" i="16"/>
  <c r="AJ655" i="16"/>
  <c r="AJ656" i="16"/>
  <c r="AJ657" i="16"/>
  <c r="AJ658" i="16"/>
  <c r="AJ659" i="16"/>
  <c r="AJ660" i="16"/>
  <c r="AJ661" i="16"/>
  <c r="AJ662" i="16"/>
  <c r="AJ663" i="16"/>
  <c r="AJ664" i="16"/>
  <c r="AJ665" i="16"/>
  <c r="AJ666" i="16"/>
  <c r="AJ667" i="16"/>
  <c r="AJ668" i="16"/>
  <c r="AJ669" i="16"/>
  <c r="AJ670" i="16"/>
  <c r="AJ671" i="16"/>
  <c r="AJ672" i="16"/>
  <c r="AJ673" i="16"/>
  <c r="AJ674" i="16"/>
  <c r="AJ675" i="16"/>
  <c r="AJ676" i="16"/>
  <c r="AJ677" i="16"/>
  <c r="AJ678" i="16"/>
  <c r="AJ679" i="16"/>
  <c r="AJ680" i="16"/>
  <c r="AJ681" i="16"/>
  <c r="AJ682" i="16"/>
  <c r="AJ683" i="16"/>
  <c r="AJ684" i="16"/>
  <c r="AJ685" i="16"/>
  <c r="AJ686" i="16"/>
  <c r="AJ687" i="16"/>
  <c r="AJ688" i="16"/>
  <c r="AJ689" i="16"/>
  <c r="AJ690" i="16"/>
  <c r="AJ691" i="16"/>
  <c r="AJ692" i="16"/>
  <c r="AJ693" i="16"/>
  <c r="AJ694" i="16"/>
  <c r="AJ695" i="16"/>
  <c r="AJ696" i="16"/>
  <c r="AJ697" i="16"/>
  <c r="AJ698" i="16"/>
  <c r="AJ699" i="16"/>
  <c r="AJ700" i="16"/>
  <c r="AJ701" i="16"/>
  <c r="AJ702" i="16"/>
  <c r="AJ703" i="16"/>
  <c r="AJ704" i="16"/>
  <c r="AJ705" i="16"/>
  <c r="AJ706" i="16"/>
  <c r="AJ707" i="16"/>
  <c r="AJ708" i="16"/>
  <c r="AJ709" i="16"/>
  <c r="AJ710" i="16"/>
  <c r="AJ711" i="16"/>
  <c r="AJ712" i="16"/>
  <c r="AJ713" i="16"/>
  <c r="AJ714" i="16"/>
  <c r="AJ715" i="16"/>
  <c r="AJ716" i="16"/>
  <c r="AJ717" i="16"/>
  <c r="AJ718" i="16"/>
  <c r="AJ719" i="16"/>
  <c r="AJ720" i="16"/>
  <c r="AJ721" i="16"/>
  <c r="AJ722" i="16"/>
  <c r="AJ723" i="16"/>
  <c r="AJ724" i="16"/>
  <c r="AJ725" i="16"/>
  <c r="AJ726" i="16"/>
  <c r="AJ727" i="16"/>
  <c r="AJ728" i="16"/>
  <c r="AJ729" i="16"/>
  <c r="AJ730" i="16"/>
  <c r="AJ731" i="16"/>
  <c r="AJ732" i="16"/>
  <c r="AJ733" i="16"/>
  <c r="AJ734" i="16"/>
  <c r="AJ735" i="16"/>
  <c r="AJ736" i="16"/>
  <c r="AJ737" i="16"/>
  <c r="AJ738" i="16"/>
  <c r="AJ739" i="16"/>
  <c r="AJ740" i="16"/>
  <c r="AJ741" i="16"/>
  <c r="AJ742" i="16"/>
  <c r="AJ743" i="16"/>
  <c r="AJ744" i="16"/>
  <c r="AJ745" i="16"/>
  <c r="AJ746" i="16"/>
  <c r="AJ747" i="16"/>
  <c r="AJ748" i="16"/>
  <c r="AJ749" i="16"/>
  <c r="AJ750" i="16"/>
  <c r="AJ751" i="16"/>
  <c r="AJ752" i="16"/>
  <c r="AJ753" i="16"/>
  <c r="AJ754" i="16"/>
  <c r="AJ755" i="16"/>
  <c r="AJ756" i="16"/>
  <c r="AJ757" i="16"/>
  <c r="AJ758" i="16"/>
  <c r="AJ759" i="16"/>
  <c r="AJ760" i="16"/>
  <c r="AJ761" i="16"/>
  <c r="AJ762" i="16"/>
  <c r="AJ763" i="16"/>
  <c r="AJ764" i="16"/>
  <c r="AJ765" i="16"/>
  <c r="AJ766" i="16"/>
  <c r="AJ767" i="16"/>
  <c r="AJ768" i="16"/>
  <c r="AJ769" i="16"/>
  <c r="AJ770" i="16"/>
  <c r="AJ771" i="16"/>
  <c r="AJ772" i="16"/>
  <c r="AJ773" i="16"/>
  <c r="AJ774" i="16"/>
  <c r="AJ775" i="16"/>
  <c r="AJ776" i="16"/>
  <c r="AJ777" i="16"/>
  <c r="AJ778" i="16"/>
  <c r="AJ779" i="16"/>
  <c r="AJ780" i="16"/>
  <c r="AJ781" i="16"/>
  <c r="AJ782" i="16"/>
  <c r="AJ783" i="16"/>
  <c r="AJ784" i="16"/>
  <c r="AJ785" i="16"/>
  <c r="AJ786" i="16"/>
  <c r="AJ787" i="16"/>
  <c r="AJ788" i="16"/>
  <c r="AJ789" i="16"/>
  <c r="AJ790" i="16"/>
  <c r="AI6" i="16"/>
  <c r="AI7" i="16"/>
  <c r="AI8" i="16"/>
  <c r="AI9" i="16"/>
  <c r="AI10" i="16"/>
  <c r="AI11" i="16"/>
  <c r="AI12" i="16"/>
  <c r="AI13" i="16"/>
  <c r="AI14" i="16"/>
  <c r="AI15" i="16"/>
  <c r="AI16" i="16"/>
  <c r="AI17" i="16"/>
  <c r="AI18" i="16"/>
  <c r="AI19" i="16"/>
  <c r="AI20" i="16"/>
  <c r="AI21" i="16"/>
  <c r="AI22" i="16"/>
  <c r="AI23" i="16"/>
  <c r="AI24" i="16"/>
  <c r="AI26" i="16"/>
  <c r="AI27" i="16"/>
  <c r="AI28" i="16"/>
  <c r="AI29" i="16"/>
  <c r="AI30" i="16"/>
  <c r="AI31" i="16"/>
  <c r="AI32" i="16"/>
  <c r="AI33" i="16"/>
  <c r="AI34" i="16"/>
  <c r="AI35" i="16"/>
  <c r="AI36" i="16"/>
  <c r="AI37" i="16"/>
  <c r="AI38" i="16"/>
  <c r="AI39" i="16"/>
  <c r="AI40" i="16"/>
  <c r="AI41" i="16"/>
  <c r="AI42" i="16"/>
  <c r="AI43" i="16"/>
  <c r="AI44" i="16"/>
  <c r="AI45" i="16"/>
  <c r="AI46" i="16"/>
  <c r="AI47" i="16"/>
  <c r="AI48" i="16"/>
  <c r="AI49" i="16"/>
  <c r="AI50" i="16"/>
  <c r="AI51" i="16"/>
  <c r="AI52" i="16"/>
  <c r="AI53" i="16"/>
  <c r="AI54" i="16"/>
  <c r="AI55" i="16"/>
  <c r="AI56" i="16"/>
  <c r="AI57" i="16"/>
  <c r="AI58" i="16"/>
  <c r="AI59" i="16"/>
  <c r="AI60" i="16"/>
  <c r="AI61" i="16"/>
  <c r="AI62" i="16"/>
  <c r="AI63" i="16"/>
  <c r="AI64" i="16"/>
  <c r="AI65" i="16"/>
  <c r="AI66" i="16"/>
  <c r="AI67" i="16"/>
  <c r="AI68" i="16"/>
  <c r="AI69" i="16"/>
  <c r="AI70" i="16"/>
  <c r="AI71" i="16"/>
  <c r="AI72" i="16"/>
  <c r="AI73" i="16"/>
  <c r="AI74" i="16"/>
  <c r="AI75" i="16"/>
  <c r="AI76" i="16"/>
  <c r="AI77" i="16"/>
  <c r="AI78" i="16"/>
  <c r="AI79" i="16"/>
  <c r="AI80" i="16"/>
  <c r="AI81" i="16"/>
  <c r="AI82" i="16"/>
  <c r="AI83" i="16"/>
  <c r="AI84" i="16"/>
  <c r="AI85" i="16"/>
  <c r="AI86" i="16"/>
  <c r="AI87" i="16"/>
  <c r="AI88" i="16"/>
  <c r="AI89" i="16"/>
  <c r="AI90" i="16"/>
  <c r="AI91" i="16"/>
  <c r="AI92" i="16"/>
  <c r="AI93" i="16"/>
  <c r="AI94" i="16"/>
  <c r="AI95" i="16"/>
  <c r="AI96" i="16"/>
  <c r="AI97" i="16"/>
  <c r="AI98" i="16"/>
  <c r="AI99" i="16"/>
  <c r="AI100" i="16"/>
  <c r="AI101" i="16"/>
  <c r="AI102" i="16"/>
  <c r="AI103" i="16"/>
  <c r="AI104" i="16"/>
  <c r="AI105" i="16"/>
  <c r="AI106" i="16"/>
  <c r="AI107" i="16"/>
  <c r="AI108" i="16"/>
  <c r="AI109" i="16"/>
  <c r="AI110" i="16"/>
  <c r="AI111" i="16"/>
  <c r="AI112" i="16"/>
  <c r="AI113" i="16"/>
  <c r="AI114" i="16"/>
  <c r="AI115" i="16"/>
  <c r="AI116" i="16"/>
  <c r="AI117" i="16"/>
  <c r="AI118" i="16"/>
  <c r="AI119" i="16"/>
  <c r="AI120" i="16"/>
  <c r="AI121" i="16"/>
  <c r="AI122" i="16"/>
  <c r="AI123" i="16"/>
  <c r="AI124" i="16"/>
  <c r="AI125" i="16"/>
  <c r="AI126" i="16"/>
  <c r="AI127" i="16"/>
  <c r="AI128" i="16"/>
  <c r="AI129" i="16"/>
  <c r="AI130" i="16"/>
  <c r="AI131" i="16"/>
  <c r="AI132" i="16"/>
  <c r="AI133" i="16"/>
  <c r="AI134" i="16"/>
  <c r="AI135" i="16"/>
  <c r="AI136" i="16"/>
  <c r="AI137" i="16"/>
  <c r="AI138" i="16"/>
  <c r="AI139" i="16"/>
  <c r="AI140" i="16"/>
  <c r="AI141" i="16"/>
  <c r="AI142" i="16"/>
  <c r="AI143" i="16"/>
  <c r="AI144" i="16"/>
  <c r="AI145" i="16"/>
  <c r="AI146" i="16"/>
  <c r="AI147" i="16"/>
  <c r="AI148" i="16"/>
  <c r="AI149" i="16"/>
  <c r="AI150" i="16"/>
  <c r="AI151" i="16"/>
  <c r="AI152" i="16"/>
  <c r="AI153" i="16"/>
  <c r="AI154" i="16"/>
  <c r="AI155" i="16"/>
  <c r="AI156" i="16"/>
  <c r="AI157" i="16"/>
  <c r="AI158" i="16"/>
  <c r="AI159" i="16"/>
  <c r="AI160" i="16"/>
  <c r="AI161" i="16"/>
  <c r="AI162" i="16"/>
  <c r="AI163" i="16"/>
  <c r="AI164" i="16"/>
  <c r="AI165" i="16"/>
  <c r="AI166" i="16"/>
  <c r="AI167" i="16"/>
  <c r="AI168" i="16"/>
  <c r="AI169" i="16"/>
  <c r="AI170" i="16"/>
  <c r="AI171" i="16"/>
  <c r="AI172" i="16"/>
  <c r="AI173" i="16"/>
  <c r="AI174" i="16"/>
  <c r="AI175" i="16"/>
  <c r="AI176" i="16"/>
  <c r="AI177" i="16"/>
  <c r="AI178" i="16"/>
  <c r="AI179" i="16"/>
  <c r="AI180" i="16"/>
  <c r="AI181" i="16"/>
  <c r="AI182" i="16"/>
  <c r="AI183" i="16"/>
  <c r="AI184" i="16"/>
  <c r="AI185" i="16"/>
  <c r="AI186" i="16"/>
  <c r="AI187" i="16"/>
  <c r="AI188" i="16"/>
  <c r="AI189" i="16"/>
  <c r="AI190" i="16"/>
  <c r="AI191" i="16"/>
  <c r="AI192" i="16"/>
  <c r="AI193" i="16"/>
  <c r="AI194" i="16"/>
  <c r="AI195" i="16"/>
  <c r="AI196" i="16"/>
  <c r="AI197" i="16"/>
  <c r="AI198" i="16"/>
  <c r="AI199" i="16"/>
  <c r="AI200" i="16"/>
  <c r="AI201" i="16"/>
  <c r="AI202" i="16"/>
  <c r="AI203" i="16"/>
  <c r="AI204" i="16"/>
  <c r="AI205" i="16"/>
  <c r="AI206" i="16"/>
  <c r="AI207" i="16"/>
  <c r="AI208" i="16"/>
  <c r="AI209" i="16"/>
  <c r="AI210" i="16"/>
  <c r="AI211" i="16"/>
  <c r="AI212" i="16"/>
  <c r="AI213" i="16"/>
  <c r="AI214" i="16"/>
  <c r="AI215" i="16"/>
  <c r="AI216" i="16"/>
  <c r="AI217" i="16"/>
  <c r="AI218" i="16"/>
  <c r="AI219" i="16"/>
  <c r="AI220" i="16"/>
  <c r="AI221" i="16"/>
  <c r="AI222" i="16"/>
  <c r="AI223" i="16"/>
  <c r="AI224" i="16"/>
  <c r="AI225" i="16"/>
  <c r="AI226" i="16"/>
  <c r="AI227" i="16"/>
  <c r="AI228" i="16"/>
  <c r="AI229" i="16"/>
  <c r="AI230" i="16"/>
  <c r="AI231" i="16"/>
  <c r="AI232" i="16"/>
  <c r="AI233" i="16"/>
  <c r="AI234" i="16"/>
  <c r="AI235" i="16"/>
  <c r="AI236" i="16"/>
  <c r="AI237" i="16"/>
  <c r="AI238" i="16"/>
  <c r="AI239" i="16"/>
  <c r="AI240" i="16"/>
  <c r="AI241" i="16"/>
  <c r="AI242" i="16"/>
  <c r="AI243" i="16"/>
  <c r="AI244" i="16"/>
  <c r="AI245" i="16"/>
  <c r="AI246" i="16"/>
  <c r="AI247" i="16"/>
  <c r="AI248" i="16"/>
  <c r="AI249" i="16"/>
  <c r="AI250" i="16"/>
  <c r="AI251" i="16"/>
  <c r="AI252" i="16"/>
  <c r="AI253" i="16"/>
  <c r="AI254" i="16"/>
  <c r="AI255" i="16"/>
  <c r="AI256" i="16"/>
  <c r="AI257" i="16"/>
  <c r="AI258" i="16"/>
  <c r="AI259" i="16"/>
  <c r="AI260" i="16"/>
  <c r="AI261" i="16"/>
  <c r="AI262" i="16"/>
  <c r="AI263" i="16"/>
  <c r="AI264" i="16"/>
  <c r="AI265" i="16"/>
  <c r="AI266" i="16"/>
  <c r="AI267" i="16"/>
  <c r="AI268" i="16"/>
  <c r="AI269" i="16"/>
  <c r="AI270" i="16"/>
  <c r="AI271" i="16"/>
  <c r="AI272" i="16"/>
  <c r="AI273" i="16"/>
  <c r="AI274" i="16"/>
  <c r="AI275" i="16"/>
  <c r="AI276" i="16"/>
  <c r="AI277" i="16"/>
  <c r="AI278" i="16"/>
  <c r="AI279" i="16"/>
  <c r="AI280" i="16"/>
  <c r="AI281" i="16"/>
  <c r="AI282" i="16"/>
  <c r="AI283" i="16"/>
  <c r="AI284" i="16"/>
  <c r="AI285" i="16"/>
  <c r="AI286" i="16"/>
  <c r="AI287" i="16"/>
  <c r="AI288" i="16"/>
  <c r="AI289" i="16"/>
  <c r="AI290" i="16"/>
  <c r="AI291" i="16"/>
  <c r="AI292" i="16"/>
  <c r="AI293" i="16"/>
  <c r="AI294" i="16"/>
  <c r="AI295" i="16"/>
  <c r="AI296" i="16"/>
  <c r="AI297" i="16"/>
  <c r="AI298" i="16"/>
  <c r="AI299" i="16"/>
  <c r="AI300" i="16"/>
  <c r="AI301" i="16"/>
  <c r="AI302" i="16"/>
  <c r="AI303" i="16"/>
  <c r="AI304" i="16"/>
  <c r="AI305" i="16"/>
  <c r="AI306" i="16"/>
  <c r="AI307" i="16"/>
  <c r="AI308" i="16"/>
  <c r="AI309" i="16"/>
  <c r="AI310" i="16"/>
  <c r="AI311" i="16"/>
  <c r="AI312" i="16"/>
  <c r="AI313" i="16"/>
  <c r="AI314" i="16"/>
  <c r="AI315" i="16"/>
  <c r="AI316" i="16"/>
  <c r="AI317" i="16"/>
  <c r="AI318" i="16"/>
  <c r="AI319" i="16"/>
  <c r="AI320" i="16"/>
  <c r="AI321" i="16"/>
  <c r="AI322" i="16"/>
  <c r="AI323" i="16"/>
  <c r="AI324" i="16"/>
  <c r="AI325" i="16"/>
  <c r="AI326" i="16"/>
  <c r="AI327" i="16"/>
  <c r="AI328" i="16"/>
  <c r="AI329" i="16"/>
  <c r="AI330" i="16"/>
  <c r="AI331" i="16"/>
  <c r="AI332" i="16"/>
  <c r="AI333" i="16"/>
  <c r="AI334" i="16"/>
  <c r="AI335" i="16"/>
  <c r="AI336" i="16"/>
  <c r="AI337" i="16"/>
  <c r="AI338" i="16"/>
  <c r="AI339" i="16"/>
  <c r="AI340" i="16"/>
  <c r="AI341" i="16"/>
  <c r="AI342" i="16"/>
  <c r="AI343" i="16"/>
  <c r="AI344" i="16"/>
  <c r="AI345" i="16"/>
  <c r="AI346" i="16"/>
  <c r="AI347" i="16"/>
  <c r="AI348" i="16"/>
  <c r="AI349" i="16"/>
  <c r="AI350" i="16"/>
  <c r="AI351" i="16"/>
  <c r="AI352" i="16"/>
  <c r="AI353" i="16"/>
  <c r="AI354" i="16"/>
  <c r="AI355" i="16"/>
  <c r="AI356" i="16"/>
  <c r="AI357" i="16"/>
  <c r="AI358" i="16"/>
  <c r="AI359" i="16"/>
  <c r="AI360" i="16"/>
  <c r="AI361" i="16"/>
  <c r="AI362" i="16"/>
  <c r="AI363" i="16"/>
  <c r="AI364" i="16"/>
  <c r="AI365" i="16"/>
  <c r="AI366" i="16"/>
  <c r="AI367" i="16"/>
  <c r="AI368" i="16"/>
  <c r="AI369" i="16"/>
  <c r="AI370" i="16"/>
  <c r="AI371" i="16"/>
  <c r="AI372" i="16"/>
  <c r="AI373" i="16"/>
  <c r="AI374" i="16"/>
  <c r="AI375" i="16"/>
  <c r="AI376" i="16"/>
  <c r="AI377" i="16"/>
  <c r="AI378" i="16"/>
  <c r="AI379" i="16"/>
  <c r="AI380" i="16"/>
  <c r="AI381" i="16"/>
  <c r="AI382" i="16"/>
  <c r="AI383" i="16"/>
  <c r="AI384" i="16"/>
  <c r="AI385" i="16"/>
  <c r="AI386" i="16"/>
  <c r="AI387" i="16"/>
  <c r="AI388" i="16"/>
  <c r="AI389" i="16"/>
  <c r="AI390" i="16"/>
  <c r="AI391" i="16"/>
  <c r="AI392" i="16"/>
  <c r="AI393" i="16"/>
  <c r="AI394" i="16"/>
  <c r="AI395" i="16"/>
  <c r="AI396" i="16"/>
  <c r="AI397" i="16"/>
  <c r="AI398" i="16"/>
  <c r="AI399" i="16"/>
  <c r="AI400" i="16"/>
  <c r="AI401" i="16"/>
  <c r="AI402" i="16"/>
  <c r="AI403" i="16"/>
  <c r="AI404" i="16"/>
  <c r="AI405" i="16"/>
  <c r="AI406" i="16"/>
  <c r="AI407" i="16"/>
  <c r="AI408" i="16"/>
  <c r="AI409" i="16"/>
  <c r="AI410" i="16"/>
  <c r="AI411" i="16"/>
  <c r="AI412" i="16"/>
  <c r="AI413" i="16"/>
  <c r="AI414" i="16"/>
  <c r="AI415" i="16"/>
  <c r="AI416" i="16"/>
  <c r="AI417" i="16"/>
  <c r="AI418" i="16"/>
  <c r="AI419" i="16"/>
  <c r="AI420" i="16"/>
  <c r="AI421" i="16"/>
  <c r="AI422" i="16"/>
  <c r="AI423" i="16"/>
  <c r="AI424" i="16"/>
  <c r="AI425" i="16"/>
  <c r="AI426" i="16"/>
  <c r="AI427" i="16"/>
  <c r="AI428" i="16"/>
  <c r="AI429" i="16"/>
  <c r="AI430" i="16"/>
  <c r="AI431" i="16"/>
  <c r="AI432" i="16"/>
  <c r="AI433" i="16"/>
  <c r="AI434" i="16"/>
  <c r="AI435" i="16"/>
  <c r="AI436" i="16"/>
  <c r="AI437" i="16"/>
  <c r="AI438" i="16"/>
  <c r="AI439" i="16"/>
  <c r="AI440" i="16"/>
  <c r="AI441" i="16"/>
  <c r="AI442" i="16"/>
  <c r="AI443" i="16"/>
  <c r="AI444" i="16"/>
  <c r="AI445" i="16"/>
  <c r="AI446" i="16"/>
  <c r="AI447" i="16"/>
  <c r="AI448" i="16"/>
  <c r="AI449" i="16"/>
  <c r="AI450" i="16"/>
  <c r="AI451" i="16"/>
  <c r="AI452" i="16"/>
  <c r="AI453" i="16"/>
  <c r="AI454" i="16"/>
  <c r="AI455" i="16"/>
  <c r="AI456" i="16"/>
  <c r="AI457" i="16"/>
  <c r="AI458" i="16"/>
  <c r="AI459" i="16"/>
  <c r="AI460" i="16"/>
  <c r="AI461" i="16"/>
  <c r="AI462" i="16"/>
  <c r="AI463" i="16"/>
  <c r="AI464" i="16"/>
  <c r="AI465" i="16"/>
  <c r="AI466" i="16"/>
  <c r="AI467" i="16"/>
  <c r="AI468" i="16"/>
  <c r="AI469" i="16"/>
  <c r="AI470" i="16"/>
  <c r="AI471" i="16"/>
  <c r="AI472" i="16"/>
  <c r="AI473" i="16"/>
  <c r="AI474" i="16"/>
  <c r="AI475" i="16"/>
  <c r="AI476" i="16"/>
  <c r="AI477" i="16"/>
  <c r="AI478" i="16"/>
  <c r="AI479" i="16"/>
  <c r="AI480" i="16"/>
  <c r="AI481" i="16"/>
  <c r="AI482" i="16"/>
  <c r="AI483" i="16"/>
  <c r="AI484" i="16"/>
  <c r="AI485" i="16"/>
  <c r="AI486" i="16"/>
  <c r="AI487" i="16"/>
  <c r="AI488" i="16"/>
  <c r="AI489" i="16"/>
  <c r="AI490" i="16"/>
  <c r="AI491" i="16"/>
  <c r="AI492" i="16"/>
  <c r="AI493" i="16"/>
  <c r="AI494" i="16"/>
  <c r="AI495" i="16"/>
  <c r="AI496" i="16"/>
  <c r="AI497" i="16"/>
  <c r="AI498" i="16"/>
  <c r="AI499" i="16"/>
  <c r="AI500" i="16"/>
  <c r="AI501" i="16"/>
  <c r="AI502" i="16"/>
  <c r="AI503" i="16"/>
  <c r="AI504" i="16"/>
  <c r="AI505" i="16"/>
  <c r="AI506" i="16"/>
  <c r="AI507" i="16"/>
  <c r="AI508" i="16"/>
  <c r="AI509" i="16"/>
  <c r="AI510" i="16"/>
  <c r="AI511" i="16"/>
  <c r="AI512" i="16"/>
  <c r="AI513" i="16"/>
  <c r="AI514" i="16"/>
  <c r="AI515" i="16"/>
  <c r="AI516" i="16"/>
  <c r="AI517" i="16"/>
  <c r="AI518" i="16"/>
  <c r="AI519" i="16"/>
  <c r="AI520" i="16"/>
  <c r="AI521" i="16"/>
  <c r="AI522" i="16"/>
  <c r="AI523" i="16"/>
  <c r="AI524" i="16"/>
  <c r="AI525" i="16"/>
  <c r="AI526" i="16"/>
  <c r="AI527" i="16"/>
  <c r="AI528" i="16"/>
  <c r="AI529" i="16"/>
  <c r="AI530" i="16"/>
  <c r="AI531" i="16"/>
  <c r="AI532" i="16"/>
  <c r="AI533" i="16"/>
  <c r="AI534" i="16"/>
  <c r="AI535" i="16"/>
  <c r="AI536" i="16"/>
  <c r="AI537" i="16"/>
  <c r="AI538" i="16"/>
  <c r="AI539" i="16"/>
  <c r="AI540" i="16"/>
  <c r="AI541" i="16"/>
  <c r="AI542" i="16"/>
  <c r="AI543" i="16"/>
  <c r="AI544" i="16"/>
  <c r="AI545" i="16"/>
  <c r="AI546" i="16"/>
  <c r="AI547" i="16"/>
  <c r="AI548" i="16"/>
  <c r="AI549" i="16"/>
  <c r="AI550" i="16"/>
  <c r="AI551" i="16"/>
  <c r="AI552" i="16"/>
  <c r="AI553" i="16"/>
  <c r="AI554" i="16"/>
  <c r="AI555" i="16"/>
  <c r="AI556" i="16"/>
  <c r="AI557" i="16"/>
  <c r="AI558" i="16"/>
  <c r="AI559" i="16"/>
  <c r="AI560" i="16"/>
  <c r="AI561" i="16"/>
  <c r="AI562" i="16"/>
  <c r="AI563" i="16"/>
  <c r="AI564" i="16"/>
  <c r="AI565" i="16"/>
  <c r="AI566" i="16"/>
  <c r="AI567" i="16"/>
  <c r="AI568" i="16"/>
  <c r="AI569" i="16"/>
  <c r="AI570" i="16"/>
  <c r="AI571" i="16"/>
  <c r="AI572" i="16"/>
  <c r="AI573" i="16"/>
  <c r="AI574" i="16"/>
  <c r="AI575" i="16"/>
  <c r="AI576" i="16"/>
  <c r="AI577" i="16"/>
  <c r="AI578" i="16"/>
  <c r="AI579" i="16"/>
  <c r="AI580" i="16"/>
  <c r="AI581" i="16"/>
  <c r="AI582" i="16"/>
  <c r="AI583" i="16"/>
  <c r="AI584" i="16"/>
  <c r="AI585" i="16"/>
  <c r="AI586" i="16"/>
  <c r="AI587" i="16"/>
  <c r="AI588" i="16"/>
  <c r="AI589" i="16"/>
  <c r="AI590" i="16"/>
  <c r="AI591" i="16"/>
  <c r="AI592" i="16"/>
  <c r="AI593" i="16"/>
  <c r="AI594" i="16"/>
  <c r="AI595" i="16"/>
  <c r="AI596" i="16"/>
  <c r="AI597" i="16"/>
  <c r="AI598" i="16"/>
  <c r="AI599" i="16"/>
  <c r="AI600" i="16"/>
  <c r="AI601" i="16"/>
  <c r="AI602" i="16"/>
  <c r="AI603" i="16"/>
  <c r="AI604" i="16"/>
  <c r="AI605" i="16"/>
  <c r="AI606" i="16"/>
  <c r="AI607" i="16"/>
  <c r="AI608" i="16"/>
  <c r="AI609" i="16"/>
  <c r="AI610" i="16"/>
  <c r="AI611" i="16"/>
  <c r="AI612" i="16"/>
  <c r="AI613" i="16"/>
  <c r="AI614" i="16"/>
  <c r="AI615" i="16"/>
  <c r="AI616" i="16"/>
  <c r="AI617" i="16"/>
  <c r="AI618" i="16"/>
  <c r="AI619" i="16"/>
  <c r="AI620" i="16"/>
  <c r="AI621" i="16"/>
  <c r="AI622" i="16"/>
  <c r="AI623" i="16"/>
  <c r="AI624" i="16"/>
  <c r="AI625" i="16"/>
  <c r="AI626" i="16"/>
  <c r="AI627" i="16"/>
  <c r="AI628" i="16"/>
  <c r="AI629" i="16"/>
  <c r="AI630" i="16"/>
  <c r="AI631" i="16"/>
  <c r="AI632" i="16"/>
  <c r="AI633" i="16"/>
  <c r="AI634" i="16"/>
  <c r="AI635" i="16"/>
  <c r="AI636" i="16"/>
  <c r="AI637" i="16"/>
  <c r="AI638" i="16"/>
  <c r="AI639" i="16"/>
  <c r="AI640" i="16"/>
  <c r="AI641" i="16"/>
  <c r="AI642" i="16"/>
  <c r="AI643" i="16"/>
  <c r="AI644" i="16"/>
  <c r="AI645" i="16"/>
  <c r="AI646" i="16"/>
  <c r="AI647" i="16"/>
  <c r="AI648" i="16"/>
  <c r="AI649" i="16"/>
  <c r="AI650" i="16"/>
  <c r="AI651" i="16"/>
  <c r="AI652" i="16"/>
  <c r="AI653" i="16"/>
  <c r="AI654" i="16"/>
  <c r="AI655" i="16"/>
  <c r="AI656" i="16"/>
  <c r="AI657" i="16"/>
  <c r="AI658" i="16"/>
  <c r="AI659" i="16"/>
  <c r="AI660" i="16"/>
  <c r="AI661" i="16"/>
  <c r="AI662" i="16"/>
  <c r="AI663" i="16"/>
  <c r="AI664" i="16"/>
  <c r="AI665" i="16"/>
  <c r="AI666" i="16"/>
  <c r="AI667" i="16"/>
  <c r="AI668" i="16"/>
  <c r="AI669" i="16"/>
  <c r="AI670" i="16"/>
  <c r="AI671" i="16"/>
  <c r="AI672" i="16"/>
  <c r="AI673" i="16"/>
  <c r="AI674" i="16"/>
  <c r="AI675" i="16"/>
  <c r="AI676" i="16"/>
  <c r="AI677" i="16"/>
  <c r="AI678" i="16"/>
  <c r="AI679" i="16"/>
  <c r="AI680" i="16"/>
  <c r="AI681" i="16"/>
  <c r="AI682" i="16"/>
  <c r="AI683" i="16"/>
  <c r="AI684" i="16"/>
  <c r="AI685" i="16"/>
  <c r="AI686" i="16"/>
  <c r="AI687" i="16"/>
  <c r="AI688" i="16"/>
  <c r="AI689" i="16"/>
  <c r="AI690" i="16"/>
  <c r="AI691" i="16"/>
  <c r="AI692" i="16"/>
  <c r="AI693" i="16"/>
  <c r="AI694" i="16"/>
  <c r="AI695" i="16"/>
  <c r="AI696" i="16"/>
  <c r="AI697" i="16"/>
  <c r="AI698" i="16"/>
  <c r="AI699" i="16"/>
  <c r="AI700" i="16"/>
  <c r="AI701" i="16"/>
  <c r="AI702" i="16"/>
  <c r="AI703" i="16"/>
  <c r="AI704" i="16"/>
  <c r="AI705" i="16"/>
  <c r="AI706" i="16"/>
  <c r="AI707" i="16"/>
  <c r="AI708" i="16"/>
  <c r="AI709" i="16"/>
  <c r="AI710" i="16"/>
  <c r="AI711" i="16"/>
  <c r="AI712" i="16"/>
  <c r="AI713" i="16"/>
  <c r="AI714" i="16"/>
  <c r="AI715" i="16"/>
  <c r="AI716" i="16"/>
  <c r="AI717" i="16"/>
  <c r="AI718" i="16"/>
  <c r="AI719" i="16"/>
  <c r="AI720" i="16"/>
  <c r="AI721" i="16"/>
  <c r="AI722" i="16"/>
  <c r="AI723" i="16"/>
  <c r="AI724" i="16"/>
  <c r="AI725" i="16"/>
  <c r="AI726" i="16"/>
  <c r="AI727" i="16"/>
  <c r="AI728" i="16"/>
  <c r="AI729" i="16"/>
  <c r="AI730" i="16"/>
  <c r="AI731" i="16"/>
  <c r="AI732" i="16"/>
  <c r="AI733" i="16"/>
  <c r="AI734" i="16"/>
  <c r="AI735" i="16"/>
  <c r="AI736" i="16"/>
  <c r="AI737" i="16"/>
  <c r="AI738" i="16"/>
  <c r="AI739" i="16"/>
  <c r="AI740" i="16"/>
  <c r="AI741" i="16"/>
  <c r="AI742" i="16"/>
  <c r="AI743" i="16"/>
  <c r="AI744" i="16"/>
  <c r="AI745" i="16"/>
  <c r="AI746" i="16"/>
  <c r="AI747" i="16"/>
  <c r="AI748" i="16"/>
  <c r="AI749" i="16"/>
  <c r="AI750" i="16"/>
  <c r="AI751" i="16"/>
  <c r="AI752" i="16"/>
  <c r="AI753" i="16"/>
  <c r="AI754" i="16"/>
  <c r="AI755" i="16"/>
  <c r="AI756" i="16"/>
  <c r="AI757" i="16"/>
  <c r="AI758" i="16"/>
  <c r="AI759" i="16"/>
  <c r="AI760" i="16"/>
  <c r="AI761" i="16"/>
  <c r="AI762" i="16"/>
  <c r="AI763" i="16"/>
  <c r="AI764" i="16"/>
  <c r="AI765" i="16"/>
  <c r="AI766" i="16"/>
  <c r="AI767" i="16"/>
  <c r="AI768" i="16"/>
  <c r="AI769" i="16"/>
  <c r="AI770" i="16"/>
  <c r="AI771" i="16"/>
  <c r="AI772" i="16"/>
  <c r="AI773" i="16"/>
  <c r="AI774" i="16"/>
  <c r="AI775" i="16"/>
  <c r="AI776" i="16"/>
  <c r="AI777" i="16"/>
  <c r="AI778" i="16"/>
  <c r="AI779" i="16"/>
  <c r="AI780" i="16"/>
  <c r="AI781" i="16"/>
  <c r="AI782" i="16"/>
  <c r="AI783" i="16"/>
  <c r="AI784" i="16"/>
  <c r="AI785" i="16"/>
  <c r="AI786" i="16"/>
  <c r="AI787" i="16"/>
  <c r="AI788" i="16"/>
  <c r="AI789" i="16"/>
  <c r="AI790" i="16"/>
  <c r="AI5" i="16"/>
  <c r="B6" i="4"/>
  <c r="G6" i="4"/>
  <c r="B7" i="4"/>
  <c r="G7" i="4"/>
  <c r="B8" i="4"/>
  <c r="G8" i="4"/>
  <c r="B9" i="4"/>
  <c r="G9" i="4"/>
  <c r="B10" i="4"/>
  <c r="G10" i="4"/>
  <c r="B11" i="4"/>
  <c r="G11" i="4"/>
  <c r="B12" i="4"/>
  <c r="G12" i="4"/>
  <c r="B13" i="4"/>
  <c r="G13" i="4"/>
  <c r="B14" i="4"/>
  <c r="G14" i="4"/>
  <c r="B15" i="4"/>
  <c r="G15" i="4"/>
  <c r="B16" i="4"/>
  <c r="G16" i="4"/>
  <c r="B17" i="4"/>
  <c r="G17" i="4"/>
  <c r="B18" i="4"/>
  <c r="G18" i="4"/>
  <c r="B19" i="4"/>
  <c r="G19" i="4"/>
  <c r="B20" i="4"/>
  <c r="G20" i="4"/>
  <c r="B21" i="4"/>
  <c r="G21" i="4"/>
  <c r="B22" i="4"/>
  <c r="G22" i="4"/>
  <c r="B23" i="4"/>
  <c r="G23" i="4"/>
  <c r="G24" i="4"/>
  <c r="B25" i="4"/>
  <c r="G25" i="4"/>
  <c r="B26" i="4"/>
  <c r="G26" i="4"/>
  <c r="B27" i="4"/>
  <c r="G27" i="4"/>
  <c r="B28" i="4"/>
  <c r="G28" i="4"/>
  <c r="B29" i="4"/>
  <c r="G29" i="4"/>
  <c r="B30" i="4"/>
  <c r="G30" i="4"/>
  <c r="B31" i="4"/>
  <c r="G31" i="4"/>
  <c r="B32" i="4"/>
  <c r="G32" i="4"/>
  <c r="B33" i="4"/>
  <c r="G33" i="4"/>
  <c r="B34" i="4"/>
  <c r="G34" i="4"/>
  <c r="B35" i="4"/>
  <c r="G35" i="4"/>
  <c r="B36" i="4"/>
  <c r="G36" i="4"/>
  <c r="B37" i="4"/>
  <c r="G37" i="4"/>
  <c r="B38" i="4"/>
  <c r="G38" i="4"/>
  <c r="B39" i="4"/>
  <c r="G39" i="4"/>
  <c r="B40" i="4"/>
  <c r="G40" i="4"/>
  <c r="B41" i="4"/>
  <c r="G41" i="4"/>
  <c r="B42" i="4"/>
  <c r="G42" i="4"/>
  <c r="B43" i="4"/>
  <c r="G43" i="4"/>
  <c r="B44" i="4"/>
  <c r="G44" i="4"/>
  <c r="B45" i="4"/>
  <c r="G45" i="4"/>
  <c r="B46" i="4"/>
  <c r="G46" i="4"/>
  <c r="B47" i="4"/>
  <c r="G47" i="4"/>
  <c r="B48" i="4"/>
  <c r="G48" i="4"/>
  <c r="B49" i="4"/>
  <c r="G49" i="4"/>
  <c r="B50" i="4"/>
  <c r="G50" i="4"/>
  <c r="B51" i="4"/>
  <c r="G51" i="4"/>
  <c r="B52" i="4"/>
  <c r="G52" i="4"/>
  <c r="B53" i="4"/>
  <c r="G53" i="4"/>
  <c r="B54" i="4"/>
  <c r="G54" i="4"/>
  <c r="B55" i="4"/>
  <c r="G55" i="4"/>
  <c r="B56" i="4"/>
  <c r="G56" i="4"/>
  <c r="B57" i="4"/>
  <c r="G57" i="4"/>
  <c r="B58" i="4"/>
  <c r="G58" i="4"/>
  <c r="B59" i="4"/>
  <c r="G59" i="4"/>
  <c r="B60" i="4"/>
  <c r="G60" i="4"/>
  <c r="B61" i="4"/>
  <c r="G61" i="4"/>
  <c r="B62" i="4"/>
  <c r="G62" i="4"/>
  <c r="B63" i="4"/>
  <c r="G63" i="4"/>
  <c r="B64" i="4"/>
  <c r="G64" i="4"/>
  <c r="B65" i="4"/>
  <c r="G65" i="4"/>
  <c r="B66" i="4"/>
  <c r="G66" i="4"/>
  <c r="B67" i="4"/>
  <c r="G67" i="4"/>
  <c r="B68" i="4"/>
  <c r="G68" i="4"/>
  <c r="B69" i="4"/>
  <c r="G69" i="4"/>
  <c r="B70" i="4"/>
  <c r="G70" i="4"/>
  <c r="B71" i="4"/>
  <c r="G71" i="4"/>
  <c r="B72" i="4"/>
  <c r="G72" i="4"/>
  <c r="B73" i="4"/>
  <c r="G73" i="4"/>
  <c r="B74" i="4"/>
  <c r="G74" i="4"/>
  <c r="B75" i="4"/>
  <c r="G75" i="4"/>
  <c r="B76" i="4"/>
  <c r="G76" i="4"/>
  <c r="B77" i="4"/>
  <c r="G77" i="4"/>
  <c r="B78" i="4"/>
  <c r="G78" i="4"/>
  <c r="B79" i="4"/>
  <c r="G79" i="4"/>
  <c r="B80" i="4"/>
  <c r="G80" i="4"/>
  <c r="B81" i="4"/>
  <c r="G81" i="4"/>
  <c r="B82" i="4"/>
  <c r="G82" i="4"/>
  <c r="B83" i="4"/>
  <c r="G83" i="4"/>
  <c r="B84" i="4"/>
  <c r="G84" i="4"/>
  <c r="B85" i="4"/>
  <c r="G85" i="4"/>
  <c r="B86" i="4"/>
  <c r="G86" i="4"/>
  <c r="B87" i="4"/>
  <c r="G87" i="4"/>
  <c r="B88" i="4"/>
  <c r="E88" i="4"/>
  <c r="G88" i="4"/>
  <c r="B89" i="4"/>
  <c r="E89" i="4"/>
  <c r="G89" i="4"/>
  <c r="B90" i="4"/>
  <c r="E90" i="4"/>
  <c r="G90" i="4"/>
  <c r="B91" i="4"/>
  <c r="E91" i="4"/>
  <c r="G91" i="4"/>
  <c r="B92" i="4"/>
  <c r="E92" i="4"/>
  <c r="G92" i="4"/>
  <c r="B93" i="4"/>
  <c r="E93" i="4"/>
  <c r="G93" i="4"/>
  <c r="B94" i="4"/>
  <c r="E94" i="4"/>
  <c r="G94" i="4"/>
  <c r="B95" i="4"/>
  <c r="E95" i="4"/>
  <c r="G95" i="4"/>
  <c r="B96" i="4"/>
  <c r="E96" i="4"/>
  <c r="G96" i="4"/>
  <c r="B97" i="4"/>
  <c r="E97" i="4"/>
  <c r="G97" i="4"/>
  <c r="B98" i="4"/>
  <c r="E98" i="4"/>
  <c r="G98" i="4"/>
  <c r="B99" i="4"/>
  <c r="E99" i="4"/>
  <c r="G99" i="4"/>
  <c r="B100" i="4"/>
  <c r="E100" i="4"/>
  <c r="G100" i="4"/>
  <c r="B101" i="4"/>
  <c r="E101" i="4"/>
  <c r="G101" i="4"/>
  <c r="B102" i="4"/>
  <c r="E102" i="4"/>
  <c r="G102" i="4"/>
  <c r="B103" i="4"/>
  <c r="E103" i="4"/>
  <c r="G103" i="4"/>
  <c r="B104" i="4"/>
  <c r="E104" i="4"/>
  <c r="G104" i="4"/>
  <c r="B105" i="4"/>
  <c r="E105" i="4"/>
  <c r="G105" i="4"/>
  <c r="B106" i="4"/>
  <c r="E106" i="4"/>
  <c r="G106" i="4"/>
  <c r="B107" i="4"/>
  <c r="E107" i="4"/>
  <c r="G107" i="4"/>
  <c r="B108" i="4"/>
  <c r="E108" i="4"/>
  <c r="G108" i="4"/>
  <c r="B109" i="4"/>
  <c r="E109" i="4"/>
  <c r="G109" i="4"/>
  <c r="B110" i="4"/>
  <c r="E110" i="4"/>
  <c r="G110" i="4"/>
  <c r="B111" i="4"/>
  <c r="E111" i="4"/>
  <c r="G111" i="4"/>
  <c r="B112" i="4"/>
  <c r="E112" i="4"/>
  <c r="G112" i="4"/>
  <c r="B113" i="4"/>
  <c r="E113" i="4"/>
  <c r="G113" i="4"/>
  <c r="B114" i="4"/>
  <c r="E114" i="4"/>
  <c r="G114" i="4"/>
  <c r="B115" i="4"/>
  <c r="E115" i="4"/>
  <c r="G115" i="4"/>
  <c r="B116" i="4"/>
  <c r="E116" i="4"/>
  <c r="G116" i="4"/>
  <c r="B117" i="4"/>
  <c r="E117" i="4"/>
  <c r="G117" i="4"/>
  <c r="B118" i="4"/>
  <c r="E118" i="4"/>
  <c r="G118" i="4"/>
  <c r="B119" i="4"/>
  <c r="E119" i="4"/>
  <c r="G119" i="4"/>
  <c r="B120" i="4"/>
  <c r="E120" i="4"/>
  <c r="G120" i="4"/>
  <c r="B121" i="4"/>
  <c r="E121" i="4"/>
  <c r="G121" i="4"/>
  <c r="B122" i="4"/>
  <c r="E122" i="4"/>
  <c r="G122" i="4"/>
  <c r="B123" i="4"/>
  <c r="E123" i="4"/>
  <c r="G123" i="4"/>
  <c r="B124" i="4"/>
  <c r="E124" i="4"/>
  <c r="G124" i="4"/>
  <c r="B125" i="4"/>
  <c r="E125" i="4"/>
  <c r="G125" i="4"/>
  <c r="B126" i="4"/>
  <c r="E126" i="4"/>
  <c r="G126" i="4"/>
  <c r="B127" i="4"/>
  <c r="E127" i="4"/>
  <c r="G127" i="4"/>
  <c r="B128" i="4"/>
  <c r="E128" i="4"/>
  <c r="G128" i="4"/>
  <c r="B129" i="4"/>
  <c r="E129" i="4"/>
  <c r="G129" i="4"/>
  <c r="B130" i="4"/>
  <c r="E130" i="4"/>
  <c r="G130" i="4"/>
  <c r="B131" i="4"/>
  <c r="E131" i="4"/>
  <c r="G131" i="4"/>
  <c r="B132" i="4"/>
  <c r="E132" i="4"/>
  <c r="G132" i="4"/>
  <c r="B133" i="4"/>
  <c r="E133" i="4"/>
  <c r="G133" i="4"/>
  <c r="B134" i="4"/>
  <c r="E134" i="4"/>
  <c r="G134" i="4"/>
  <c r="B135" i="4"/>
  <c r="E135" i="4"/>
  <c r="G135" i="4"/>
  <c r="B136" i="4"/>
  <c r="E136" i="4"/>
  <c r="G136" i="4"/>
  <c r="B137" i="4"/>
  <c r="E137" i="4"/>
  <c r="G137" i="4"/>
  <c r="B138" i="4"/>
  <c r="E138" i="4"/>
  <c r="G138" i="4"/>
  <c r="B139" i="4"/>
  <c r="E139" i="4"/>
  <c r="G139" i="4"/>
  <c r="B140" i="4"/>
  <c r="E140" i="4"/>
  <c r="G140" i="4"/>
  <c r="B141" i="4"/>
  <c r="E141" i="4"/>
  <c r="G141" i="4"/>
  <c r="B142" i="4"/>
  <c r="E142" i="4"/>
  <c r="G142" i="4"/>
  <c r="B143" i="4"/>
  <c r="E143" i="4"/>
  <c r="G143" i="4"/>
  <c r="B144" i="4"/>
  <c r="E144" i="4"/>
  <c r="G144" i="4"/>
  <c r="B145" i="4"/>
  <c r="E145" i="4"/>
  <c r="G145" i="4"/>
  <c r="B146" i="4"/>
  <c r="E146" i="4"/>
  <c r="G146" i="4"/>
  <c r="B147" i="4"/>
  <c r="E147" i="4"/>
  <c r="G147" i="4"/>
  <c r="B148" i="4"/>
  <c r="E148" i="4"/>
  <c r="G148" i="4"/>
  <c r="B149" i="4"/>
  <c r="E149" i="4"/>
  <c r="G149" i="4"/>
  <c r="B150" i="4"/>
  <c r="E150" i="4"/>
  <c r="G150" i="4"/>
  <c r="B151" i="4"/>
  <c r="E151" i="4"/>
  <c r="G151" i="4"/>
  <c r="B152" i="4"/>
  <c r="E152" i="4"/>
  <c r="G152" i="4"/>
  <c r="B153" i="4"/>
  <c r="E153" i="4"/>
  <c r="G153" i="4"/>
  <c r="B154" i="4"/>
  <c r="E154" i="4"/>
  <c r="G154" i="4"/>
  <c r="B155" i="4"/>
  <c r="E155" i="4"/>
  <c r="G155" i="4"/>
  <c r="B156" i="4"/>
  <c r="E156" i="4"/>
  <c r="G156" i="4"/>
  <c r="B157" i="4"/>
  <c r="E157" i="4"/>
  <c r="G157" i="4"/>
  <c r="B158" i="4"/>
  <c r="E158" i="4"/>
  <c r="G158" i="4"/>
  <c r="B159" i="4"/>
  <c r="E159" i="4"/>
  <c r="G159" i="4"/>
  <c r="B160" i="4"/>
  <c r="E160" i="4"/>
  <c r="G160" i="4"/>
  <c r="B161" i="4"/>
  <c r="E161" i="4"/>
  <c r="G161" i="4"/>
  <c r="B162" i="4"/>
  <c r="E162" i="4"/>
  <c r="G162" i="4"/>
  <c r="B163" i="4"/>
  <c r="E163" i="4"/>
  <c r="G163" i="4"/>
  <c r="B164" i="4"/>
  <c r="E164" i="4"/>
  <c r="G164" i="4"/>
  <c r="B165" i="4"/>
  <c r="E165" i="4"/>
  <c r="G165" i="4"/>
  <c r="B166" i="4"/>
  <c r="E166" i="4"/>
  <c r="G166" i="4"/>
  <c r="B167" i="4"/>
  <c r="E167" i="4"/>
  <c r="G167" i="4"/>
  <c r="B168" i="4"/>
  <c r="E168" i="4"/>
  <c r="G168" i="4"/>
  <c r="B169" i="4"/>
  <c r="E169" i="4"/>
  <c r="G169" i="4"/>
  <c r="B170" i="4"/>
  <c r="E170" i="4"/>
  <c r="G170" i="4"/>
  <c r="B171" i="4"/>
  <c r="E171" i="4"/>
  <c r="G171" i="4"/>
  <c r="B172" i="4"/>
  <c r="E172" i="4"/>
  <c r="G172" i="4"/>
  <c r="B173" i="4"/>
  <c r="E173" i="4"/>
  <c r="G173" i="4"/>
  <c r="B174" i="4"/>
  <c r="E174" i="4"/>
  <c r="G174" i="4"/>
  <c r="B175" i="4"/>
  <c r="E175" i="4"/>
  <c r="G175" i="4"/>
  <c r="B176" i="4"/>
  <c r="E176" i="4"/>
  <c r="G176" i="4"/>
  <c r="B177" i="4"/>
  <c r="E177" i="4"/>
  <c r="G177" i="4"/>
  <c r="B178" i="4"/>
  <c r="E178" i="4"/>
  <c r="G178" i="4"/>
  <c r="B179" i="4"/>
  <c r="E179" i="4"/>
  <c r="G179" i="4"/>
  <c r="B180" i="4"/>
  <c r="E180" i="4"/>
  <c r="G180" i="4"/>
  <c r="B181" i="4"/>
  <c r="E181" i="4"/>
  <c r="G181" i="4"/>
  <c r="B182" i="4"/>
  <c r="E182" i="4"/>
  <c r="G182" i="4"/>
  <c r="B183" i="4"/>
  <c r="E183" i="4"/>
  <c r="G183" i="4"/>
  <c r="B184" i="4"/>
  <c r="E184" i="4"/>
  <c r="G184" i="4"/>
  <c r="B185" i="4"/>
  <c r="E185" i="4"/>
  <c r="G185" i="4"/>
  <c r="B186" i="4"/>
  <c r="E186" i="4"/>
  <c r="G186" i="4"/>
  <c r="B187" i="4"/>
  <c r="E187" i="4"/>
  <c r="G187" i="4"/>
  <c r="B188" i="4"/>
  <c r="E188" i="4"/>
  <c r="G188" i="4"/>
  <c r="B189" i="4"/>
  <c r="E189" i="4"/>
  <c r="G189" i="4"/>
  <c r="B190" i="4"/>
  <c r="E190" i="4"/>
  <c r="G190" i="4"/>
  <c r="B191" i="4"/>
  <c r="E191" i="4"/>
  <c r="G191" i="4"/>
  <c r="B192" i="4"/>
  <c r="E192" i="4"/>
  <c r="G192" i="4"/>
  <c r="B193" i="4"/>
  <c r="E193" i="4"/>
  <c r="G193" i="4"/>
  <c r="B194" i="4"/>
  <c r="E194" i="4"/>
  <c r="G194" i="4"/>
  <c r="B195" i="4"/>
  <c r="E195" i="4"/>
  <c r="G195" i="4"/>
  <c r="B196" i="4"/>
  <c r="E196" i="4"/>
  <c r="G196" i="4"/>
  <c r="B197" i="4"/>
  <c r="E197" i="4"/>
  <c r="G197" i="4"/>
  <c r="B198" i="4"/>
  <c r="E198" i="4"/>
  <c r="G198" i="4"/>
  <c r="B199" i="4"/>
  <c r="E199" i="4"/>
  <c r="G199" i="4"/>
  <c r="B200" i="4"/>
  <c r="E200" i="4"/>
  <c r="G200" i="4"/>
  <c r="B201" i="4"/>
  <c r="E201" i="4"/>
  <c r="G201" i="4"/>
  <c r="B202" i="4"/>
  <c r="E202" i="4"/>
  <c r="G202" i="4"/>
  <c r="B203" i="4"/>
  <c r="E203" i="4"/>
  <c r="G203" i="4"/>
  <c r="B204" i="4"/>
  <c r="E204" i="4"/>
  <c r="G204" i="4"/>
  <c r="B205" i="4"/>
  <c r="E205" i="4"/>
  <c r="G205" i="4"/>
  <c r="B206" i="4"/>
  <c r="E206" i="4"/>
  <c r="G206" i="4"/>
  <c r="B207" i="4"/>
  <c r="E207" i="4"/>
  <c r="G207" i="4"/>
  <c r="B208" i="4"/>
  <c r="E208" i="4"/>
  <c r="G208" i="4"/>
  <c r="B209" i="4"/>
  <c r="E209" i="4"/>
  <c r="G209" i="4"/>
  <c r="B210" i="4"/>
  <c r="E210" i="4"/>
  <c r="G210" i="4"/>
  <c r="B211" i="4"/>
  <c r="E211" i="4"/>
  <c r="G211" i="4"/>
  <c r="B212" i="4"/>
  <c r="E212" i="4"/>
  <c r="G212" i="4"/>
  <c r="B213" i="4"/>
  <c r="E213" i="4"/>
  <c r="G213" i="4"/>
  <c r="B214" i="4"/>
  <c r="E214" i="4"/>
  <c r="G214" i="4"/>
  <c r="B215" i="4"/>
  <c r="E215" i="4"/>
  <c r="G215" i="4"/>
  <c r="B216" i="4"/>
  <c r="E216" i="4"/>
  <c r="G216" i="4"/>
  <c r="B217" i="4"/>
  <c r="E217" i="4"/>
  <c r="G217" i="4"/>
  <c r="B218" i="4"/>
  <c r="E218" i="4"/>
  <c r="G218" i="4"/>
  <c r="B219" i="4"/>
  <c r="E219" i="4"/>
  <c r="G219" i="4"/>
  <c r="B220" i="4"/>
  <c r="E220" i="4"/>
  <c r="G220" i="4"/>
  <c r="B221" i="4"/>
  <c r="E221" i="4"/>
  <c r="G221" i="4"/>
  <c r="B222" i="4"/>
  <c r="E222" i="4"/>
  <c r="G222" i="4"/>
  <c r="B223" i="4"/>
  <c r="E223" i="4"/>
  <c r="G223" i="4"/>
  <c r="B224" i="4"/>
  <c r="E224" i="4"/>
  <c r="G224" i="4"/>
  <c r="B225" i="4"/>
  <c r="E225" i="4"/>
  <c r="G225" i="4"/>
  <c r="B226" i="4"/>
  <c r="E226" i="4"/>
  <c r="G226" i="4"/>
  <c r="B227" i="4"/>
  <c r="E227" i="4"/>
  <c r="G227" i="4"/>
  <c r="B228" i="4"/>
  <c r="E228" i="4"/>
  <c r="G228" i="4"/>
  <c r="B229" i="4"/>
  <c r="E229" i="4"/>
  <c r="G229" i="4"/>
  <c r="B230" i="4"/>
  <c r="E230" i="4"/>
  <c r="G230" i="4"/>
  <c r="B231" i="4"/>
  <c r="E231" i="4"/>
  <c r="G231" i="4"/>
  <c r="B232" i="4"/>
  <c r="E232" i="4"/>
  <c r="G232" i="4"/>
  <c r="B233" i="4"/>
  <c r="E233" i="4"/>
  <c r="G233" i="4"/>
  <c r="B234" i="4"/>
  <c r="E234" i="4"/>
  <c r="G234" i="4"/>
  <c r="B235" i="4"/>
  <c r="E235" i="4"/>
  <c r="G235" i="4"/>
  <c r="B236" i="4"/>
  <c r="E236" i="4"/>
  <c r="G236" i="4"/>
  <c r="B237" i="4"/>
  <c r="E237" i="4"/>
  <c r="G237" i="4"/>
  <c r="B238" i="4"/>
  <c r="E238" i="4"/>
  <c r="G238" i="4"/>
  <c r="B239" i="4"/>
  <c r="E239" i="4"/>
  <c r="G239" i="4"/>
  <c r="B240" i="4"/>
  <c r="E240" i="4"/>
  <c r="G240" i="4"/>
  <c r="B241" i="4"/>
  <c r="E241" i="4"/>
  <c r="G241" i="4"/>
  <c r="B242" i="4"/>
  <c r="E242" i="4"/>
  <c r="G242" i="4"/>
  <c r="B243" i="4"/>
  <c r="E243" i="4"/>
  <c r="G243" i="4"/>
  <c r="B244" i="4"/>
  <c r="E244" i="4"/>
  <c r="G244" i="4"/>
  <c r="B245" i="4"/>
  <c r="E245" i="4"/>
  <c r="G245" i="4"/>
  <c r="B246" i="4"/>
  <c r="E246" i="4"/>
  <c r="G246" i="4"/>
  <c r="B247" i="4"/>
  <c r="E247" i="4"/>
  <c r="G247" i="4"/>
  <c r="B248" i="4"/>
  <c r="E248" i="4"/>
  <c r="G248" i="4"/>
  <c r="B249" i="4"/>
  <c r="E249" i="4"/>
  <c r="G249" i="4"/>
  <c r="B250" i="4"/>
  <c r="E250" i="4"/>
  <c r="G250" i="4"/>
  <c r="B251" i="4"/>
  <c r="E251" i="4"/>
  <c r="G251" i="4"/>
  <c r="B252" i="4"/>
  <c r="E252" i="4"/>
  <c r="G252" i="4"/>
  <c r="B253" i="4"/>
  <c r="E253" i="4"/>
  <c r="G253" i="4"/>
  <c r="B254" i="4"/>
  <c r="E254" i="4"/>
  <c r="G254" i="4"/>
  <c r="B255" i="4"/>
  <c r="E255" i="4"/>
  <c r="G255" i="4"/>
  <c r="B256" i="4"/>
  <c r="E256" i="4"/>
  <c r="G256" i="4"/>
  <c r="B257" i="4"/>
  <c r="E257" i="4"/>
  <c r="G257" i="4"/>
  <c r="B258" i="4"/>
  <c r="E258" i="4"/>
  <c r="G258" i="4"/>
  <c r="B259" i="4"/>
  <c r="E259" i="4"/>
  <c r="G259" i="4"/>
  <c r="B260" i="4"/>
  <c r="E260" i="4"/>
  <c r="G260" i="4"/>
  <c r="B261" i="4"/>
  <c r="E261" i="4"/>
  <c r="G261" i="4"/>
  <c r="B262" i="4"/>
  <c r="E262" i="4"/>
  <c r="G262" i="4"/>
  <c r="B263" i="4"/>
  <c r="E263" i="4"/>
  <c r="G263" i="4"/>
  <c r="B264" i="4"/>
  <c r="E264" i="4"/>
  <c r="G264" i="4"/>
  <c r="B265" i="4"/>
  <c r="E265" i="4"/>
  <c r="G265" i="4"/>
  <c r="B266" i="4"/>
  <c r="E266" i="4"/>
  <c r="G266" i="4"/>
  <c r="B267" i="4"/>
  <c r="E267" i="4"/>
  <c r="G267" i="4"/>
  <c r="B268" i="4"/>
  <c r="E268" i="4"/>
  <c r="G268" i="4"/>
  <c r="B269" i="4"/>
  <c r="E269" i="4"/>
  <c r="G269" i="4"/>
  <c r="B270" i="4"/>
  <c r="E270" i="4"/>
  <c r="G270" i="4"/>
  <c r="B271" i="4"/>
  <c r="E271" i="4"/>
  <c r="G271" i="4"/>
  <c r="B272" i="4"/>
  <c r="E272" i="4"/>
  <c r="G272" i="4"/>
  <c r="B273" i="4"/>
  <c r="E273" i="4"/>
  <c r="G273" i="4"/>
  <c r="B274" i="4"/>
  <c r="E274" i="4"/>
  <c r="G274" i="4"/>
  <c r="B275" i="4"/>
  <c r="E275" i="4"/>
  <c r="G275" i="4"/>
  <c r="B276" i="4"/>
  <c r="E276" i="4"/>
  <c r="G276" i="4"/>
  <c r="B277" i="4"/>
  <c r="E277" i="4"/>
  <c r="G277" i="4"/>
  <c r="B278" i="4"/>
  <c r="E278" i="4"/>
  <c r="G278" i="4"/>
  <c r="B279" i="4"/>
  <c r="E279" i="4"/>
  <c r="G279" i="4"/>
  <c r="B280" i="4"/>
  <c r="E280" i="4"/>
  <c r="G280" i="4"/>
  <c r="B281" i="4"/>
  <c r="E281" i="4"/>
  <c r="G281" i="4"/>
  <c r="B282" i="4"/>
  <c r="E282" i="4"/>
  <c r="G282" i="4"/>
  <c r="B283" i="4"/>
  <c r="E283" i="4"/>
  <c r="G283" i="4"/>
  <c r="B284" i="4"/>
  <c r="E284" i="4"/>
  <c r="G284" i="4"/>
  <c r="B285" i="4"/>
  <c r="E285" i="4"/>
  <c r="G285" i="4"/>
  <c r="B286" i="4"/>
  <c r="E286" i="4"/>
  <c r="G286" i="4"/>
  <c r="B287" i="4"/>
  <c r="E287" i="4"/>
  <c r="G287" i="4"/>
  <c r="B288" i="4"/>
  <c r="E288" i="4"/>
  <c r="G288" i="4"/>
  <c r="B289" i="4"/>
  <c r="E289" i="4"/>
  <c r="G289" i="4"/>
  <c r="B290" i="4"/>
  <c r="E290" i="4"/>
  <c r="G290" i="4"/>
  <c r="B291" i="4"/>
  <c r="E291" i="4"/>
  <c r="G291" i="4"/>
  <c r="B292" i="4"/>
  <c r="E292" i="4"/>
  <c r="G292" i="4"/>
  <c r="B293" i="4"/>
  <c r="E293" i="4"/>
  <c r="G293" i="4"/>
  <c r="B294" i="4"/>
  <c r="E294" i="4"/>
  <c r="G294" i="4"/>
  <c r="B295" i="4"/>
  <c r="E295" i="4"/>
  <c r="G295" i="4"/>
  <c r="B296" i="4"/>
  <c r="E296" i="4"/>
  <c r="G296" i="4"/>
  <c r="B297" i="4"/>
  <c r="E297" i="4"/>
  <c r="G297" i="4"/>
  <c r="B298" i="4"/>
  <c r="E298" i="4"/>
  <c r="G298" i="4"/>
  <c r="B299" i="4"/>
  <c r="E299" i="4"/>
  <c r="G299" i="4"/>
  <c r="B300" i="4"/>
  <c r="E300" i="4"/>
  <c r="G300" i="4"/>
  <c r="B301" i="4"/>
  <c r="E301" i="4"/>
  <c r="G301" i="4"/>
  <c r="B302" i="4"/>
  <c r="E302" i="4"/>
  <c r="G302" i="4"/>
  <c r="B303" i="4"/>
  <c r="E303" i="4"/>
  <c r="G303" i="4"/>
  <c r="B304" i="4"/>
  <c r="E304" i="4"/>
  <c r="G304" i="4"/>
  <c r="B305" i="4"/>
  <c r="E305" i="4"/>
  <c r="G305" i="4"/>
  <c r="B306" i="4"/>
  <c r="E306" i="4"/>
  <c r="G306" i="4"/>
  <c r="B307" i="4"/>
  <c r="E307" i="4"/>
  <c r="G307" i="4"/>
  <c r="B308" i="4"/>
  <c r="E308" i="4"/>
  <c r="G308" i="4"/>
  <c r="B309" i="4"/>
  <c r="E309" i="4"/>
  <c r="G309" i="4"/>
  <c r="B310" i="4"/>
  <c r="E310" i="4"/>
  <c r="G310" i="4"/>
  <c r="B311" i="4"/>
  <c r="E311" i="4"/>
  <c r="G311" i="4"/>
  <c r="B312" i="4"/>
  <c r="E312" i="4"/>
  <c r="G312" i="4"/>
  <c r="B313" i="4"/>
  <c r="E313" i="4"/>
  <c r="G313" i="4"/>
  <c r="B314" i="4"/>
  <c r="E314" i="4"/>
  <c r="G314" i="4"/>
  <c r="B315" i="4"/>
  <c r="E315" i="4"/>
  <c r="G315" i="4"/>
  <c r="B316" i="4"/>
  <c r="E316" i="4"/>
  <c r="G316" i="4"/>
  <c r="B317" i="4"/>
  <c r="E317" i="4"/>
  <c r="G317" i="4"/>
  <c r="B318" i="4"/>
  <c r="E318" i="4"/>
  <c r="G318" i="4"/>
  <c r="B319" i="4"/>
  <c r="E319" i="4"/>
  <c r="G319" i="4"/>
  <c r="B320" i="4"/>
  <c r="E320" i="4"/>
  <c r="G320" i="4"/>
  <c r="B321" i="4"/>
  <c r="E321" i="4"/>
  <c r="G321" i="4"/>
  <c r="B322" i="4"/>
  <c r="E322" i="4"/>
  <c r="G322" i="4"/>
  <c r="B323" i="4"/>
  <c r="E323" i="4"/>
  <c r="G323" i="4"/>
  <c r="B324" i="4"/>
  <c r="E324" i="4"/>
  <c r="G324" i="4"/>
  <c r="B325" i="4"/>
  <c r="E325" i="4"/>
  <c r="G325" i="4"/>
  <c r="B326" i="4"/>
  <c r="E326" i="4"/>
  <c r="G326" i="4"/>
  <c r="B327" i="4"/>
  <c r="E327" i="4"/>
  <c r="G327" i="4"/>
  <c r="B328" i="4"/>
  <c r="E328" i="4"/>
  <c r="G328" i="4"/>
  <c r="B329" i="4"/>
  <c r="E329" i="4"/>
  <c r="G329" i="4"/>
  <c r="B330" i="4"/>
  <c r="E330" i="4"/>
  <c r="G330" i="4"/>
  <c r="B331" i="4"/>
  <c r="E331" i="4"/>
  <c r="G331" i="4"/>
  <c r="B332" i="4"/>
  <c r="E332" i="4"/>
  <c r="G332" i="4"/>
  <c r="B333" i="4"/>
  <c r="E333" i="4"/>
  <c r="G333" i="4"/>
  <c r="B334" i="4"/>
  <c r="E334" i="4"/>
  <c r="G334" i="4"/>
  <c r="B335" i="4"/>
  <c r="E335" i="4"/>
  <c r="G335" i="4"/>
  <c r="B336" i="4"/>
  <c r="E336" i="4"/>
  <c r="G336" i="4"/>
  <c r="B337" i="4"/>
  <c r="E337" i="4"/>
  <c r="G337" i="4"/>
  <c r="B338" i="4"/>
  <c r="E338" i="4"/>
  <c r="G338" i="4"/>
  <c r="B339" i="4"/>
  <c r="E339" i="4"/>
  <c r="G339" i="4"/>
  <c r="B340" i="4"/>
  <c r="E340" i="4"/>
  <c r="G340" i="4"/>
  <c r="B341" i="4"/>
  <c r="E341" i="4"/>
  <c r="G341" i="4"/>
  <c r="B342" i="4"/>
  <c r="E342" i="4"/>
  <c r="G342" i="4"/>
  <c r="B343" i="4"/>
  <c r="E343" i="4"/>
  <c r="G343" i="4"/>
  <c r="B344" i="4"/>
  <c r="E344" i="4"/>
  <c r="G344" i="4"/>
  <c r="B345" i="4"/>
  <c r="E345" i="4"/>
  <c r="G345" i="4"/>
  <c r="B346" i="4"/>
  <c r="E346" i="4"/>
  <c r="G346" i="4"/>
  <c r="B347" i="4"/>
  <c r="E347" i="4"/>
  <c r="G347" i="4"/>
  <c r="B348" i="4"/>
  <c r="E348" i="4"/>
  <c r="G348" i="4"/>
  <c r="B349" i="4"/>
  <c r="E349" i="4"/>
  <c r="G349" i="4"/>
  <c r="B350" i="4"/>
  <c r="E350" i="4"/>
  <c r="G350" i="4"/>
  <c r="B351" i="4"/>
  <c r="E351" i="4"/>
  <c r="G351" i="4"/>
  <c r="B352" i="4"/>
  <c r="E352" i="4"/>
  <c r="G352" i="4"/>
  <c r="B353" i="4"/>
  <c r="E353" i="4"/>
  <c r="G353" i="4"/>
  <c r="B354" i="4"/>
  <c r="E354" i="4"/>
  <c r="G354" i="4"/>
  <c r="B355" i="4"/>
  <c r="E355" i="4"/>
  <c r="G355" i="4"/>
  <c r="B356" i="4"/>
  <c r="E356" i="4"/>
  <c r="G356" i="4"/>
  <c r="B357" i="4"/>
  <c r="E357" i="4"/>
  <c r="G357" i="4"/>
  <c r="B358" i="4"/>
  <c r="E358" i="4"/>
  <c r="G358" i="4"/>
  <c r="B359" i="4"/>
  <c r="E359" i="4"/>
  <c r="G359" i="4"/>
  <c r="B360" i="4"/>
  <c r="E360" i="4"/>
  <c r="G360" i="4"/>
  <c r="B361" i="4"/>
  <c r="E361" i="4"/>
  <c r="G361" i="4"/>
  <c r="B362" i="4"/>
  <c r="E362" i="4"/>
  <c r="G362" i="4"/>
  <c r="B363" i="4"/>
  <c r="E363" i="4"/>
  <c r="G363" i="4"/>
  <c r="B364" i="4"/>
  <c r="E364" i="4"/>
  <c r="G364" i="4"/>
  <c r="B365" i="4"/>
  <c r="E365" i="4"/>
  <c r="G365" i="4"/>
  <c r="B366" i="4"/>
  <c r="E366" i="4"/>
  <c r="G366" i="4"/>
  <c r="B367" i="4"/>
  <c r="E367" i="4"/>
  <c r="G367" i="4"/>
  <c r="B368" i="4"/>
  <c r="E368" i="4"/>
  <c r="G368" i="4"/>
  <c r="B369" i="4"/>
  <c r="E369" i="4"/>
  <c r="G369" i="4"/>
  <c r="B370" i="4"/>
  <c r="E370" i="4"/>
  <c r="G370" i="4"/>
  <c r="B371" i="4"/>
  <c r="E371" i="4"/>
  <c r="G371" i="4"/>
  <c r="B372" i="4"/>
  <c r="E372" i="4"/>
  <c r="G372" i="4"/>
  <c r="B373" i="4"/>
  <c r="E373" i="4"/>
  <c r="G373" i="4"/>
  <c r="B374" i="4"/>
  <c r="E374" i="4"/>
  <c r="G374" i="4"/>
  <c r="B375" i="4"/>
  <c r="E375" i="4"/>
  <c r="G375" i="4"/>
  <c r="B376" i="4"/>
  <c r="E376" i="4"/>
  <c r="G376" i="4"/>
  <c r="B377" i="4"/>
  <c r="E377" i="4"/>
  <c r="G377" i="4"/>
  <c r="B378" i="4"/>
  <c r="E378" i="4"/>
  <c r="G378" i="4"/>
  <c r="B379" i="4"/>
  <c r="E379" i="4"/>
  <c r="G379" i="4"/>
  <c r="B380" i="4"/>
  <c r="E380" i="4"/>
  <c r="G380" i="4"/>
  <c r="B381" i="4"/>
  <c r="E381" i="4"/>
  <c r="G381" i="4"/>
  <c r="B382" i="4"/>
  <c r="E382" i="4"/>
  <c r="G382" i="4"/>
  <c r="B383" i="4"/>
  <c r="E383" i="4"/>
  <c r="G383" i="4"/>
  <c r="B384" i="4"/>
  <c r="E384" i="4"/>
  <c r="G384" i="4"/>
  <c r="B385" i="4"/>
  <c r="E385" i="4"/>
  <c r="G385" i="4"/>
  <c r="B386" i="4"/>
  <c r="E386" i="4"/>
  <c r="G386" i="4"/>
  <c r="B387" i="4"/>
  <c r="E387" i="4"/>
  <c r="G387" i="4"/>
  <c r="B388" i="4"/>
  <c r="E388" i="4"/>
  <c r="G388" i="4"/>
  <c r="B389" i="4"/>
  <c r="E389" i="4"/>
  <c r="G389" i="4"/>
  <c r="B390" i="4"/>
  <c r="E390" i="4"/>
  <c r="G390" i="4"/>
  <c r="B391" i="4"/>
  <c r="E391" i="4"/>
  <c r="G391" i="4"/>
  <c r="B392" i="4"/>
  <c r="E392" i="4"/>
  <c r="G392" i="4"/>
  <c r="B393" i="4"/>
  <c r="E393" i="4"/>
  <c r="G393" i="4"/>
  <c r="B394" i="4"/>
  <c r="E394" i="4"/>
  <c r="G394" i="4"/>
  <c r="B395" i="4"/>
  <c r="E395" i="4"/>
  <c r="G395" i="4"/>
  <c r="B396" i="4"/>
  <c r="E396" i="4"/>
  <c r="G396" i="4"/>
  <c r="B397" i="4"/>
  <c r="E397" i="4"/>
  <c r="G397" i="4"/>
  <c r="B398" i="4"/>
  <c r="E398" i="4"/>
  <c r="G398" i="4"/>
  <c r="B399" i="4"/>
  <c r="E399" i="4"/>
  <c r="G399" i="4"/>
  <c r="B400" i="4"/>
  <c r="E400" i="4"/>
  <c r="G400" i="4"/>
  <c r="A7" i="22"/>
  <c r="A8" i="22"/>
  <c r="A9" i="22"/>
  <c r="A10" i="22"/>
  <c r="A11" i="22"/>
  <c r="A12" i="22"/>
  <c r="A13" i="22"/>
  <c r="A14" i="22"/>
  <c r="A15" i="22"/>
  <c r="A16" i="22"/>
  <c r="A17" i="22"/>
  <c r="A18" i="22"/>
  <c r="A19" i="22"/>
  <c r="A20" i="22"/>
  <c r="A21" i="22"/>
  <c r="A22" i="22"/>
  <c r="A23" i="22"/>
  <c r="A24" i="22"/>
  <c r="A25" i="22"/>
  <c r="A26" i="22"/>
  <c r="A27" i="22"/>
  <c r="A28" i="22"/>
  <c r="A29" i="22"/>
  <c r="A30" i="22"/>
  <c r="A31" i="22"/>
  <c r="A32" i="22"/>
  <c r="A33" i="22"/>
  <c r="A34" i="22"/>
  <c r="A35" i="22"/>
  <c r="A36" i="22"/>
  <c r="A37" i="22"/>
  <c r="A38" i="22"/>
  <c r="A39" i="22"/>
  <c r="A40" i="22"/>
  <c r="A41" i="22"/>
  <c r="A42" i="22"/>
  <c r="A43" i="22"/>
  <c r="A44" i="22"/>
  <c r="A45" i="22"/>
  <c r="A46" i="22"/>
  <c r="A47" i="22"/>
  <c r="A48" i="22"/>
  <c r="A49" i="22"/>
  <c r="A50" i="22"/>
  <c r="A51" i="22"/>
  <c r="A52" i="22"/>
  <c r="A53" i="22"/>
  <c r="A54" i="22"/>
  <c r="A55" i="22"/>
  <c r="A56" i="22"/>
  <c r="A57" i="22"/>
  <c r="A58" i="22"/>
  <c r="A59" i="22"/>
  <c r="A60" i="22"/>
  <c r="A61" i="22"/>
  <c r="A62" i="22"/>
  <c r="A63" i="22"/>
  <c r="A64" i="22"/>
  <c r="A65" i="22"/>
  <c r="A66" i="22"/>
  <c r="A67" i="22"/>
  <c r="A68" i="22"/>
  <c r="A69" i="22"/>
  <c r="A70" i="22"/>
  <c r="N11" i="17"/>
  <c r="O11" i="17"/>
  <c r="N12" i="17"/>
  <c r="O12" i="17"/>
  <c r="N13" i="17"/>
  <c r="O13" i="17"/>
  <c r="N14" i="17"/>
  <c r="O14" i="17"/>
  <c r="N15" i="17"/>
  <c r="O15" i="17"/>
  <c r="N16" i="17"/>
  <c r="O16" i="17"/>
  <c r="N17" i="17"/>
  <c r="O17" i="17"/>
  <c r="N18" i="17"/>
  <c r="O18" i="17"/>
  <c r="N19" i="17"/>
  <c r="O19" i="17"/>
  <c r="N20" i="17"/>
  <c r="O20" i="17"/>
  <c r="N21" i="17"/>
  <c r="O21" i="17"/>
  <c r="N22" i="17"/>
  <c r="O22" i="17"/>
  <c r="N23" i="17"/>
  <c r="O23" i="17"/>
  <c r="N24" i="17"/>
  <c r="O24" i="17"/>
  <c r="N25" i="17"/>
  <c r="O25" i="17"/>
  <c r="N26" i="17"/>
  <c r="O26" i="17"/>
  <c r="N27" i="17"/>
  <c r="O27" i="17"/>
  <c r="N28" i="17"/>
  <c r="O28" i="17"/>
  <c r="N29" i="17"/>
  <c r="O29" i="17"/>
  <c r="N30" i="17"/>
  <c r="O30" i="17"/>
  <c r="N31" i="17"/>
  <c r="O31" i="17"/>
  <c r="N32" i="17"/>
  <c r="O32" i="17"/>
  <c r="N33" i="17"/>
  <c r="O33" i="17"/>
  <c r="N34" i="17"/>
  <c r="O34" i="17"/>
  <c r="N35" i="17"/>
  <c r="O35" i="17"/>
  <c r="N36" i="17"/>
  <c r="O36" i="17"/>
  <c r="N37" i="17"/>
  <c r="O37" i="17"/>
  <c r="N38" i="17"/>
  <c r="O38" i="17"/>
  <c r="N39" i="17"/>
  <c r="O39" i="17"/>
  <c r="N40" i="17"/>
  <c r="O40" i="17"/>
  <c r="N41" i="17"/>
  <c r="O41" i="17"/>
  <c r="N42" i="17"/>
  <c r="O42" i="17"/>
  <c r="N43" i="17"/>
  <c r="O43" i="17"/>
  <c r="N44" i="17"/>
  <c r="O44" i="17"/>
  <c r="N45" i="17"/>
  <c r="O45" i="17"/>
  <c r="N46" i="17"/>
  <c r="O46" i="17"/>
  <c r="N47" i="17"/>
  <c r="O47" i="17"/>
  <c r="N48" i="17"/>
  <c r="O48" i="17"/>
  <c r="N49" i="17"/>
  <c r="O49" i="17"/>
  <c r="N50" i="17"/>
  <c r="O50" i="17"/>
  <c r="N51" i="17"/>
  <c r="O51" i="17"/>
  <c r="N52" i="17"/>
  <c r="O52" i="17"/>
  <c r="N53" i="17"/>
  <c r="O53" i="17"/>
  <c r="N54" i="17"/>
  <c r="O54" i="17"/>
  <c r="N55" i="17"/>
  <c r="O55" i="17"/>
  <c r="N56" i="17"/>
  <c r="O56" i="17"/>
  <c r="N57" i="17"/>
  <c r="O57" i="17"/>
  <c r="N58" i="17"/>
  <c r="O58" i="17"/>
  <c r="N59" i="17"/>
  <c r="O59" i="17"/>
  <c r="N60" i="17"/>
  <c r="O60" i="17"/>
  <c r="N61" i="17"/>
  <c r="O61" i="17"/>
  <c r="N62" i="17"/>
  <c r="O62" i="17"/>
  <c r="N63" i="17"/>
  <c r="O63" i="17"/>
  <c r="N64" i="17"/>
  <c r="O64" i="17"/>
  <c r="N65" i="17"/>
  <c r="O65" i="17"/>
  <c r="N66" i="17"/>
  <c r="O66" i="17"/>
  <c r="N67" i="17"/>
  <c r="O67" i="17"/>
  <c r="N68" i="17"/>
  <c r="O68" i="17"/>
  <c r="N69" i="17"/>
  <c r="O69" i="17"/>
  <c r="N70" i="17"/>
  <c r="O70" i="17"/>
  <c r="N71" i="17"/>
  <c r="O71" i="17"/>
  <c r="N72" i="17"/>
  <c r="O72" i="17"/>
  <c r="N73" i="17"/>
  <c r="O73" i="17"/>
  <c r="N74" i="17"/>
  <c r="O74" i="17"/>
  <c r="N75" i="17"/>
  <c r="O75" i="17"/>
  <c r="N76" i="17"/>
  <c r="O76" i="17"/>
  <c r="N77" i="17"/>
  <c r="O77" i="17"/>
  <c r="N78" i="17"/>
  <c r="O78" i="17"/>
  <c r="N79" i="17"/>
  <c r="O79" i="17"/>
  <c r="N80" i="17"/>
  <c r="O80" i="17"/>
  <c r="N81" i="17"/>
  <c r="O81" i="17"/>
  <c r="N82" i="17"/>
  <c r="O82" i="17"/>
  <c r="N83" i="17"/>
  <c r="O83" i="17"/>
  <c r="N84" i="17"/>
  <c r="O84" i="17"/>
  <c r="N85" i="17"/>
  <c r="O85" i="17"/>
  <c r="N86" i="17"/>
  <c r="O86" i="17"/>
  <c r="N10" i="17"/>
  <c r="O10" i="17"/>
  <c r="M4" i="4"/>
  <c r="Z431" i="16"/>
  <c r="Y431" i="16"/>
  <c r="AA431" i="16"/>
  <c r="X431" i="16"/>
  <c r="Z430" i="16"/>
  <c r="Y430" i="16"/>
  <c r="X430" i="16"/>
  <c r="Z429" i="16"/>
  <c r="Y429" i="16"/>
  <c r="AA429" i="16"/>
  <c r="X429" i="16"/>
  <c r="Z428" i="16"/>
  <c r="Y428" i="16"/>
  <c r="X428" i="16"/>
  <c r="Z427" i="16"/>
  <c r="Y427" i="16"/>
  <c r="AA427" i="16"/>
  <c r="X427" i="16"/>
  <c r="Z426" i="16"/>
  <c r="Y426" i="16"/>
  <c r="X426" i="16"/>
  <c r="Z425" i="16"/>
  <c r="Y425" i="16"/>
  <c r="AA425" i="16"/>
  <c r="X425" i="16"/>
  <c r="Z424" i="16"/>
  <c r="Y424" i="16"/>
  <c r="X424" i="16"/>
  <c r="Z423" i="16"/>
  <c r="Y423" i="16"/>
  <c r="AA423" i="16"/>
  <c r="X423" i="16"/>
  <c r="Z422" i="16"/>
  <c r="Y422" i="16"/>
  <c r="X422" i="16"/>
  <c r="Z421" i="16"/>
  <c r="Y421" i="16"/>
  <c r="AA421" i="16"/>
  <c r="X421" i="16"/>
  <c r="Z420" i="16"/>
  <c r="Y420" i="16"/>
  <c r="X420" i="16"/>
  <c r="Z419" i="16"/>
  <c r="Y419" i="16"/>
  <c r="AA419" i="16"/>
  <c r="X419" i="16"/>
  <c r="Z418" i="16"/>
  <c r="Y418" i="16"/>
  <c r="X418" i="16"/>
  <c r="Z417" i="16"/>
  <c r="Y417" i="16"/>
  <c r="AA417" i="16"/>
  <c r="X417" i="16"/>
  <c r="Z416" i="16"/>
  <c r="Y416" i="16"/>
  <c r="X416" i="16"/>
  <c r="Z415" i="16"/>
  <c r="Y415" i="16"/>
  <c r="AA415" i="16"/>
  <c r="X415" i="16"/>
  <c r="Z414" i="16"/>
  <c r="Y414" i="16"/>
  <c r="X414" i="16"/>
  <c r="Z413" i="16"/>
  <c r="Y413" i="16"/>
  <c r="AA413" i="16"/>
  <c r="X413" i="16"/>
  <c r="Z412" i="16"/>
  <c r="Y412" i="16"/>
  <c r="X412" i="16"/>
  <c r="Z411" i="16"/>
  <c r="Y411" i="16"/>
  <c r="AA411" i="16"/>
  <c r="X411" i="16"/>
  <c r="Z410" i="16"/>
  <c r="Y410" i="16"/>
  <c r="X410" i="16"/>
  <c r="Z409" i="16"/>
  <c r="Y409" i="16"/>
  <c r="AA409" i="16"/>
  <c r="X409" i="16"/>
  <c r="Z408" i="16"/>
  <c r="Y408" i="16"/>
  <c r="X408" i="16"/>
  <c r="Z407" i="16"/>
  <c r="Y407" i="16"/>
  <c r="AA407" i="16"/>
  <c r="X407" i="16"/>
  <c r="Z406" i="16"/>
  <c r="Y406" i="16"/>
  <c r="X406" i="16"/>
  <c r="Z405" i="16"/>
  <c r="Y405" i="16"/>
  <c r="AA405" i="16"/>
  <c r="X405" i="16"/>
  <c r="Z404" i="16"/>
  <c r="Y404" i="16"/>
  <c r="X404" i="16"/>
  <c r="Z403" i="16"/>
  <c r="Y403" i="16"/>
  <c r="AA403" i="16"/>
  <c r="X403" i="16"/>
  <c r="Z402" i="16"/>
  <c r="Y402" i="16"/>
  <c r="X402" i="16"/>
  <c r="Z401" i="16"/>
  <c r="Y401" i="16"/>
  <c r="AA401" i="16"/>
  <c r="X401" i="16"/>
  <c r="Z400" i="16"/>
  <c r="Y400" i="16"/>
  <c r="X400" i="16"/>
  <c r="Z399" i="16"/>
  <c r="Y399" i="16"/>
  <c r="AA399" i="16"/>
  <c r="X399" i="16"/>
  <c r="Z398" i="16"/>
  <c r="Y398" i="16"/>
  <c r="X398" i="16"/>
  <c r="Z397" i="16"/>
  <c r="Y397" i="16"/>
  <c r="AA397" i="16"/>
  <c r="X397" i="16"/>
  <c r="Z396" i="16"/>
  <c r="Y396" i="16"/>
  <c r="X396" i="16"/>
  <c r="Z395" i="16"/>
  <c r="Y395" i="16"/>
  <c r="AA395" i="16"/>
  <c r="X395" i="16"/>
  <c r="Z394" i="16"/>
  <c r="Y394" i="16"/>
  <c r="X394" i="16"/>
  <c r="Z393" i="16"/>
  <c r="Y393" i="16"/>
  <c r="AA393" i="16"/>
  <c r="X393" i="16"/>
  <c r="Z392" i="16"/>
  <c r="Y392" i="16"/>
  <c r="X392" i="16"/>
  <c r="Z391" i="16"/>
  <c r="Y391" i="16"/>
  <c r="AA391" i="16"/>
  <c r="X391" i="16"/>
  <c r="Z390" i="16"/>
  <c r="Y390" i="16"/>
  <c r="X390" i="16"/>
  <c r="Z389" i="16"/>
  <c r="Y389" i="16"/>
  <c r="AA389" i="16"/>
  <c r="X389" i="16"/>
  <c r="Z388" i="16"/>
  <c r="Y388" i="16"/>
  <c r="X388" i="16"/>
  <c r="Z387" i="16"/>
  <c r="Y387" i="16"/>
  <c r="AA387" i="16"/>
  <c r="X387" i="16"/>
  <c r="Z386" i="16"/>
  <c r="Y386" i="16"/>
  <c r="X386" i="16"/>
  <c r="Z385" i="16"/>
  <c r="Y385" i="16"/>
  <c r="AA385" i="16"/>
  <c r="X385" i="16"/>
  <c r="Z384" i="16"/>
  <c r="Y384" i="16"/>
  <c r="X384" i="16"/>
  <c r="Z383" i="16"/>
  <c r="Y383" i="16"/>
  <c r="AA383" i="16"/>
  <c r="X383" i="16"/>
  <c r="Z382" i="16"/>
  <c r="Y382" i="16"/>
  <c r="X382" i="16"/>
  <c r="Z381" i="16"/>
  <c r="Y381" i="16"/>
  <c r="AA381" i="16"/>
  <c r="X381" i="16"/>
  <c r="Z380" i="16"/>
  <c r="Y380" i="16"/>
  <c r="X380" i="16"/>
  <c r="Z379" i="16"/>
  <c r="Y379" i="16"/>
  <c r="AA379" i="16"/>
  <c r="X379" i="16"/>
  <c r="Z378" i="16"/>
  <c r="Y378" i="16"/>
  <c r="X378" i="16"/>
  <c r="Z377" i="16"/>
  <c r="Y377" i="16"/>
  <c r="AA377" i="16"/>
  <c r="X377" i="16"/>
  <c r="Z376" i="16"/>
  <c r="Y376" i="16"/>
  <c r="X376" i="16"/>
  <c r="Z375" i="16"/>
  <c r="Y375" i="16"/>
  <c r="AA375" i="16"/>
  <c r="X375" i="16"/>
  <c r="Z374" i="16"/>
  <c r="Y374" i="16"/>
  <c r="X374" i="16"/>
  <c r="Z373" i="16"/>
  <c r="Y373" i="16"/>
  <c r="AA373" i="16"/>
  <c r="X373" i="16"/>
  <c r="Z372" i="16"/>
  <c r="Y372" i="16"/>
  <c r="X372" i="16"/>
  <c r="Z371" i="16"/>
  <c r="Y371" i="16"/>
  <c r="AA371" i="16"/>
  <c r="X371" i="16"/>
  <c r="Z370" i="16"/>
  <c r="Y370" i="16"/>
  <c r="X370" i="16"/>
  <c r="Z369" i="16"/>
  <c r="Y369" i="16"/>
  <c r="AA369" i="16"/>
  <c r="X369" i="16"/>
  <c r="Z368" i="16"/>
  <c r="Y368" i="16"/>
  <c r="X368" i="16"/>
  <c r="Z367" i="16"/>
  <c r="Y367" i="16"/>
  <c r="AA367" i="16"/>
  <c r="X367" i="16"/>
  <c r="Z366" i="16"/>
  <c r="Y366" i="16"/>
  <c r="X366" i="16"/>
  <c r="Z365" i="16"/>
  <c r="Y365" i="16"/>
  <c r="AA365" i="16"/>
  <c r="X365" i="16"/>
  <c r="Z364" i="16"/>
  <c r="Y364" i="16"/>
  <c r="X364" i="16"/>
  <c r="Z363" i="16"/>
  <c r="Y363" i="16"/>
  <c r="AA363" i="16"/>
  <c r="X363" i="16"/>
  <c r="Z362" i="16"/>
  <c r="Y362" i="16"/>
  <c r="X362" i="16"/>
  <c r="Z361" i="16"/>
  <c r="Y361" i="16"/>
  <c r="AA361" i="16"/>
  <c r="X361" i="16"/>
  <c r="Z360" i="16"/>
  <c r="Y360" i="16"/>
  <c r="X360" i="16"/>
  <c r="Z359" i="16"/>
  <c r="Y359" i="16"/>
  <c r="AA359" i="16"/>
  <c r="X359" i="16"/>
  <c r="Z358" i="16"/>
  <c r="Y358" i="16"/>
  <c r="X358" i="16"/>
  <c r="Z357" i="16"/>
  <c r="Y357" i="16"/>
  <c r="AA357" i="16"/>
  <c r="X357" i="16"/>
  <c r="Z356" i="16"/>
  <c r="Y356" i="16"/>
  <c r="X356" i="16"/>
  <c r="Z355" i="16"/>
  <c r="Y355" i="16"/>
  <c r="AA355" i="16"/>
  <c r="X355" i="16"/>
  <c r="Z354" i="16"/>
  <c r="Y354" i="16"/>
  <c r="X354" i="16"/>
  <c r="Z353" i="16"/>
  <c r="Y353" i="16"/>
  <c r="AA353" i="16"/>
  <c r="X353" i="16"/>
  <c r="Z352" i="16"/>
  <c r="Y352" i="16"/>
  <c r="X352" i="16"/>
  <c r="Z351" i="16"/>
  <c r="Y351" i="16"/>
  <c r="AA351" i="16"/>
  <c r="X351" i="16"/>
  <c r="Z350" i="16"/>
  <c r="Y350" i="16"/>
  <c r="X350" i="16"/>
  <c r="Z349" i="16"/>
  <c r="Y349" i="16"/>
  <c r="AA349" i="16"/>
  <c r="X349" i="16"/>
  <c r="Z348" i="16"/>
  <c r="Y348" i="16"/>
  <c r="X348" i="16"/>
  <c r="Z347" i="16"/>
  <c r="Y347" i="16"/>
  <c r="AA347" i="16"/>
  <c r="X347" i="16"/>
  <c r="Z346" i="16"/>
  <c r="Y346" i="16"/>
  <c r="X346" i="16"/>
  <c r="AF345" i="16"/>
  <c r="AG345" i="16"/>
  <c r="Z345" i="16"/>
  <c r="Y345" i="16"/>
  <c r="X345" i="16"/>
  <c r="AF344" i="16"/>
  <c r="AG344" i="16"/>
  <c r="Z344" i="16"/>
  <c r="Y344" i="16"/>
  <c r="AA344" i="16"/>
  <c r="X344" i="16"/>
  <c r="AF343" i="16"/>
  <c r="AG343" i="16"/>
  <c r="Z343" i="16"/>
  <c r="Y343" i="16"/>
  <c r="AA343" i="16"/>
  <c r="X343" i="16"/>
  <c r="AF342" i="16"/>
  <c r="AG342" i="16"/>
  <c r="Z342" i="16"/>
  <c r="Y342" i="16"/>
  <c r="AA342" i="16"/>
  <c r="X342" i="16"/>
  <c r="AF341" i="16"/>
  <c r="AG341" i="16"/>
  <c r="Z341" i="16"/>
  <c r="Y341" i="16"/>
  <c r="AA341" i="16"/>
  <c r="X341" i="16"/>
  <c r="AG340" i="16"/>
  <c r="AF340" i="16"/>
  <c r="Z340" i="16"/>
  <c r="Y340" i="16"/>
  <c r="X340" i="16"/>
  <c r="AF339" i="16"/>
  <c r="AG339" i="16"/>
  <c r="Z339" i="16"/>
  <c r="Y339" i="16"/>
  <c r="X339" i="16"/>
  <c r="AF338" i="16"/>
  <c r="AG338" i="16"/>
  <c r="Z338" i="16"/>
  <c r="Y338" i="16"/>
  <c r="X338" i="16"/>
  <c r="AF337" i="16"/>
  <c r="AG337" i="16"/>
  <c r="Z337" i="16"/>
  <c r="Y337" i="16"/>
  <c r="X337" i="16"/>
  <c r="AF336" i="16"/>
  <c r="AG336" i="16"/>
  <c r="Z336" i="16"/>
  <c r="Y336" i="16"/>
  <c r="AA336" i="16"/>
  <c r="X336" i="16"/>
  <c r="AF335" i="16"/>
  <c r="AG335" i="16"/>
  <c r="Z335" i="16"/>
  <c r="Y335" i="16"/>
  <c r="AA335" i="16"/>
  <c r="X335" i="16"/>
  <c r="AF334" i="16"/>
  <c r="AG334" i="16"/>
  <c r="Z334" i="16"/>
  <c r="Y334" i="16"/>
  <c r="AA334" i="16"/>
  <c r="X334" i="16"/>
  <c r="AF333" i="16"/>
  <c r="AG333" i="16"/>
  <c r="Z333" i="16"/>
  <c r="Y333" i="16"/>
  <c r="AA333" i="16"/>
  <c r="X333" i="16"/>
  <c r="AG332" i="16"/>
  <c r="AF332" i="16"/>
  <c r="Z332" i="16"/>
  <c r="Y332" i="16"/>
  <c r="X332" i="16"/>
  <c r="AF331" i="16"/>
  <c r="AG331" i="16"/>
  <c r="Z331" i="16"/>
  <c r="Y331" i="16"/>
  <c r="X331" i="16"/>
  <c r="AF330" i="16"/>
  <c r="AG330" i="16"/>
  <c r="Z330" i="16"/>
  <c r="Y330" i="16"/>
  <c r="X330" i="16"/>
  <c r="AF329" i="16"/>
  <c r="AG329" i="16"/>
  <c r="Z329" i="16"/>
  <c r="Y329" i="16"/>
  <c r="X329" i="16"/>
  <c r="AF328" i="16"/>
  <c r="AG328" i="16"/>
  <c r="Z328" i="16"/>
  <c r="Y328" i="16"/>
  <c r="AA328" i="16"/>
  <c r="X328" i="16"/>
  <c r="AF327" i="16"/>
  <c r="AG327" i="16"/>
  <c r="Z327" i="16"/>
  <c r="Y327" i="16"/>
  <c r="AA327" i="16"/>
  <c r="X327" i="16"/>
  <c r="AF326" i="16"/>
  <c r="AG326" i="16"/>
  <c r="Z326" i="16"/>
  <c r="Y326" i="16"/>
  <c r="AA326" i="16"/>
  <c r="X326" i="16"/>
  <c r="AF325" i="16"/>
  <c r="AG325" i="16"/>
  <c r="Z325" i="16"/>
  <c r="Y325" i="16"/>
  <c r="AA325" i="16"/>
  <c r="X325" i="16"/>
  <c r="AG324" i="16"/>
  <c r="AF324" i="16"/>
  <c r="Z324" i="16"/>
  <c r="Y324" i="16"/>
  <c r="X324" i="16"/>
  <c r="AF323" i="16"/>
  <c r="AG323" i="16"/>
  <c r="Z323" i="16"/>
  <c r="Y323" i="16"/>
  <c r="X323" i="16"/>
  <c r="AF322" i="16"/>
  <c r="AG322" i="16"/>
  <c r="Z322" i="16"/>
  <c r="Y322" i="16"/>
  <c r="X322" i="16"/>
  <c r="AF321" i="16"/>
  <c r="AG321" i="16"/>
  <c r="Z321" i="16"/>
  <c r="Y321" i="16"/>
  <c r="X321" i="16"/>
  <c r="AF320" i="16"/>
  <c r="AG320" i="16"/>
  <c r="Z320" i="16"/>
  <c r="Y320" i="16"/>
  <c r="X320" i="16"/>
  <c r="AF319" i="16"/>
  <c r="AG319" i="16"/>
  <c r="Z319" i="16"/>
  <c r="Y319" i="16"/>
  <c r="AA319" i="16"/>
  <c r="X319" i="16"/>
  <c r="AF318" i="16"/>
  <c r="AG318" i="16"/>
  <c r="Z318" i="16"/>
  <c r="Y318" i="16"/>
  <c r="AA318" i="16"/>
  <c r="X318" i="16"/>
  <c r="AF317" i="16"/>
  <c r="AG317" i="16"/>
  <c r="Z317" i="16"/>
  <c r="Y317" i="16"/>
  <c r="AA317" i="16"/>
  <c r="X317" i="16"/>
  <c r="AF316" i="16"/>
  <c r="AG316" i="16"/>
  <c r="Z316" i="16"/>
  <c r="Y316" i="16"/>
  <c r="X316" i="16"/>
  <c r="AF315" i="16"/>
  <c r="AG315" i="16"/>
  <c r="Z315" i="16"/>
  <c r="Y315" i="16"/>
  <c r="X315" i="16"/>
  <c r="AF314" i="16"/>
  <c r="AG314" i="16"/>
  <c r="Z314" i="16"/>
  <c r="Y314" i="16"/>
  <c r="X314" i="16"/>
  <c r="AF313" i="16"/>
  <c r="AG313" i="16"/>
  <c r="Z313" i="16"/>
  <c r="Y313" i="16"/>
  <c r="X313" i="16"/>
  <c r="AF312" i="16"/>
  <c r="AG312" i="16"/>
  <c r="Z312" i="16"/>
  <c r="Y312" i="16"/>
  <c r="X312" i="16"/>
  <c r="AF311" i="16"/>
  <c r="AG311" i="16"/>
  <c r="Z311" i="16"/>
  <c r="Y311" i="16"/>
  <c r="AA311" i="16"/>
  <c r="X311" i="16"/>
  <c r="AF310" i="16"/>
  <c r="AG310" i="16"/>
  <c r="Z310" i="16"/>
  <c r="Y310" i="16"/>
  <c r="AA310" i="16"/>
  <c r="X310" i="16"/>
  <c r="AF309" i="16"/>
  <c r="AG309" i="16"/>
  <c r="Z309" i="16"/>
  <c r="Y309" i="16"/>
  <c r="AA309" i="16"/>
  <c r="X309" i="16"/>
  <c r="AF308" i="16"/>
  <c r="AG308" i="16"/>
  <c r="Z308" i="16"/>
  <c r="Y308" i="16"/>
  <c r="X308" i="16"/>
  <c r="AF307" i="16"/>
  <c r="AG307" i="16"/>
  <c r="Z307" i="16"/>
  <c r="Y307" i="16"/>
  <c r="X307" i="16"/>
  <c r="AF306" i="16"/>
  <c r="AG306" i="16"/>
  <c r="Z306" i="16"/>
  <c r="Y306" i="16"/>
  <c r="X306" i="16"/>
  <c r="AF305" i="16"/>
  <c r="AG305" i="16"/>
  <c r="Z305" i="16"/>
  <c r="Y305" i="16"/>
  <c r="X305" i="16"/>
  <c r="AF304" i="16"/>
  <c r="AG304" i="16"/>
  <c r="Z304" i="16"/>
  <c r="Y304" i="16"/>
  <c r="X304" i="16"/>
  <c r="AF303" i="16"/>
  <c r="AG303" i="16"/>
  <c r="Z303" i="16"/>
  <c r="Y303" i="16"/>
  <c r="AA303" i="16"/>
  <c r="X303" i="16"/>
  <c r="AF302" i="16"/>
  <c r="AG302" i="16"/>
  <c r="Z302" i="16"/>
  <c r="Y302" i="16"/>
  <c r="AA302" i="16"/>
  <c r="X302" i="16"/>
  <c r="AF301" i="16"/>
  <c r="AG301" i="16"/>
  <c r="Z301" i="16"/>
  <c r="Y301" i="16"/>
  <c r="AA301" i="16"/>
  <c r="X301" i="16"/>
  <c r="A301" i="16"/>
  <c r="B301" i="16"/>
  <c r="AF300" i="16"/>
  <c r="AG300" i="16"/>
  <c r="Z300" i="16"/>
  <c r="Y300" i="16"/>
  <c r="X300" i="16"/>
  <c r="A300" i="16"/>
  <c r="B300" i="16"/>
  <c r="AF299" i="16"/>
  <c r="AG299" i="16"/>
  <c r="Z299" i="16"/>
  <c r="Y299" i="16"/>
  <c r="AA299" i="16"/>
  <c r="X299" i="16"/>
  <c r="A299" i="16"/>
  <c r="B299" i="16"/>
  <c r="AF298" i="16"/>
  <c r="AG298" i="16"/>
  <c r="Z298" i="16"/>
  <c r="Y298" i="16"/>
  <c r="X298" i="16"/>
  <c r="A298" i="16"/>
  <c r="B298" i="16"/>
  <c r="AF297" i="16"/>
  <c r="AG297" i="16"/>
  <c r="Z297" i="16"/>
  <c r="Y297" i="16"/>
  <c r="AA297" i="16"/>
  <c r="X297" i="16"/>
  <c r="A297" i="16"/>
  <c r="B297" i="16"/>
  <c r="AF296" i="16"/>
  <c r="AG296" i="16"/>
  <c r="Z296" i="16"/>
  <c r="Y296" i="16"/>
  <c r="X296" i="16"/>
  <c r="A296" i="16"/>
  <c r="B296" i="16"/>
  <c r="AF295" i="16"/>
  <c r="AG295" i="16"/>
  <c r="Z295" i="16"/>
  <c r="Y295" i="16"/>
  <c r="X295" i="16"/>
  <c r="A295" i="16"/>
  <c r="B295" i="16"/>
  <c r="AF294" i="16"/>
  <c r="AG294" i="16"/>
  <c r="Z294" i="16"/>
  <c r="Y294" i="16"/>
  <c r="X294" i="16"/>
  <c r="A294" i="16"/>
  <c r="B294" i="16"/>
  <c r="AF293" i="16"/>
  <c r="AG293" i="16"/>
  <c r="Z293" i="16"/>
  <c r="Y293" i="16"/>
  <c r="AA293" i="16"/>
  <c r="X293" i="16"/>
  <c r="B293" i="16"/>
  <c r="A293" i="16"/>
  <c r="AF292" i="16"/>
  <c r="AG292" i="16"/>
  <c r="Z292" i="16"/>
  <c r="Y292" i="16"/>
  <c r="AA292" i="16"/>
  <c r="X292" i="16"/>
  <c r="B292" i="16"/>
  <c r="A292" i="16"/>
  <c r="AF291" i="16"/>
  <c r="AG291" i="16"/>
  <c r="Z291" i="16"/>
  <c r="Y291" i="16"/>
  <c r="X291" i="16"/>
  <c r="A291" i="16"/>
  <c r="B291" i="16"/>
  <c r="AF290" i="16"/>
  <c r="AG290" i="16"/>
  <c r="Z290" i="16"/>
  <c r="Y290" i="16"/>
  <c r="X290" i="16"/>
  <c r="A290" i="16"/>
  <c r="B290" i="16"/>
  <c r="AF289" i="16"/>
  <c r="AG289" i="16"/>
  <c r="Z289" i="16"/>
  <c r="Y289" i="16"/>
  <c r="AA289" i="16"/>
  <c r="X289" i="16"/>
  <c r="B289" i="16"/>
  <c r="A289" i="16"/>
  <c r="AF288" i="16"/>
  <c r="AG288" i="16"/>
  <c r="Z288" i="16"/>
  <c r="Y288" i="16"/>
  <c r="AA288" i="16"/>
  <c r="X288" i="16"/>
  <c r="B288" i="16"/>
  <c r="A288" i="16"/>
  <c r="AF287" i="16"/>
  <c r="AG287" i="16"/>
  <c r="Z287" i="16"/>
  <c r="Y287" i="16"/>
  <c r="X287" i="16"/>
  <c r="A287" i="16"/>
  <c r="B287" i="16"/>
  <c r="AF286" i="16"/>
  <c r="AG286" i="16"/>
  <c r="Z286" i="16"/>
  <c r="Y286" i="16"/>
  <c r="X286" i="16"/>
  <c r="A286" i="16"/>
  <c r="B286" i="16"/>
  <c r="AF285" i="16"/>
  <c r="AG285" i="16"/>
  <c r="Z285" i="16"/>
  <c r="Y285" i="16"/>
  <c r="X285" i="16"/>
  <c r="A285" i="16"/>
  <c r="B285" i="16"/>
  <c r="AF284" i="16"/>
  <c r="AG284" i="16"/>
  <c r="Z284" i="16"/>
  <c r="Y284" i="16"/>
  <c r="X284" i="16"/>
  <c r="A284" i="16"/>
  <c r="B284" i="16"/>
  <c r="AF283" i="16"/>
  <c r="AG283" i="16"/>
  <c r="Z283" i="16"/>
  <c r="Y283" i="16"/>
  <c r="AA283" i="16"/>
  <c r="X283" i="16"/>
  <c r="B283" i="16"/>
  <c r="A283" i="16"/>
  <c r="AF282" i="16"/>
  <c r="AG282" i="16"/>
  <c r="Z282" i="16"/>
  <c r="Y282" i="16"/>
  <c r="AA282" i="16"/>
  <c r="X282" i="16"/>
  <c r="B282" i="16"/>
  <c r="A282" i="16"/>
  <c r="AF281" i="16"/>
  <c r="AG281" i="16"/>
  <c r="Z281" i="16"/>
  <c r="Y281" i="16"/>
  <c r="X281" i="16"/>
  <c r="B281" i="16"/>
  <c r="A281" i="16"/>
  <c r="AF280" i="16"/>
  <c r="AG280" i="16"/>
  <c r="Z280" i="16"/>
  <c r="Y280" i="16"/>
  <c r="AA280" i="16"/>
  <c r="X280" i="16"/>
  <c r="B280" i="16"/>
  <c r="A280" i="16"/>
  <c r="AF279" i="16"/>
  <c r="AG279" i="16"/>
  <c r="Z279" i="16"/>
  <c r="Y279" i="16"/>
  <c r="X279" i="16"/>
  <c r="A279" i="16"/>
  <c r="B279" i="16"/>
  <c r="AF278" i="16"/>
  <c r="AG278" i="16"/>
  <c r="Z278" i="16"/>
  <c r="Y278" i="16"/>
  <c r="X278" i="16"/>
  <c r="A278" i="16"/>
  <c r="B278" i="16"/>
  <c r="AF277" i="16"/>
  <c r="AG277" i="16"/>
  <c r="Z277" i="16"/>
  <c r="Y277" i="16"/>
  <c r="X277" i="16"/>
  <c r="A277" i="16"/>
  <c r="B277" i="16"/>
  <c r="AF276" i="16"/>
  <c r="AG276" i="16"/>
  <c r="Z276" i="16"/>
  <c r="Y276" i="16"/>
  <c r="X276" i="16"/>
  <c r="A276" i="16"/>
  <c r="B276" i="16"/>
  <c r="AF275" i="16"/>
  <c r="AG275" i="16"/>
  <c r="Z275" i="16"/>
  <c r="Y275" i="16"/>
  <c r="AA275" i="16"/>
  <c r="X275" i="16"/>
  <c r="B275" i="16"/>
  <c r="A275" i="16"/>
  <c r="AF274" i="16"/>
  <c r="AG274" i="16"/>
  <c r="Z274" i="16"/>
  <c r="Y274" i="16"/>
  <c r="AA274" i="16"/>
  <c r="X274" i="16"/>
  <c r="B274" i="16"/>
  <c r="A274" i="16"/>
  <c r="AF273" i="16"/>
  <c r="AG273" i="16"/>
  <c r="Z273" i="16"/>
  <c r="Y273" i="16"/>
  <c r="AA273" i="16"/>
  <c r="X273" i="16"/>
  <c r="B273" i="16"/>
  <c r="A273" i="16"/>
  <c r="AF272" i="16"/>
  <c r="AG272" i="16"/>
  <c r="Z272" i="16"/>
  <c r="Y272" i="16"/>
  <c r="AA272" i="16"/>
  <c r="X272" i="16"/>
  <c r="B272" i="16"/>
  <c r="A272" i="16"/>
  <c r="AF271" i="16"/>
  <c r="AG271" i="16"/>
  <c r="Z271" i="16"/>
  <c r="Y271" i="16"/>
  <c r="X271" i="16"/>
  <c r="A271" i="16"/>
  <c r="B271" i="16"/>
  <c r="AF270" i="16"/>
  <c r="AG270" i="16"/>
  <c r="Z270" i="16"/>
  <c r="Y270" i="16"/>
  <c r="X270" i="16"/>
  <c r="A270" i="16"/>
  <c r="B270" i="16"/>
  <c r="AF269" i="16"/>
  <c r="AG269" i="16"/>
  <c r="Z269" i="16"/>
  <c r="Y269" i="16"/>
  <c r="X269" i="16"/>
  <c r="A269" i="16"/>
  <c r="B269" i="16"/>
  <c r="AF268" i="16"/>
  <c r="AG268" i="16"/>
  <c r="Z268" i="16"/>
  <c r="Y268" i="16"/>
  <c r="X268" i="16"/>
  <c r="A268" i="16"/>
  <c r="B268" i="16"/>
  <c r="AF267" i="16"/>
  <c r="AG267" i="16"/>
  <c r="Z267" i="16"/>
  <c r="Y267" i="16"/>
  <c r="AA267" i="16"/>
  <c r="X267" i="16"/>
  <c r="B267" i="16"/>
  <c r="A267" i="16"/>
  <c r="AF266" i="16"/>
  <c r="AG266" i="16"/>
  <c r="Z266" i="16"/>
  <c r="Y266" i="16"/>
  <c r="AA266" i="16"/>
  <c r="X266" i="16"/>
  <c r="B266" i="16"/>
  <c r="A266" i="16"/>
  <c r="AF265" i="16"/>
  <c r="AG265" i="16"/>
  <c r="Z265" i="16"/>
  <c r="Y265" i="16"/>
  <c r="AA265" i="16"/>
  <c r="X265" i="16"/>
  <c r="B265" i="16"/>
  <c r="A265" i="16"/>
  <c r="AF264" i="16"/>
  <c r="AG264" i="16"/>
  <c r="Z264" i="16"/>
  <c r="Y264" i="16"/>
  <c r="AA264" i="16"/>
  <c r="X264" i="16"/>
  <c r="B264" i="16"/>
  <c r="A264" i="16"/>
  <c r="AF263" i="16"/>
  <c r="AG263" i="16"/>
  <c r="Z263" i="16"/>
  <c r="Y263" i="16"/>
  <c r="X263" i="16"/>
  <c r="A263" i="16"/>
  <c r="B263" i="16"/>
  <c r="AF262" i="16"/>
  <c r="AG262" i="16"/>
  <c r="Z262" i="16"/>
  <c r="Y262" i="16"/>
  <c r="X262" i="16"/>
  <c r="A262" i="16"/>
  <c r="B262" i="16"/>
  <c r="AF261" i="16"/>
  <c r="AG261" i="16"/>
  <c r="Z261" i="16"/>
  <c r="Y261" i="16"/>
  <c r="X261" i="16"/>
  <c r="A261" i="16"/>
  <c r="B261" i="16"/>
  <c r="AF260" i="16"/>
  <c r="AG260" i="16"/>
  <c r="Z260" i="16"/>
  <c r="Y260" i="16"/>
  <c r="X260" i="16"/>
  <c r="A260" i="16"/>
  <c r="B260" i="16"/>
  <c r="AF259" i="16"/>
  <c r="AG259" i="16"/>
  <c r="Z259" i="16"/>
  <c r="Y259" i="16"/>
  <c r="AA259" i="16"/>
  <c r="X259" i="16"/>
  <c r="B259" i="16"/>
  <c r="A259" i="16"/>
  <c r="AF258" i="16"/>
  <c r="AG258" i="16"/>
  <c r="Z258" i="16"/>
  <c r="Y258" i="16"/>
  <c r="AA258" i="16"/>
  <c r="X258" i="16"/>
  <c r="B258" i="16"/>
  <c r="A258" i="16"/>
  <c r="AF257" i="16"/>
  <c r="AG257" i="16"/>
  <c r="Z257" i="16"/>
  <c r="Y257" i="16"/>
  <c r="AA257" i="16"/>
  <c r="X257" i="16"/>
  <c r="B257" i="16"/>
  <c r="A257" i="16"/>
  <c r="AF256" i="16"/>
  <c r="AG256" i="16"/>
  <c r="Z256" i="16"/>
  <c r="Y256" i="16"/>
  <c r="AA256" i="16"/>
  <c r="X256" i="16"/>
  <c r="B256" i="16"/>
  <c r="A256" i="16"/>
  <c r="AF255" i="16"/>
  <c r="AG255" i="16"/>
  <c r="Z255" i="16"/>
  <c r="Y255" i="16"/>
  <c r="X255" i="16"/>
  <c r="A255" i="16"/>
  <c r="B255" i="16"/>
  <c r="AF254" i="16"/>
  <c r="AG254" i="16"/>
  <c r="Z254" i="16"/>
  <c r="Y254" i="16"/>
  <c r="X254" i="16"/>
  <c r="A254" i="16"/>
  <c r="B254" i="16"/>
  <c r="AF253" i="16"/>
  <c r="AG253" i="16"/>
  <c r="Z253" i="16"/>
  <c r="Y253" i="16"/>
  <c r="X253" i="16"/>
  <c r="A253" i="16"/>
  <c r="B253" i="16"/>
  <c r="AF252" i="16"/>
  <c r="AG252" i="16"/>
  <c r="Z252" i="16"/>
  <c r="Y252" i="16"/>
  <c r="X252" i="16"/>
  <c r="A252" i="16"/>
  <c r="B252" i="16"/>
  <c r="AF251" i="16"/>
  <c r="AG251" i="16"/>
  <c r="Z251" i="16"/>
  <c r="Y251" i="16"/>
  <c r="AA251" i="16"/>
  <c r="X251" i="16"/>
  <c r="B251" i="16"/>
  <c r="A251" i="16"/>
  <c r="AF250" i="16"/>
  <c r="AG250" i="16"/>
  <c r="Z250" i="16"/>
  <c r="Y250" i="16"/>
  <c r="AA250" i="16"/>
  <c r="X250" i="16"/>
  <c r="B250" i="16"/>
  <c r="A250" i="16"/>
  <c r="AF249" i="16"/>
  <c r="AG249" i="16"/>
  <c r="Z249" i="16"/>
  <c r="Y249" i="16"/>
  <c r="AA249" i="16"/>
  <c r="X249" i="16"/>
  <c r="B249" i="16"/>
  <c r="A249" i="16"/>
  <c r="AF248" i="16"/>
  <c r="AG248" i="16"/>
  <c r="Z248" i="16"/>
  <c r="Y248" i="16"/>
  <c r="AA248" i="16"/>
  <c r="X248" i="16"/>
  <c r="B248" i="16"/>
  <c r="A248" i="16"/>
  <c r="AF247" i="16"/>
  <c r="AG247" i="16"/>
  <c r="Z247" i="16"/>
  <c r="Y247" i="16"/>
  <c r="X247" i="16"/>
  <c r="A247" i="16"/>
  <c r="B247" i="16"/>
  <c r="AF246" i="16"/>
  <c r="AG246" i="16"/>
  <c r="Z246" i="16"/>
  <c r="Y246" i="16"/>
  <c r="X246" i="16"/>
  <c r="A246" i="16"/>
  <c r="B246" i="16"/>
  <c r="AF245" i="16"/>
  <c r="AG245" i="16"/>
  <c r="Z245" i="16"/>
  <c r="Y245" i="16"/>
  <c r="X245" i="16"/>
  <c r="A245" i="16"/>
  <c r="B245" i="16"/>
  <c r="AF244" i="16"/>
  <c r="AG244" i="16"/>
  <c r="Z244" i="16"/>
  <c r="Y244" i="16"/>
  <c r="X244" i="16"/>
  <c r="A244" i="16"/>
  <c r="B244" i="16"/>
  <c r="AF243" i="16"/>
  <c r="AG243" i="16"/>
  <c r="Z243" i="16"/>
  <c r="Y243" i="16"/>
  <c r="X243" i="16"/>
  <c r="B243" i="16"/>
  <c r="A243" i="16"/>
  <c r="AF242" i="16"/>
  <c r="AG242" i="16"/>
  <c r="Z242" i="16"/>
  <c r="Y242" i="16"/>
  <c r="AA242" i="16"/>
  <c r="X242" i="16"/>
  <c r="B242" i="16"/>
  <c r="A242" i="16"/>
  <c r="AF241" i="16"/>
  <c r="AG241" i="16"/>
  <c r="Z241" i="16"/>
  <c r="Y241" i="16"/>
  <c r="AA241" i="16"/>
  <c r="X241" i="16"/>
  <c r="B241" i="16"/>
  <c r="A241" i="16"/>
  <c r="AF240" i="16"/>
  <c r="AG240" i="16"/>
  <c r="Z240" i="16"/>
  <c r="Y240" i="16"/>
  <c r="AA240" i="16"/>
  <c r="X240" i="16"/>
  <c r="B240" i="16"/>
  <c r="A240" i="16"/>
  <c r="AF239" i="16"/>
  <c r="AG239" i="16"/>
  <c r="Z239" i="16"/>
  <c r="Y239" i="16"/>
  <c r="X239" i="16"/>
  <c r="A239" i="16"/>
  <c r="B239" i="16"/>
  <c r="AF238" i="16"/>
  <c r="AG238" i="16"/>
  <c r="Z238" i="16"/>
  <c r="Y238" i="16"/>
  <c r="X238" i="16"/>
  <c r="A238" i="16"/>
  <c r="B238" i="16"/>
  <c r="AF237" i="16"/>
  <c r="AG237" i="16"/>
  <c r="Z237" i="16"/>
  <c r="Y237" i="16"/>
  <c r="X237" i="16"/>
  <c r="A237" i="16"/>
  <c r="B237" i="16"/>
  <c r="AF236" i="16"/>
  <c r="AG236" i="16"/>
  <c r="Z236" i="16"/>
  <c r="Y236" i="16"/>
  <c r="X236" i="16"/>
  <c r="A236" i="16"/>
  <c r="B236" i="16"/>
  <c r="AF235" i="16"/>
  <c r="AG235" i="16"/>
  <c r="Z235" i="16"/>
  <c r="Y235" i="16"/>
  <c r="AA235" i="16"/>
  <c r="X235" i="16"/>
  <c r="B235" i="16"/>
  <c r="A235" i="16"/>
  <c r="AF234" i="16"/>
  <c r="AG234" i="16"/>
  <c r="Z234" i="16"/>
  <c r="Y234" i="16"/>
  <c r="AA234" i="16"/>
  <c r="X234" i="16"/>
  <c r="B234" i="16"/>
  <c r="A234" i="16"/>
  <c r="AF233" i="16"/>
  <c r="AG233" i="16"/>
  <c r="Z233" i="16"/>
  <c r="Y233" i="16"/>
  <c r="AA233" i="16"/>
  <c r="X233" i="16"/>
  <c r="B233" i="16"/>
  <c r="A233" i="16"/>
  <c r="AF232" i="16"/>
  <c r="AG232" i="16"/>
  <c r="Z232" i="16"/>
  <c r="Y232" i="16"/>
  <c r="AA232" i="16"/>
  <c r="X232" i="16"/>
  <c r="B232" i="16"/>
  <c r="A232" i="16"/>
  <c r="AF231" i="16"/>
  <c r="AG231" i="16"/>
  <c r="Z231" i="16"/>
  <c r="Y231" i="16"/>
  <c r="X231" i="16"/>
  <c r="A231" i="16"/>
  <c r="B231" i="16"/>
  <c r="AF230" i="16"/>
  <c r="AG230" i="16"/>
  <c r="Z230" i="16"/>
  <c r="Y230" i="16"/>
  <c r="X230" i="16"/>
  <c r="A230" i="16"/>
  <c r="B230" i="16"/>
  <c r="AF229" i="16"/>
  <c r="AG229" i="16"/>
  <c r="Z229" i="16"/>
  <c r="Y229" i="16"/>
  <c r="X229" i="16"/>
  <c r="A229" i="16"/>
  <c r="B229" i="16"/>
  <c r="AF228" i="16"/>
  <c r="AG228" i="16"/>
  <c r="Z228" i="16"/>
  <c r="Y228" i="16"/>
  <c r="X228" i="16"/>
  <c r="A228" i="16"/>
  <c r="B228" i="16"/>
  <c r="AF227" i="16"/>
  <c r="AG227" i="16"/>
  <c r="Z227" i="16"/>
  <c r="Y227" i="16"/>
  <c r="AA227" i="16"/>
  <c r="X227" i="16"/>
  <c r="A227" i="16"/>
  <c r="B227" i="16"/>
  <c r="AF226" i="16"/>
  <c r="AG226" i="16"/>
  <c r="Z226" i="16"/>
  <c r="Y226" i="16"/>
  <c r="AA226" i="16"/>
  <c r="X226" i="16"/>
  <c r="B226" i="16"/>
  <c r="A226" i="16"/>
  <c r="AF225" i="16"/>
  <c r="AG225" i="16"/>
  <c r="Z225" i="16"/>
  <c r="Y225" i="16"/>
  <c r="AA225" i="16"/>
  <c r="X225" i="16"/>
  <c r="B225" i="16"/>
  <c r="A225" i="16"/>
  <c r="AF224" i="16"/>
  <c r="AG224" i="16"/>
  <c r="Z224" i="16"/>
  <c r="Y224" i="16"/>
  <c r="AA224" i="16"/>
  <c r="X224" i="16"/>
  <c r="B224" i="16"/>
  <c r="A224" i="16"/>
  <c r="AF223" i="16"/>
  <c r="AG223" i="16"/>
  <c r="Z223" i="16"/>
  <c r="Y223" i="16"/>
  <c r="AA223" i="16"/>
  <c r="X223" i="16"/>
  <c r="B223" i="16"/>
  <c r="A223" i="16"/>
  <c r="AF222" i="16"/>
  <c r="AG222" i="16"/>
  <c r="Z222" i="16"/>
  <c r="Y222" i="16"/>
  <c r="X222" i="16"/>
  <c r="A222" i="16"/>
  <c r="B222" i="16"/>
  <c r="AF221" i="16"/>
  <c r="AG221" i="16"/>
  <c r="Z221" i="16"/>
  <c r="Y221" i="16"/>
  <c r="X221" i="16"/>
  <c r="A221" i="16"/>
  <c r="B221" i="16"/>
  <c r="AF220" i="16"/>
  <c r="AG220" i="16"/>
  <c r="Z220" i="16"/>
  <c r="Y220" i="16"/>
  <c r="X220" i="16"/>
  <c r="A220" i="16"/>
  <c r="B220" i="16"/>
  <c r="AF219" i="16"/>
  <c r="AG219" i="16"/>
  <c r="Z219" i="16"/>
  <c r="Y219" i="16"/>
  <c r="X219" i="16"/>
  <c r="A219" i="16"/>
  <c r="B219" i="16"/>
  <c r="AF218" i="16"/>
  <c r="AG218" i="16"/>
  <c r="Z218" i="16"/>
  <c r="Y218" i="16"/>
  <c r="AA218" i="16"/>
  <c r="X218" i="16"/>
  <c r="A218" i="16"/>
  <c r="B218" i="16"/>
  <c r="AF217" i="16"/>
  <c r="AG217" i="16"/>
  <c r="Z217" i="16"/>
  <c r="Y217" i="16"/>
  <c r="X217" i="16"/>
  <c r="AF216" i="16"/>
  <c r="AG216" i="16"/>
  <c r="Z216" i="16"/>
  <c r="Y216" i="16"/>
  <c r="X216" i="16"/>
  <c r="AF215" i="16"/>
  <c r="AG215" i="16"/>
  <c r="Z215" i="16"/>
  <c r="Y215" i="16"/>
  <c r="X215" i="16"/>
  <c r="AF214" i="16"/>
  <c r="AG214" i="16"/>
  <c r="Z214" i="16"/>
  <c r="Y214" i="16"/>
  <c r="AA214" i="16"/>
  <c r="X214" i="16"/>
  <c r="J214" i="16"/>
  <c r="O214" i="16"/>
  <c r="B214" i="16"/>
  <c r="G214" i="16"/>
  <c r="AF213" i="16"/>
  <c r="AG213" i="16"/>
  <c r="Z213" i="16"/>
  <c r="Y213" i="16"/>
  <c r="AA213" i="16"/>
  <c r="X213" i="16"/>
  <c r="J213" i="16"/>
  <c r="O213" i="16"/>
  <c r="B213" i="16"/>
  <c r="G213" i="16"/>
  <c r="AF212" i="16"/>
  <c r="AG212" i="16"/>
  <c r="Z212" i="16"/>
  <c r="Y212" i="16"/>
  <c r="X212" i="16"/>
  <c r="J212" i="16"/>
  <c r="O212" i="16"/>
  <c r="B212" i="16"/>
  <c r="G212" i="16"/>
  <c r="AF211" i="16"/>
  <c r="AG211" i="16"/>
  <c r="Z211" i="16"/>
  <c r="Y211" i="16"/>
  <c r="AA211" i="16"/>
  <c r="X211" i="16"/>
  <c r="J211" i="16"/>
  <c r="O211" i="16"/>
  <c r="B211" i="16"/>
  <c r="G211" i="16"/>
  <c r="AF210" i="16"/>
  <c r="AG210" i="16"/>
  <c r="Z210" i="16"/>
  <c r="Y210" i="16"/>
  <c r="AA210" i="16"/>
  <c r="X210" i="16"/>
  <c r="J210" i="16"/>
  <c r="O210" i="16"/>
  <c r="B210" i="16"/>
  <c r="G210" i="16"/>
  <c r="AF209" i="16"/>
  <c r="AG209" i="16"/>
  <c r="Z209" i="16"/>
  <c r="Y209" i="16"/>
  <c r="AA209" i="16"/>
  <c r="X209" i="16"/>
  <c r="J209" i="16"/>
  <c r="O209" i="16"/>
  <c r="B209" i="16"/>
  <c r="G209" i="16"/>
  <c r="AF208" i="16"/>
  <c r="AG208" i="16"/>
  <c r="Z208" i="16"/>
  <c r="Y208" i="16"/>
  <c r="X208" i="16"/>
  <c r="J208" i="16"/>
  <c r="O208" i="16"/>
  <c r="B208" i="16"/>
  <c r="G208" i="16"/>
  <c r="AF207" i="16"/>
  <c r="AG207" i="16"/>
  <c r="Z207" i="16"/>
  <c r="Y207" i="16"/>
  <c r="AA207" i="16"/>
  <c r="X207" i="16"/>
  <c r="J207" i="16"/>
  <c r="O207" i="16"/>
  <c r="B207" i="16"/>
  <c r="G207" i="16"/>
  <c r="AF206" i="16"/>
  <c r="AG206" i="16"/>
  <c r="Z206" i="16"/>
  <c r="Y206" i="16"/>
  <c r="X206" i="16"/>
  <c r="J206" i="16"/>
  <c r="O206" i="16"/>
  <c r="B206" i="16"/>
  <c r="G206" i="16"/>
  <c r="AF205" i="16"/>
  <c r="AG205" i="16"/>
  <c r="Z205" i="16"/>
  <c r="Y205" i="16"/>
  <c r="X205" i="16"/>
  <c r="J205" i="16"/>
  <c r="O205" i="16"/>
  <c r="B205" i="16"/>
  <c r="G205" i="16"/>
  <c r="AF204" i="16"/>
  <c r="AG204" i="16"/>
  <c r="Z204" i="16"/>
  <c r="Y204" i="16"/>
  <c r="X204" i="16"/>
  <c r="J204" i="16"/>
  <c r="O204" i="16"/>
  <c r="B204" i="16"/>
  <c r="G204" i="16"/>
  <c r="AF203" i="16"/>
  <c r="AG203" i="16"/>
  <c r="Z203" i="16"/>
  <c r="Y203" i="16"/>
  <c r="X203" i="16"/>
  <c r="J203" i="16"/>
  <c r="O203" i="16"/>
  <c r="B203" i="16"/>
  <c r="G203" i="16"/>
  <c r="AF202" i="16"/>
  <c r="AG202" i="16"/>
  <c r="Z202" i="16"/>
  <c r="Y202" i="16"/>
  <c r="X202" i="16"/>
  <c r="J202" i="16"/>
  <c r="O202" i="16"/>
  <c r="B202" i="16"/>
  <c r="G202" i="16"/>
  <c r="AF201" i="16"/>
  <c r="AG201" i="16"/>
  <c r="Z201" i="16"/>
  <c r="Y201" i="16"/>
  <c r="X201" i="16"/>
  <c r="J201" i="16"/>
  <c r="O201" i="16"/>
  <c r="B201" i="16"/>
  <c r="G201" i="16"/>
  <c r="AF200" i="16"/>
  <c r="AG200" i="16"/>
  <c r="Z200" i="16"/>
  <c r="Y200" i="16"/>
  <c r="X200" i="16"/>
  <c r="J200" i="16"/>
  <c r="O200" i="16"/>
  <c r="B200" i="16"/>
  <c r="G200" i="16"/>
  <c r="AF199" i="16"/>
  <c r="AG199" i="16"/>
  <c r="Z199" i="16"/>
  <c r="Y199" i="16"/>
  <c r="X199" i="16"/>
  <c r="J199" i="16"/>
  <c r="O199" i="16"/>
  <c r="B199" i="16"/>
  <c r="G199" i="16"/>
  <c r="AF198" i="16"/>
  <c r="AG198" i="16"/>
  <c r="Z198" i="16"/>
  <c r="Y198" i="16"/>
  <c r="AA198" i="16"/>
  <c r="X198" i="16"/>
  <c r="J198" i="16"/>
  <c r="O198" i="16"/>
  <c r="B198" i="16"/>
  <c r="G198" i="16"/>
  <c r="AF197" i="16"/>
  <c r="AG197" i="16"/>
  <c r="Z197" i="16"/>
  <c r="Y197" i="16"/>
  <c r="AA197" i="16"/>
  <c r="X197" i="16"/>
  <c r="J197" i="16"/>
  <c r="O197" i="16"/>
  <c r="B197" i="16"/>
  <c r="G197" i="16"/>
  <c r="AF196" i="16"/>
  <c r="AG196" i="16"/>
  <c r="Z196" i="16"/>
  <c r="Y196" i="16"/>
  <c r="X196" i="16"/>
  <c r="J196" i="16"/>
  <c r="O196" i="16"/>
  <c r="B196" i="16"/>
  <c r="G196" i="16"/>
  <c r="AF195" i="16"/>
  <c r="AG195" i="16"/>
  <c r="Z195" i="16"/>
  <c r="Y195" i="16"/>
  <c r="AA195" i="16"/>
  <c r="X195" i="16"/>
  <c r="J195" i="16"/>
  <c r="O195" i="16"/>
  <c r="B195" i="16"/>
  <c r="G195" i="16"/>
  <c r="AF194" i="16"/>
  <c r="AG194" i="16"/>
  <c r="Z194" i="16"/>
  <c r="Y194" i="16"/>
  <c r="AA194" i="16"/>
  <c r="X194" i="16"/>
  <c r="J194" i="16"/>
  <c r="O194" i="16"/>
  <c r="B194" i="16"/>
  <c r="G194" i="16"/>
  <c r="AF193" i="16"/>
  <c r="AG193" i="16"/>
  <c r="Z193" i="16"/>
  <c r="Y193" i="16"/>
  <c r="AA193" i="16"/>
  <c r="X193" i="16"/>
  <c r="J193" i="16"/>
  <c r="O193" i="16"/>
  <c r="B193" i="16"/>
  <c r="G193" i="16"/>
  <c r="AF192" i="16"/>
  <c r="AG192" i="16"/>
  <c r="Z192" i="16"/>
  <c r="Y192" i="16"/>
  <c r="X192" i="16"/>
  <c r="J192" i="16"/>
  <c r="O192" i="16"/>
  <c r="B192" i="16"/>
  <c r="G192" i="16"/>
  <c r="AF191" i="16"/>
  <c r="AG191" i="16"/>
  <c r="Z191" i="16"/>
  <c r="Y191" i="16"/>
  <c r="AA191" i="16"/>
  <c r="X191" i="16"/>
  <c r="J191" i="16"/>
  <c r="O191" i="16"/>
  <c r="B191" i="16"/>
  <c r="G191" i="16"/>
  <c r="AF190" i="16"/>
  <c r="AG190" i="16"/>
  <c r="Z190" i="16"/>
  <c r="Y190" i="16"/>
  <c r="X190" i="16"/>
  <c r="J190" i="16"/>
  <c r="O190" i="16"/>
  <c r="B190" i="16"/>
  <c r="G190" i="16"/>
  <c r="AF189" i="16"/>
  <c r="AG189" i="16"/>
  <c r="Z189" i="16"/>
  <c r="Y189" i="16"/>
  <c r="X189" i="16"/>
  <c r="J189" i="16"/>
  <c r="O189" i="16"/>
  <c r="B189" i="16"/>
  <c r="G189" i="16"/>
  <c r="AF188" i="16"/>
  <c r="AG188" i="16"/>
  <c r="Z188" i="16"/>
  <c r="Y188" i="16"/>
  <c r="X188" i="16"/>
  <c r="J188" i="16"/>
  <c r="O188" i="16"/>
  <c r="B188" i="16"/>
  <c r="G188" i="16"/>
  <c r="AF187" i="16"/>
  <c r="AG187" i="16"/>
  <c r="Z187" i="16"/>
  <c r="Y187" i="16"/>
  <c r="X187" i="16"/>
  <c r="J187" i="16"/>
  <c r="O187" i="16"/>
  <c r="B187" i="16"/>
  <c r="G187" i="16"/>
  <c r="AF186" i="16"/>
  <c r="AG186" i="16"/>
  <c r="Z186" i="16"/>
  <c r="Y186" i="16"/>
  <c r="X186" i="16"/>
  <c r="J186" i="16"/>
  <c r="O186" i="16"/>
  <c r="B186" i="16"/>
  <c r="G186" i="16"/>
  <c r="AF185" i="16"/>
  <c r="AG185" i="16"/>
  <c r="Z185" i="16"/>
  <c r="Y185" i="16"/>
  <c r="X185" i="16"/>
  <c r="J185" i="16"/>
  <c r="O185" i="16"/>
  <c r="B185" i="16"/>
  <c r="G185" i="16"/>
  <c r="AF184" i="16"/>
  <c r="AG184" i="16"/>
  <c r="Z184" i="16"/>
  <c r="Y184" i="16"/>
  <c r="X184" i="16"/>
  <c r="J184" i="16"/>
  <c r="O184" i="16"/>
  <c r="B184" i="16"/>
  <c r="G184" i="16"/>
  <c r="AF183" i="16"/>
  <c r="AG183" i="16"/>
  <c r="Z183" i="16"/>
  <c r="Y183" i="16"/>
  <c r="X183" i="16"/>
  <c r="J183" i="16"/>
  <c r="O183" i="16"/>
  <c r="B183" i="16"/>
  <c r="G183" i="16"/>
  <c r="AF182" i="16"/>
  <c r="AG182" i="16"/>
  <c r="Z182" i="16"/>
  <c r="Y182" i="16"/>
  <c r="X182" i="16"/>
  <c r="J182" i="16"/>
  <c r="O182" i="16"/>
  <c r="B182" i="16"/>
  <c r="G182" i="16"/>
  <c r="AF181" i="16"/>
  <c r="AG181" i="16"/>
  <c r="Z181" i="16"/>
  <c r="Y181" i="16"/>
  <c r="X181" i="16"/>
  <c r="J181" i="16"/>
  <c r="O181" i="16"/>
  <c r="B181" i="16"/>
  <c r="G181" i="16"/>
  <c r="AF180" i="16"/>
  <c r="AG180" i="16"/>
  <c r="Z180" i="16"/>
  <c r="Y180" i="16"/>
  <c r="X180" i="16"/>
  <c r="J180" i="16"/>
  <c r="O180" i="16"/>
  <c r="B180" i="16"/>
  <c r="G180" i="16"/>
  <c r="AF179" i="16"/>
  <c r="AG179" i="16"/>
  <c r="Z179" i="16"/>
  <c r="Y179" i="16"/>
  <c r="X179" i="16"/>
  <c r="J179" i="16"/>
  <c r="O179" i="16"/>
  <c r="B179" i="16"/>
  <c r="G179" i="16"/>
  <c r="AF178" i="16"/>
  <c r="AG178" i="16"/>
  <c r="Z178" i="16"/>
  <c r="Y178" i="16"/>
  <c r="AA178" i="16"/>
  <c r="X178" i="16"/>
  <c r="J178" i="16"/>
  <c r="O178" i="16"/>
  <c r="B178" i="16"/>
  <c r="G178" i="16"/>
  <c r="AF177" i="16"/>
  <c r="AG177" i="16"/>
  <c r="Z177" i="16"/>
  <c r="Y177" i="16"/>
  <c r="AA177" i="16"/>
  <c r="X177" i="16"/>
  <c r="J177" i="16"/>
  <c r="O177" i="16"/>
  <c r="B177" i="16"/>
  <c r="G177" i="16"/>
  <c r="AF176" i="16"/>
  <c r="AG176" i="16"/>
  <c r="Z176" i="16"/>
  <c r="Y176" i="16"/>
  <c r="AA176" i="16"/>
  <c r="X176" i="16"/>
  <c r="J176" i="16"/>
  <c r="O176" i="16"/>
  <c r="B176" i="16"/>
  <c r="G176" i="16"/>
  <c r="AF175" i="16"/>
  <c r="AG175" i="16"/>
  <c r="Z175" i="16"/>
  <c r="Y175" i="16"/>
  <c r="AA175" i="16"/>
  <c r="X175" i="16"/>
  <c r="J175" i="16"/>
  <c r="O175" i="16"/>
  <c r="B175" i="16"/>
  <c r="G175" i="16"/>
  <c r="AF174" i="16"/>
  <c r="AG174" i="16"/>
  <c r="Z174" i="16"/>
  <c r="Y174" i="16"/>
  <c r="AA174" i="16"/>
  <c r="X174" i="16"/>
  <c r="J174" i="16"/>
  <c r="O174" i="16"/>
  <c r="B174" i="16"/>
  <c r="G174" i="16"/>
  <c r="AF173" i="16"/>
  <c r="AG173" i="16"/>
  <c r="Z173" i="16"/>
  <c r="Y173" i="16"/>
  <c r="X173" i="16"/>
  <c r="J173" i="16"/>
  <c r="O173" i="16"/>
  <c r="B173" i="16"/>
  <c r="G173" i="16"/>
  <c r="AF172" i="16"/>
  <c r="AG172" i="16"/>
  <c r="Z172" i="16"/>
  <c r="Y172" i="16"/>
  <c r="X172" i="16"/>
  <c r="J172" i="16"/>
  <c r="O172" i="16"/>
  <c r="B172" i="16"/>
  <c r="G172" i="16"/>
  <c r="AF171" i="16"/>
  <c r="AG171" i="16"/>
  <c r="Z171" i="16"/>
  <c r="Y171" i="16"/>
  <c r="AA171" i="16"/>
  <c r="X171" i="16"/>
  <c r="J171" i="16"/>
  <c r="O171" i="16"/>
  <c r="B171" i="16"/>
  <c r="G171" i="16"/>
  <c r="AF170" i="16"/>
  <c r="AG170" i="16"/>
  <c r="Z170" i="16"/>
  <c r="Y170" i="16"/>
  <c r="X170" i="16"/>
  <c r="J170" i="16"/>
  <c r="O170" i="16"/>
  <c r="B170" i="16"/>
  <c r="G170" i="16"/>
  <c r="AF169" i="16"/>
  <c r="AG169" i="16"/>
  <c r="Z169" i="16"/>
  <c r="Y169" i="16"/>
  <c r="AA169" i="16"/>
  <c r="X169" i="16"/>
  <c r="J169" i="16"/>
  <c r="O169" i="16"/>
  <c r="B169" i="16"/>
  <c r="G169" i="16"/>
  <c r="AF168" i="16"/>
  <c r="AG168" i="16"/>
  <c r="Z168" i="16"/>
  <c r="Y168" i="16"/>
  <c r="X168" i="16"/>
  <c r="J168" i="16"/>
  <c r="O168" i="16"/>
  <c r="B168" i="16"/>
  <c r="G168" i="16"/>
  <c r="AF167" i="16"/>
  <c r="AG167" i="16"/>
  <c r="Z167" i="16"/>
  <c r="Y167" i="16"/>
  <c r="AA167" i="16"/>
  <c r="X167" i="16"/>
  <c r="J167" i="16"/>
  <c r="O167" i="16"/>
  <c r="B167" i="16"/>
  <c r="G167" i="16"/>
  <c r="AF166" i="16"/>
  <c r="AG166" i="16"/>
  <c r="Z166" i="16"/>
  <c r="Y166" i="16"/>
  <c r="X166" i="16"/>
  <c r="J166" i="16"/>
  <c r="O166" i="16"/>
  <c r="B166" i="16"/>
  <c r="G166" i="16"/>
  <c r="AF165" i="16"/>
  <c r="AG165" i="16"/>
  <c r="Z165" i="16"/>
  <c r="Y165" i="16"/>
  <c r="AA165" i="16"/>
  <c r="X165" i="16"/>
  <c r="J165" i="16"/>
  <c r="O165" i="16"/>
  <c r="B165" i="16"/>
  <c r="G165" i="16"/>
  <c r="AF164" i="16"/>
  <c r="AG164" i="16"/>
  <c r="Z164" i="16"/>
  <c r="Y164" i="16"/>
  <c r="X164" i="16"/>
  <c r="J164" i="16"/>
  <c r="O164" i="16"/>
  <c r="B164" i="16"/>
  <c r="G164" i="16"/>
  <c r="AF163" i="16"/>
  <c r="AG163" i="16"/>
  <c r="Z163" i="16"/>
  <c r="Y163" i="16"/>
  <c r="AA163" i="16"/>
  <c r="X163" i="16"/>
  <c r="J163" i="16"/>
  <c r="O163" i="16"/>
  <c r="B163" i="16"/>
  <c r="G163" i="16"/>
  <c r="AF162" i="16"/>
  <c r="AG162" i="16"/>
  <c r="Z162" i="16"/>
  <c r="Y162" i="16"/>
  <c r="X162" i="16"/>
  <c r="J162" i="16"/>
  <c r="O162" i="16"/>
  <c r="B162" i="16"/>
  <c r="G162" i="16"/>
  <c r="AF161" i="16"/>
  <c r="AG161" i="16"/>
  <c r="Z161" i="16"/>
  <c r="Y161" i="16"/>
  <c r="AA161" i="16"/>
  <c r="X161" i="16"/>
  <c r="J161" i="16"/>
  <c r="O161" i="16"/>
  <c r="B161" i="16"/>
  <c r="G161" i="16"/>
  <c r="AF160" i="16"/>
  <c r="AG160" i="16"/>
  <c r="Z160" i="16"/>
  <c r="Y160" i="16"/>
  <c r="AA160" i="16"/>
  <c r="X160" i="16"/>
  <c r="J160" i="16"/>
  <c r="O160" i="16"/>
  <c r="B160" i="16"/>
  <c r="G160" i="16"/>
  <c r="AF159" i="16"/>
  <c r="AG159" i="16"/>
  <c r="Z159" i="16"/>
  <c r="Y159" i="16"/>
  <c r="AA159" i="16"/>
  <c r="X159" i="16"/>
  <c r="J159" i="16"/>
  <c r="O159" i="16"/>
  <c r="B159" i="16"/>
  <c r="G159" i="16"/>
  <c r="AF158" i="16"/>
  <c r="AG158" i="16"/>
  <c r="Z158" i="16"/>
  <c r="Y158" i="16"/>
  <c r="AA158" i="16"/>
  <c r="X158" i="16"/>
  <c r="J158" i="16"/>
  <c r="O158" i="16"/>
  <c r="B158" i="16"/>
  <c r="G158" i="16"/>
  <c r="AF157" i="16"/>
  <c r="AG157" i="16"/>
  <c r="Z157" i="16"/>
  <c r="Y157" i="16"/>
  <c r="X157" i="16"/>
  <c r="J157" i="16"/>
  <c r="O157" i="16"/>
  <c r="B157" i="16"/>
  <c r="G157" i="16"/>
  <c r="AF156" i="16"/>
  <c r="AG156" i="16"/>
  <c r="Z156" i="16"/>
  <c r="Y156" i="16"/>
  <c r="AA156" i="16"/>
  <c r="X156" i="16"/>
  <c r="J156" i="16"/>
  <c r="O156" i="16"/>
  <c r="B156" i="16"/>
  <c r="G156" i="16"/>
  <c r="AF155" i="16"/>
  <c r="AG155" i="16"/>
  <c r="Z155" i="16"/>
  <c r="Y155" i="16"/>
  <c r="X155" i="16"/>
  <c r="J155" i="16"/>
  <c r="O155" i="16"/>
  <c r="B155" i="16"/>
  <c r="G155" i="16"/>
  <c r="AF154" i="16"/>
  <c r="AG154" i="16"/>
  <c r="Z154" i="16"/>
  <c r="Y154" i="16"/>
  <c r="AA154" i="16"/>
  <c r="X154" i="16"/>
  <c r="J154" i="16"/>
  <c r="O154" i="16"/>
  <c r="B154" i="16"/>
  <c r="G154" i="16"/>
  <c r="AF153" i="16"/>
  <c r="AG153" i="16"/>
  <c r="Z153" i="16"/>
  <c r="Y153" i="16"/>
  <c r="X153" i="16"/>
  <c r="J153" i="16"/>
  <c r="O153" i="16"/>
  <c r="B153" i="16"/>
  <c r="G153" i="16"/>
  <c r="AF152" i="16"/>
  <c r="AG152" i="16"/>
  <c r="Z152" i="16"/>
  <c r="Y152" i="16"/>
  <c r="AA152" i="16"/>
  <c r="X152" i="16"/>
  <c r="J152" i="16"/>
  <c r="O152" i="16"/>
  <c r="B152" i="16"/>
  <c r="G152" i="16"/>
  <c r="AF151" i="16"/>
  <c r="AG151" i="16"/>
  <c r="Z151" i="16"/>
  <c r="Y151" i="16"/>
  <c r="X151" i="16"/>
  <c r="J151" i="16"/>
  <c r="O151" i="16"/>
  <c r="B151" i="16"/>
  <c r="G151" i="16"/>
  <c r="AF150" i="16"/>
  <c r="AG150" i="16"/>
  <c r="Z150" i="16"/>
  <c r="Y150" i="16"/>
  <c r="AA150" i="16"/>
  <c r="X150" i="16"/>
  <c r="J150" i="16"/>
  <c r="O150" i="16"/>
  <c r="B150" i="16"/>
  <c r="G150" i="16"/>
  <c r="AF149" i="16"/>
  <c r="AG149" i="16"/>
  <c r="Z149" i="16"/>
  <c r="Y149" i="16"/>
  <c r="X149" i="16"/>
  <c r="J149" i="16"/>
  <c r="O149" i="16"/>
  <c r="B149" i="16"/>
  <c r="G149" i="16"/>
  <c r="AF148" i="16"/>
  <c r="AG148" i="16"/>
  <c r="Z148" i="16"/>
  <c r="Y148" i="16"/>
  <c r="AA148" i="16"/>
  <c r="X148" i="16"/>
  <c r="J148" i="16"/>
  <c r="O148" i="16"/>
  <c r="B148" i="16"/>
  <c r="G148" i="16"/>
  <c r="AF147" i="16"/>
  <c r="AG147" i="16"/>
  <c r="Z147" i="16"/>
  <c r="Y147" i="16"/>
  <c r="X147" i="16"/>
  <c r="J147" i="16"/>
  <c r="O147" i="16"/>
  <c r="B147" i="16"/>
  <c r="G147" i="16"/>
  <c r="AF146" i="16"/>
  <c r="AG146" i="16"/>
  <c r="Z146" i="16"/>
  <c r="Y146" i="16"/>
  <c r="AA146" i="16"/>
  <c r="X146" i="16"/>
  <c r="J146" i="16"/>
  <c r="O146" i="16"/>
  <c r="B146" i="16"/>
  <c r="G146" i="16"/>
  <c r="AF145" i="16"/>
  <c r="AG145" i="16"/>
  <c r="Z145" i="16"/>
  <c r="Y145" i="16"/>
  <c r="X145" i="16"/>
  <c r="J145" i="16"/>
  <c r="O145" i="16"/>
  <c r="B145" i="16"/>
  <c r="G145" i="16"/>
  <c r="AF144" i="16"/>
  <c r="AG144" i="16"/>
  <c r="Z144" i="16"/>
  <c r="Y144" i="16"/>
  <c r="AA144" i="16"/>
  <c r="X144" i="16"/>
  <c r="J144" i="16"/>
  <c r="O144" i="16"/>
  <c r="B144" i="16"/>
  <c r="G144" i="16"/>
  <c r="AF143" i="16"/>
  <c r="AG143" i="16"/>
  <c r="Z143" i="16"/>
  <c r="Y143" i="16"/>
  <c r="X143" i="16"/>
  <c r="J143" i="16"/>
  <c r="O143" i="16"/>
  <c r="B143" i="16"/>
  <c r="G143" i="16"/>
  <c r="AF142" i="16"/>
  <c r="AG142" i="16"/>
  <c r="Z142" i="16"/>
  <c r="Y142" i="16"/>
  <c r="AA142" i="16"/>
  <c r="X142" i="16"/>
  <c r="J142" i="16"/>
  <c r="O142" i="16"/>
  <c r="B142" i="16"/>
  <c r="G142" i="16"/>
  <c r="AF141" i="16"/>
  <c r="AG141" i="16"/>
  <c r="Z141" i="16"/>
  <c r="Y141" i="16"/>
  <c r="X141" i="16"/>
  <c r="J141" i="16"/>
  <c r="O141" i="16"/>
  <c r="B141" i="16"/>
  <c r="G141" i="16"/>
  <c r="AF140" i="16"/>
  <c r="AG140" i="16"/>
  <c r="Z140" i="16"/>
  <c r="Y140" i="16"/>
  <c r="X140" i="16"/>
  <c r="J140" i="16"/>
  <c r="O140" i="16"/>
  <c r="B140" i="16"/>
  <c r="G140" i="16"/>
  <c r="AF139" i="16"/>
  <c r="AG139" i="16"/>
  <c r="Z139" i="16"/>
  <c r="Y139" i="16"/>
  <c r="X139" i="16"/>
  <c r="J139" i="16"/>
  <c r="O139" i="16"/>
  <c r="B139" i="16"/>
  <c r="G139" i="16"/>
  <c r="AF138" i="16"/>
  <c r="AG138" i="16"/>
  <c r="Z138" i="16"/>
  <c r="Y138" i="16"/>
  <c r="X138" i="16"/>
  <c r="J138" i="16"/>
  <c r="O138" i="16"/>
  <c r="B138" i="16"/>
  <c r="G138" i="16"/>
  <c r="AF137" i="16"/>
  <c r="AG137" i="16"/>
  <c r="Z137" i="16"/>
  <c r="Y137" i="16"/>
  <c r="AA137" i="16"/>
  <c r="X137" i="16"/>
  <c r="J137" i="16"/>
  <c r="O137" i="16"/>
  <c r="B137" i="16"/>
  <c r="G137" i="16"/>
  <c r="AF136" i="16"/>
  <c r="AG136" i="16"/>
  <c r="Z136" i="16"/>
  <c r="Y136" i="16"/>
  <c r="X136" i="16"/>
  <c r="J136" i="16"/>
  <c r="O136" i="16"/>
  <c r="B136" i="16"/>
  <c r="G136" i="16"/>
  <c r="AF135" i="16"/>
  <c r="AG135" i="16"/>
  <c r="Z135" i="16"/>
  <c r="Y135" i="16"/>
  <c r="X135" i="16"/>
  <c r="J135" i="16"/>
  <c r="O135" i="16"/>
  <c r="B135" i="16"/>
  <c r="G135" i="16"/>
  <c r="AF134" i="16"/>
  <c r="AG134" i="16"/>
  <c r="Z134" i="16"/>
  <c r="Y134" i="16"/>
  <c r="X134" i="16"/>
  <c r="J134" i="16"/>
  <c r="O134" i="16"/>
  <c r="B134" i="16"/>
  <c r="G134" i="16"/>
  <c r="AF133" i="16"/>
  <c r="AG133" i="16"/>
  <c r="Z133" i="16"/>
  <c r="Y133" i="16"/>
  <c r="AA133" i="16"/>
  <c r="X133" i="16"/>
  <c r="J133" i="16"/>
  <c r="O133" i="16"/>
  <c r="B133" i="16"/>
  <c r="G133" i="16"/>
  <c r="AF132" i="16"/>
  <c r="AG132" i="16"/>
  <c r="Z132" i="16"/>
  <c r="Y132" i="16"/>
  <c r="X132" i="16"/>
  <c r="J132" i="16"/>
  <c r="O132" i="16"/>
  <c r="B132" i="16"/>
  <c r="G132" i="16"/>
  <c r="AF131" i="16"/>
  <c r="AG131" i="16"/>
  <c r="Z131" i="16"/>
  <c r="Y131" i="16"/>
  <c r="X131" i="16"/>
  <c r="J131" i="16"/>
  <c r="O131" i="16"/>
  <c r="B131" i="16"/>
  <c r="G131" i="16"/>
  <c r="AF130" i="16"/>
  <c r="AG130" i="16"/>
  <c r="Z130" i="16"/>
  <c r="Y130" i="16"/>
  <c r="X130" i="16"/>
  <c r="J130" i="16"/>
  <c r="O130" i="16"/>
  <c r="B130" i="16"/>
  <c r="G130" i="16"/>
  <c r="AF129" i="16"/>
  <c r="AG129" i="16"/>
  <c r="Z129" i="16"/>
  <c r="Y129" i="16"/>
  <c r="AA129" i="16"/>
  <c r="X129" i="16"/>
  <c r="J129" i="16"/>
  <c r="O129" i="16"/>
  <c r="B129" i="16"/>
  <c r="G129" i="16"/>
  <c r="AF128" i="16"/>
  <c r="AG128" i="16"/>
  <c r="Z128" i="16"/>
  <c r="Y128" i="16"/>
  <c r="X128" i="16"/>
  <c r="J128" i="16"/>
  <c r="O128" i="16"/>
  <c r="B128" i="16"/>
  <c r="G128" i="16"/>
  <c r="AF127" i="16"/>
  <c r="AG127" i="16"/>
  <c r="Z127" i="16"/>
  <c r="Y127" i="16"/>
  <c r="X127" i="16"/>
  <c r="J127" i="16"/>
  <c r="O127" i="16"/>
  <c r="B127" i="16"/>
  <c r="G127" i="16"/>
  <c r="AF126" i="16"/>
  <c r="AG126" i="16"/>
  <c r="Z126" i="16"/>
  <c r="Y126" i="16"/>
  <c r="AA126" i="16"/>
  <c r="X126" i="16"/>
  <c r="J126" i="16"/>
  <c r="O126" i="16"/>
  <c r="B126" i="16"/>
  <c r="G126" i="16"/>
  <c r="AF125" i="16"/>
  <c r="AG125" i="16"/>
  <c r="Z125" i="16"/>
  <c r="Y125" i="16"/>
  <c r="X125" i="16"/>
  <c r="J125" i="16"/>
  <c r="O125" i="16"/>
  <c r="B125" i="16"/>
  <c r="G125" i="16"/>
  <c r="AF124" i="16"/>
  <c r="AG124" i="16"/>
  <c r="Z124" i="16"/>
  <c r="Y124" i="16"/>
  <c r="AA124" i="16"/>
  <c r="X124" i="16"/>
  <c r="J124" i="16"/>
  <c r="O124" i="16"/>
  <c r="B124" i="16"/>
  <c r="G124" i="16"/>
  <c r="AF123" i="16"/>
  <c r="AG123" i="16"/>
  <c r="Z123" i="16"/>
  <c r="Y123" i="16"/>
  <c r="X123" i="16"/>
  <c r="J123" i="16"/>
  <c r="O123" i="16"/>
  <c r="B123" i="16"/>
  <c r="G123" i="16"/>
  <c r="AF122" i="16"/>
  <c r="AG122" i="16"/>
  <c r="Z122" i="16"/>
  <c r="Y122" i="16"/>
  <c r="AA122" i="16"/>
  <c r="X122" i="16"/>
  <c r="J122" i="16"/>
  <c r="O122" i="16"/>
  <c r="B122" i="16"/>
  <c r="G122" i="16"/>
  <c r="AF121" i="16"/>
  <c r="AG121" i="16"/>
  <c r="Z121" i="16"/>
  <c r="Y121" i="16"/>
  <c r="X121" i="16"/>
  <c r="J121" i="16"/>
  <c r="O121" i="16"/>
  <c r="B121" i="16"/>
  <c r="G121" i="16"/>
  <c r="AF120" i="16"/>
  <c r="AG120" i="16"/>
  <c r="Z120" i="16"/>
  <c r="Y120" i="16"/>
  <c r="AA120" i="16"/>
  <c r="X120" i="16"/>
  <c r="J120" i="16"/>
  <c r="O120" i="16"/>
  <c r="B120" i="16"/>
  <c r="G120" i="16"/>
  <c r="AF119" i="16"/>
  <c r="AG119" i="16"/>
  <c r="Z119" i="16"/>
  <c r="Y119" i="16"/>
  <c r="X119" i="16"/>
  <c r="J119" i="16"/>
  <c r="O119" i="16"/>
  <c r="B119" i="16"/>
  <c r="G119" i="16"/>
  <c r="AF118" i="16"/>
  <c r="AG118" i="16"/>
  <c r="Z118" i="16"/>
  <c r="Y118" i="16"/>
  <c r="AA118" i="16"/>
  <c r="X118" i="16"/>
  <c r="J118" i="16"/>
  <c r="O118" i="16"/>
  <c r="B118" i="16"/>
  <c r="G118" i="16"/>
  <c r="AF117" i="16"/>
  <c r="AG117" i="16"/>
  <c r="Z117" i="16"/>
  <c r="Y117" i="16"/>
  <c r="X117" i="16"/>
  <c r="J117" i="16"/>
  <c r="O117" i="16"/>
  <c r="B117" i="16"/>
  <c r="G117" i="16"/>
  <c r="AF116" i="16"/>
  <c r="AG116" i="16"/>
  <c r="Z116" i="16"/>
  <c r="Y116" i="16"/>
  <c r="AA116" i="16"/>
  <c r="X116" i="16"/>
  <c r="J116" i="16"/>
  <c r="O116" i="16"/>
  <c r="B116" i="16"/>
  <c r="G116" i="16"/>
  <c r="AF115" i="16"/>
  <c r="AG115" i="16"/>
  <c r="Z115" i="16"/>
  <c r="Y115" i="16"/>
  <c r="X115" i="16"/>
  <c r="J115" i="16"/>
  <c r="O115" i="16"/>
  <c r="B115" i="16"/>
  <c r="G115" i="16"/>
  <c r="AF114" i="16"/>
  <c r="AG114" i="16"/>
  <c r="Z114" i="16"/>
  <c r="Y114" i="16"/>
  <c r="AA114" i="16"/>
  <c r="X114" i="16"/>
  <c r="J114" i="16"/>
  <c r="O114" i="16"/>
  <c r="P114" i="16"/>
  <c r="B114" i="16"/>
  <c r="G114" i="16"/>
  <c r="H114" i="16"/>
  <c r="AF113" i="16"/>
  <c r="AG113" i="16"/>
  <c r="Z113" i="16"/>
  <c r="Y113" i="16"/>
  <c r="X113" i="16"/>
  <c r="AF112" i="16"/>
  <c r="AG112" i="16"/>
  <c r="Z112" i="16"/>
  <c r="Y112" i="16"/>
  <c r="AA112" i="16"/>
  <c r="X112" i="16"/>
  <c r="AF111" i="16"/>
  <c r="AG111" i="16"/>
  <c r="Z111" i="16"/>
  <c r="Y111" i="16"/>
  <c r="AA111" i="16"/>
  <c r="X111" i="16"/>
  <c r="L111" i="16"/>
  <c r="C111" i="16"/>
  <c r="AF110" i="16"/>
  <c r="AG110" i="16"/>
  <c r="Z110" i="16"/>
  <c r="Y110" i="16"/>
  <c r="AA110" i="16"/>
  <c r="X110" i="16"/>
  <c r="AF109" i="16"/>
  <c r="AG109" i="16"/>
  <c r="Z109" i="16"/>
  <c r="Y109" i="16"/>
  <c r="X109" i="16"/>
  <c r="AF108" i="16"/>
  <c r="AG108" i="16"/>
  <c r="Z108" i="16"/>
  <c r="Y108" i="16"/>
  <c r="X108" i="16"/>
  <c r="AF107" i="16"/>
  <c r="AG107" i="16"/>
  <c r="Z107" i="16"/>
  <c r="Y107" i="16"/>
  <c r="X107" i="16"/>
  <c r="AF106" i="16"/>
  <c r="AG106" i="16"/>
  <c r="Z106" i="16"/>
  <c r="Y106" i="16"/>
  <c r="X106" i="16"/>
  <c r="AF105" i="16"/>
  <c r="AG105" i="16"/>
  <c r="Z105" i="16"/>
  <c r="Y105" i="16"/>
  <c r="X105" i="16"/>
  <c r="J105" i="16"/>
  <c r="O105" i="16"/>
  <c r="B105" i="16"/>
  <c r="G105" i="16"/>
  <c r="AF104" i="16"/>
  <c r="AG104" i="16"/>
  <c r="Z104" i="16"/>
  <c r="Y104" i="16"/>
  <c r="AA104" i="16"/>
  <c r="X104" i="16"/>
  <c r="J104" i="16"/>
  <c r="O104" i="16"/>
  <c r="B104" i="16"/>
  <c r="G104" i="16"/>
  <c r="AF103" i="16"/>
  <c r="AG103" i="16"/>
  <c r="Z103" i="16"/>
  <c r="Y103" i="16"/>
  <c r="X103" i="16"/>
  <c r="J103" i="16"/>
  <c r="O103" i="16"/>
  <c r="B103" i="16"/>
  <c r="G103" i="16"/>
  <c r="AF102" i="16"/>
  <c r="AG102" i="16"/>
  <c r="Z102" i="16"/>
  <c r="Y102" i="16"/>
  <c r="AA102" i="16"/>
  <c r="X102" i="16"/>
  <c r="J102" i="16"/>
  <c r="O102" i="16"/>
  <c r="B102" i="16"/>
  <c r="G102" i="16"/>
  <c r="AF101" i="16"/>
  <c r="AG101" i="16"/>
  <c r="Z101" i="16"/>
  <c r="Y101" i="16"/>
  <c r="X101" i="16"/>
  <c r="J101" i="16"/>
  <c r="O101" i="16"/>
  <c r="B101" i="16"/>
  <c r="G101" i="16"/>
  <c r="AF100" i="16"/>
  <c r="AG100" i="16"/>
  <c r="Z100" i="16"/>
  <c r="Y100" i="16"/>
  <c r="AA100" i="16"/>
  <c r="X100" i="16"/>
  <c r="J100" i="16"/>
  <c r="O100" i="16"/>
  <c r="B100" i="16"/>
  <c r="G100" i="16"/>
  <c r="AF99" i="16"/>
  <c r="AG99" i="16"/>
  <c r="Z99" i="16"/>
  <c r="Y99" i="16"/>
  <c r="X99" i="16"/>
  <c r="J99" i="16"/>
  <c r="O99" i="16"/>
  <c r="B99" i="16"/>
  <c r="G99" i="16"/>
  <c r="AF98" i="16"/>
  <c r="AG98" i="16"/>
  <c r="Z98" i="16"/>
  <c r="Y98" i="16"/>
  <c r="AA98" i="16"/>
  <c r="X98" i="16"/>
  <c r="J98" i="16"/>
  <c r="O98" i="16"/>
  <c r="B98" i="16"/>
  <c r="G98" i="16"/>
  <c r="AF97" i="16"/>
  <c r="AG97" i="16"/>
  <c r="Z97" i="16"/>
  <c r="Y97" i="16"/>
  <c r="X97" i="16"/>
  <c r="J97" i="16"/>
  <c r="O97" i="16"/>
  <c r="B97" i="16"/>
  <c r="G97" i="16"/>
  <c r="AF96" i="16"/>
  <c r="AG96" i="16"/>
  <c r="Z96" i="16"/>
  <c r="Y96" i="16"/>
  <c r="AA96" i="16"/>
  <c r="X96" i="16"/>
  <c r="J96" i="16"/>
  <c r="O96" i="16"/>
  <c r="B96" i="16"/>
  <c r="G96" i="16"/>
  <c r="AF95" i="16"/>
  <c r="AG95" i="16"/>
  <c r="Z95" i="16"/>
  <c r="Y95" i="16"/>
  <c r="X95" i="16"/>
  <c r="J95" i="16"/>
  <c r="O95" i="16"/>
  <c r="B95" i="16"/>
  <c r="G95" i="16"/>
  <c r="AF94" i="16"/>
  <c r="AG94" i="16"/>
  <c r="Z94" i="16"/>
  <c r="Y94" i="16"/>
  <c r="AA94" i="16"/>
  <c r="X94" i="16"/>
  <c r="J94" i="16"/>
  <c r="O94" i="16"/>
  <c r="B94" i="16"/>
  <c r="G94" i="16"/>
  <c r="AF93" i="16"/>
  <c r="AG93" i="16"/>
  <c r="Z93" i="16"/>
  <c r="Y93" i="16"/>
  <c r="X93" i="16"/>
  <c r="J93" i="16"/>
  <c r="O93" i="16"/>
  <c r="B93" i="16"/>
  <c r="G93" i="16"/>
  <c r="AF92" i="16"/>
  <c r="AG92" i="16"/>
  <c r="Z92" i="16"/>
  <c r="Y92" i="16"/>
  <c r="X92" i="16"/>
  <c r="J92" i="16"/>
  <c r="O92" i="16"/>
  <c r="B92" i="16"/>
  <c r="G92" i="16"/>
  <c r="AF91" i="16"/>
  <c r="AG91" i="16"/>
  <c r="Z91" i="16"/>
  <c r="Y91" i="16"/>
  <c r="X91" i="16"/>
  <c r="J91" i="16"/>
  <c r="O91" i="16"/>
  <c r="B91" i="16"/>
  <c r="G91" i="16"/>
  <c r="AF90" i="16"/>
  <c r="AG90" i="16"/>
  <c r="Z90" i="16"/>
  <c r="Y90" i="16"/>
  <c r="X90" i="16"/>
  <c r="J90" i="16"/>
  <c r="O90" i="16"/>
  <c r="B90" i="16"/>
  <c r="G90" i="16"/>
  <c r="AF89" i="16"/>
  <c r="AG89" i="16"/>
  <c r="Z89" i="16"/>
  <c r="Y89" i="16"/>
  <c r="AA89" i="16"/>
  <c r="X89" i="16"/>
  <c r="J89" i="16"/>
  <c r="O89" i="16"/>
  <c r="B89" i="16"/>
  <c r="G89" i="16"/>
  <c r="AF88" i="16"/>
  <c r="AG88" i="16"/>
  <c r="Z88" i="16"/>
  <c r="Y88" i="16"/>
  <c r="X88" i="16"/>
  <c r="J88" i="16"/>
  <c r="O88" i="16"/>
  <c r="B88" i="16"/>
  <c r="G88" i="16"/>
  <c r="AF87" i="16"/>
  <c r="AG87" i="16"/>
  <c r="Z87" i="16"/>
  <c r="Y87" i="16"/>
  <c r="X87" i="16"/>
  <c r="J87" i="16"/>
  <c r="O87" i="16"/>
  <c r="B87" i="16"/>
  <c r="G87" i="16"/>
  <c r="AF86" i="16"/>
  <c r="AG86" i="16"/>
  <c r="Z86" i="16"/>
  <c r="Y86" i="16"/>
  <c r="X86" i="16"/>
  <c r="J86" i="16"/>
  <c r="O86" i="16"/>
  <c r="B86" i="16"/>
  <c r="G86" i="16"/>
  <c r="AF85" i="16"/>
  <c r="AG85" i="16"/>
  <c r="Z85" i="16"/>
  <c r="Y85" i="16"/>
  <c r="AA85" i="16"/>
  <c r="X85" i="16"/>
  <c r="J85" i="16"/>
  <c r="O85" i="16"/>
  <c r="B85" i="16"/>
  <c r="G85" i="16"/>
  <c r="AF84" i="16"/>
  <c r="AG84" i="16"/>
  <c r="Z84" i="16"/>
  <c r="Y84" i="16"/>
  <c r="X84" i="16"/>
  <c r="J84" i="16"/>
  <c r="O84" i="16"/>
  <c r="B84" i="16"/>
  <c r="G84" i="16"/>
  <c r="AF83" i="16"/>
  <c r="AG83" i="16"/>
  <c r="Z83" i="16"/>
  <c r="Y83" i="16"/>
  <c r="AA83" i="16"/>
  <c r="X83" i="16"/>
  <c r="J83" i="16"/>
  <c r="O83" i="16"/>
  <c r="B83" i="16"/>
  <c r="G83" i="16"/>
  <c r="AF82" i="16"/>
  <c r="AG82" i="16"/>
  <c r="Z82" i="16"/>
  <c r="Y82" i="16"/>
  <c r="X82" i="16"/>
  <c r="J82" i="16"/>
  <c r="O82" i="16"/>
  <c r="B82" i="16"/>
  <c r="G82" i="16"/>
  <c r="AF81" i="16"/>
  <c r="AG81" i="16"/>
  <c r="Z81" i="16"/>
  <c r="Y81" i="16"/>
  <c r="AA81" i="16"/>
  <c r="X81" i="16"/>
  <c r="J81" i="16"/>
  <c r="O81" i="16"/>
  <c r="B81" i="16"/>
  <c r="G81" i="16"/>
  <c r="AF80" i="16"/>
  <c r="AG80" i="16"/>
  <c r="Z80" i="16"/>
  <c r="Y80" i="16"/>
  <c r="X80" i="16"/>
  <c r="J80" i="16"/>
  <c r="O80" i="16"/>
  <c r="B80" i="16"/>
  <c r="G80" i="16"/>
  <c r="AF79" i="16"/>
  <c r="AG79" i="16"/>
  <c r="Z79" i="16"/>
  <c r="Y79" i="16"/>
  <c r="X79" i="16"/>
  <c r="J79" i="16"/>
  <c r="O79" i="16"/>
  <c r="B79" i="16"/>
  <c r="G79" i="16"/>
  <c r="AF78" i="16"/>
  <c r="AG78" i="16"/>
  <c r="Z78" i="16"/>
  <c r="Y78" i="16"/>
  <c r="X78" i="16"/>
  <c r="J78" i="16"/>
  <c r="O78" i="16"/>
  <c r="B78" i="16"/>
  <c r="G78" i="16"/>
  <c r="AF77" i="16"/>
  <c r="AG77" i="16"/>
  <c r="Z77" i="16"/>
  <c r="Y77" i="16"/>
  <c r="AA77" i="16"/>
  <c r="X77" i="16"/>
  <c r="J77" i="16"/>
  <c r="O77" i="16"/>
  <c r="B77" i="16"/>
  <c r="G77" i="16"/>
  <c r="AF76" i="16"/>
  <c r="AG76" i="16"/>
  <c r="Z76" i="16"/>
  <c r="Y76" i="16"/>
  <c r="X76" i="16"/>
  <c r="J76" i="16"/>
  <c r="O76" i="16"/>
  <c r="B76" i="16"/>
  <c r="G76" i="16"/>
  <c r="AF75" i="16"/>
  <c r="AG75" i="16"/>
  <c r="Z75" i="16"/>
  <c r="Y75" i="16"/>
  <c r="X75" i="16"/>
  <c r="J75" i="16"/>
  <c r="O75" i="16"/>
  <c r="B75" i="16"/>
  <c r="G75" i="16"/>
  <c r="AF74" i="16"/>
  <c r="AG74" i="16"/>
  <c r="Z74" i="16"/>
  <c r="Y74" i="16"/>
  <c r="X74" i="16"/>
  <c r="J74" i="16"/>
  <c r="O74" i="16"/>
  <c r="B74" i="16"/>
  <c r="G74" i="16"/>
  <c r="AF73" i="16"/>
  <c r="AG73" i="16"/>
  <c r="Z73" i="16"/>
  <c r="Y73" i="16"/>
  <c r="X73" i="16"/>
  <c r="J73" i="16"/>
  <c r="O73" i="16"/>
  <c r="B73" i="16"/>
  <c r="G73" i="16"/>
  <c r="AF72" i="16"/>
  <c r="AG72" i="16"/>
  <c r="Z72" i="16"/>
  <c r="Y72" i="16"/>
  <c r="X72" i="16"/>
  <c r="J72" i="16"/>
  <c r="O72" i="16"/>
  <c r="B72" i="16"/>
  <c r="G72" i="16"/>
  <c r="AF71" i="16"/>
  <c r="AG71" i="16"/>
  <c r="Z71" i="16"/>
  <c r="Y71" i="16"/>
  <c r="X71" i="16"/>
  <c r="J71" i="16"/>
  <c r="O71" i="16"/>
  <c r="B71" i="16"/>
  <c r="G71" i="16"/>
  <c r="AF70" i="16"/>
  <c r="AG70" i="16"/>
  <c r="Z70" i="16"/>
  <c r="Y70" i="16"/>
  <c r="X70" i="16"/>
  <c r="J70" i="16"/>
  <c r="O70" i="16"/>
  <c r="B70" i="16"/>
  <c r="G70" i="16"/>
  <c r="AF69" i="16"/>
  <c r="AG69" i="16"/>
  <c r="Z69" i="16"/>
  <c r="Y69" i="16"/>
  <c r="X69" i="16"/>
  <c r="J69" i="16"/>
  <c r="O69" i="16"/>
  <c r="B69" i="16"/>
  <c r="G69" i="16"/>
  <c r="AF68" i="16"/>
  <c r="AG68" i="16"/>
  <c r="Z68" i="16"/>
  <c r="Y68" i="16"/>
  <c r="AA68" i="16"/>
  <c r="X68" i="16"/>
  <c r="J68" i="16"/>
  <c r="O68" i="16"/>
  <c r="B68" i="16"/>
  <c r="G68" i="16"/>
  <c r="AF67" i="16"/>
  <c r="AG67" i="16"/>
  <c r="Z67" i="16"/>
  <c r="Y67" i="16"/>
  <c r="X67" i="16"/>
  <c r="J67" i="16"/>
  <c r="O67" i="16"/>
  <c r="B67" i="16"/>
  <c r="G67" i="16"/>
  <c r="AF66" i="16"/>
  <c r="AG66" i="16"/>
  <c r="Z66" i="16"/>
  <c r="Y66" i="16"/>
  <c r="AA66" i="16"/>
  <c r="X66" i="16"/>
  <c r="J66" i="16"/>
  <c r="O66" i="16"/>
  <c r="B66" i="16"/>
  <c r="G66" i="16"/>
  <c r="AF65" i="16"/>
  <c r="AG65" i="16"/>
  <c r="Z65" i="16"/>
  <c r="Y65" i="16"/>
  <c r="X65" i="16"/>
  <c r="J65" i="16"/>
  <c r="O65" i="16"/>
  <c r="B65" i="16"/>
  <c r="G65" i="16"/>
  <c r="AF64" i="16"/>
  <c r="AG64" i="16"/>
  <c r="Z64" i="16"/>
  <c r="Y64" i="16"/>
  <c r="AA64" i="16"/>
  <c r="X64" i="16"/>
  <c r="J64" i="16"/>
  <c r="O64" i="16"/>
  <c r="B64" i="16"/>
  <c r="G64" i="16"/>
  <c r="AF63" i="16"/>
  <c r="AG63" i="16"/>
  <c r="Z63" i="16"/>
  <c r="Y63" i="16"/>
  <c r="X63" i="16"/>
  <c r="J63" i="16"/>
  <c r="O63" i="16"/>
  <c r="B63" i="16"/>
  <c r="G63" i="16"/>
  <c r="AF62" i="16"/>
  <c r="AG62" i="16"/>
  <c r="Z62" i="16"/>
  <c r="Y62" i="16"/>
  <c r="AA62" i="16"/>
  <c r="X62" i="16"/>
  <c r="J62" i="16"/>
  <c r="O62" i="16"/>
  <c r="B62" i="16"/>
  <c r="G62" i="16"/>
  <c r="AF61" i="16"/>
  <c r="AG61" i="16"/>
  <c r="Z61" i="16"/>
  <c r="Y61" i="16"/>
  <c r="X61" i="16"/>
  <c r="J61" i="16"/>
  <c r="O61" i="16"/>
  <c r="B61" i="16"/>
  <c r="G61" i="16"/>
  <c r="AF60" i="16"/>
  <c r="AG60" i="16"/>
  <c r="Z60" i="16"/>
  <c r="Y60" i="16"/>
  <c r="AA60" i="16"/>
  <c r="X60" i="16"/>
  <c r="J60" i="16"/>
  <c r="O60" i="16"/>
  <c r="B60" i="16"/>
  <c r="G60" i="16"/>
  <c r="AF59" i="16"/>
  <c r="AG59" i="16"/>
  <c r="Z59" i="16"/>
  <c r="Y59" i="16"/>
  <c r="X59" i="16"/>
  <c r="J59" i="16"/>
  <c r="O59" i="16"/>
  <c r="B59" i="16"/>
  <c r="G59" i="16"/>
  <c r="AF58" i="16"/>
  <c r="AG58" i="16"/>
  <c r="Z58" i="16"/>
  <c r="Y58" i="16"/>
  <c r="X58" i="16"/>
  <c r="J58" i="16"/>
  <c r="O58" i="16"/>
  <c r="B58" i="16"/>
  <c r="G58" i="16"/>
  <c r="AF57" i="16"/>
  <c r="AG57" i="16"/>
  <c r="Z57" i="16"/>
  <c r="Y57" i="16"/>
  <c r="X57" i="16"/>
  <c r="J57" i="16"/>
  <c r="O57" i="16"/>
  <c r="B57" i="16"/>
  <c r="G57" i="16"/>
  <c r="AF56" i="16"/>
  <c r="AG56" i="16"/>
  <c r="Z56" i="16"/>
  <c r="Y56" i="16"/>
  <c r="X56" i="16"/>
  <c r="J56" i="16"/>
  <c r="O56" i="16"/>
  <c r="B56" i="16"/>
  <c r="G56" i="16"/>
  <c r="AF55" i="16"/>
  <c r="AG55" i="16"/>
  <c r="Z55" i="16"/>
  <c r="Y55" i="16"/>
  <c r="X55" i="16"/>
  <c r="J55" i="16"/>
  <c r="O55" i="16"/>
  <c r="B55" i="16"/>
  <c r="G55" i="16"/>
  <c r="AF54" i="16"/>
  <c r="AG54" i="16"/>
  <c r="Z54" i="16"/>
  <c r="Y54" i="16"/>
  <c r="X54" i="16"/>
  <c r="J54" i="16"/>
  <c r="O54" i="16"/>
  <c r="B54" i="16"/>
  <c r="G54" i="16"/>
  <c r="AF53" i="16"/>
  <c r="AG53" i="16"/>
  <c r="Z53" i="16"/>
  <c r="Y53" i="16"/>
  <c r="X53" i="16"/>
  <c r="J53" i="16"/>
  <c r="O53" i="16"/>
  <c r="B53" i="16"/>
  <c r="G53" i="16"/>
  <c r="AF52" i="16"/>
  <c r="AG52" i="16"/>
  <c r="Z52" i="16"/>
  <c r="Y52" i="16"/>
  <c r="X52" i="16"/>
  <c r="J52" i="16"/>
  <c r="O52" i="16"/>
  <c r="B52" i="16"/>
  <c r="G52" i="16"/>
  <c r="AF51" i="16"/>
  <c r="AG51" i="16"/>
  <c r="Z51" i="16"/>
  <c r="Y51" i="16"/>
  <c r="AA51" i="16"/>
  <c r="X51" i="16"/>
  <c r="J51" i="16"/>
  <c r="O51" i="16"/>
  <c r="B51" i="16"/>
  <c r="G51" i="16"/>
  <c r="AF50" i="16"/>
  <c r="AG50" i="16"/>
  <c r="Z50" i="16"/>
  <c r="Y50" i="16"/>
  <c r="X50" i="16"/>
  <c r="J50" i="16"/>
  <c r="O50" i="16"/>
  <c r="B50" i="16"/>
  <c r="G50" i="16"/>
  <c r="AF49" i="16"/>
  <c r="AG49" i="16"/>
  <c r="Z49" i="16"/>
  <c r="Y49" i="16"/>
  <c r="AA49" i="16"/>
  <c r="X49" i="16"/>
  <c r="J49" i="16"/>
  <c r="O49" i="16"/>
  <c r="B49" i="16"/>
  <c r="G49" i="16"/>
  <c r="AF48" i="16"/>
  <c r="AG48" i="16"/>
  <c r="Z48" i="16"/>
  <c r="Y48" i="16"/>
  <c r="X48" i="16"/>
  <c r="J48" i="16"/>
  <c r="O48" i="16"/>
  <c r="B48" i="16"/>
  <c r="G48" i="16"/>
  <c r="AF47" i="16"/>
  <c r="AG47" i="16"/>
  <c r="Z47" i="16"/>
  <c r="Y47" i="16"/>
  <c r="AA47" i="16"/>
  <c r="X47" i="16"/>
  <c r="J47" i="16"/>
  <c r="O47" i="16"/>
  <c r="B47" i="16"/>
  <c r="G47" i="16"/>
  <c r="AF46" i="16"/>
  <c r="AG46" i="16"/>
  <c r="Z46" i="16"/>
  <c r="Y46" i="16"/>
  <c r="X46" i="16"/>
  <c r="J46" i="16"/>
  <c r="O46" i="16"/>
  <c r="B46" i="16"/>
  <c r="G46" i="16"/>
  <c r="AF45" i="16"/>
  <c r="AG45" i="16"/>
  <c r="Z45" i="16"/>
  <c r="Y45" i="16"/>
  <c r="AA45" i="16"/>
  <c r="X45" i="16"/>
  <c r="J45" i="16"/>
  <c r="O45" i="16"/>
  <c r="B45" i="16"/>
  <c r="G45" i="16"/>
  <c r="AF44" i="16"/>
  <c r="AG44" i="16"/>
  <c r="Z44" i="16"/>
  <c r="Y44" i="16"/>
  <c r="X44" i="16"/>
  <c r="J44" i="16"/>
  <c r="O44" i="16"/>
  <c r="B44" i="16"/>
  <c r="G44" i="16"/>
  <c r="AF43" i="16"/>
  <c r="AG43" i="16"/>
  <c r="Z43" i="16"/>
  <c r="Y43" i="16"/>
  <c r="X43" i="16"/>
  <c r="J43" i="16"/>
  <c r="O43" i="16"/>
  <c r="B43" i="16"/>
  <c r="G43" i="16"/>
  <c r="AF42" i="16"/>
  <c r="AG42" i="16"/>
  <c r="Z42" i="16"/>
  <c r="Y42" i="16"/>
  <c r="X42" i="16"/>
  <c r="J42" i="16"/>
  <c r="O42" i="16"/>
  <c r="B42" i="16"/>
  <c r="G42" i="16"/>
  <c r="AF41" i="16"/>
  <c r="AG41" i="16"/>
  <c r="Z41" i="16"/>
  <c r="Y41" i="16"/>
  <c r="X41" i="16"/>
  <c r="J41" i="16"/>
  <c r="O41" i="16"/>
  <c r="B41" i="16"/>
  <c r="G41" i="16"/>
  <c r="AF40" i="16"/>
  <c r="AG40" i="16"/>
  <c r="Z40" i="16"/>
  <c r="Y40" i="16"/>
  <c r="X40" i="16"/>
  <c r="J40" i="16"/>
  <c r="O40" i="16"/>
  <c r="B40" i="16"/>
  <c r="G40" i="16"/>
  <c r="AF39" i="16"/>
  <c r="AG39" i="16"/>
  <c r="Z39" i="16"/>
  <c r="Y39" i="16"/>
  <c r="X39" i="16"/>
  <c r="J39" i="16"/>
  <c r="O39" i="16"/>
  <c r="B39" i="16"/>
  <c r="G39" i="16"/>
  <c r="AF38" i="16"/>
  <c r="AG38" i="16"/>
  <c r="Z38" i="16"/>
  <c r="Y38" i="16"/>
  <c r="X38" i="16"/>
  <c r="J38" i="16"/>
  <c r="O38" i="16"/>
  <c r="B38" i="16"/>
  <c r="G38" i="16"/>
  <c r="AF37" i="16"/>
  <c r="AG37" i="16"/>
  <c r="Z37" i="16"/>
  <c r="Y37" i="16"/>
  <c r="X37" i="16"/>
  <c r="J37" i="16"/>
  <c r="O37" i="16"/>
  <c r="B37" i="16"/>
  <c r="G37" i="16"/>
  <c r="AF36" i="16"/>
  <c r="AG36" i="16"/>
  <c r="Z36" i="16"/>
  <c r="Y36" i="16"/>
  <c r="AA36" i="16"/>
  <c r="X36" i="16"/>
  <c r="J36" i="16"/>
  <c r="O36" i="16"/>
  <c r="B36" i="16"/>
  <c r="G36" i="16"/>
  <c r="AF35" i="16"/>
  <c r="AG35" i="16"/>
  <c r="Z35" i="16"/>
  <c r="Y35" i="16"/>
  <c r="X35" i="16"/>
  <c r="J35" i="16"/>
  <c r="O35" i="16"/>
  <c r="B35" i="16"/>
  <c r="G35" i="16"/>
  <c r="AF34" i="16"/>
  <c r="AG34" i="16"/>
  <c r="Z34" i="16"/>
  <c r="Y34" i="16"/>
  <c r="AA34" i="16"/>
  <c r="X34" i="16"/>
  <c r="J34" i="16"/>
  <c r="O34" i="16"/>
  <c r="B34" i="16"/>
  <c r="G34" i="16"/>
  <c r="AF33" i="16"/>
  <c r="AG33" i="16"/>
  <c r="Z33" i="16"/>
  <c r="Y33" i="16"/>
  <c r="X33" i="16"/>
  <c r="J33" i="16"/>
  <c r="O33" i="16"/>
  <c r="B33" i="16"/>
  <c r="G33" i="16"/>
  <c r="AF32" i="16"/>
  <c r="AG32" i="16"/>
  <c r="Z32" i="16"/>
  <c r="Y32" i="16"/>
  <c r="AA32" i="16"/>
  <c r="X32" i="16"/>
  <c r="J32" i="16"/>
  <c r="O32" i="16"/>
  <c r="B32" i="16"/>
  <c r="G32" i="16"/>
  <c r="AF31" i="16"/>
  <c r="AG31" i="16"/>
  <c r="Z31" i="16"/>
  <c r="Y31" i="16"/>
  <c r="X31" i="16"/>
  <c r="J31" i="16"/>
  <c r="O31" i="16"/>
  <c r="B31" i="16"/>
  <c r="G31" i="16"/>
  <c r="AF30" i="16"/>
  <c r="AG30" i="16"/>
  <c r="Z30" i="16"/>
  <c r="Y30" i="16"/>
  <c r="AA30" i="16"/>
  <c r="X30" i="16"/>
  <c r="J30" i="16"/>
  <c r="O30" i="16"/>
  <c r="B30" i="16"/>
  <c r="G30" i="16"/>
  <c r="AF29" i="16"/>
  <c r="AG29" i="16"/>
  <c r="Z29" i="16"/>
  <c r="Y29" i="16"/>
  <c r="X29" i="16"/>
  <c r="J29" i="16"/>
  <c r="O29" i="16"/>
  <c r="B29" i="16"/>
  <c r="G29" i="16"/>
  <c r="AF28" i="16"/>
  <c r="AG28" i="16"/>
  <c r="Z28" i="16"/>
  <c r="Y28" i="16"/>
  <c r="AA28" i="16"/>
  <c r="X28" i="16"/>
  <c r="J28" i="16"/>
  <c r="O28" i="16"/>
  <c r="B28" i="16"/>
  <c r="G28" i="16"/>
  <c r="AF27" i="16"/>
  <c r="AG27" i="16"/>
  <c r="Z27" i="16"/>
  <c r="Y27" i="16"/>
  <c r="X27" i="16"/>
  <c r="J27" i="16"/>
  <c r="O27" i="16"/>
  <c r="B27" i="16"/>
  <c r="G27" i="16"/>
  <c r="AF26" i="16"/>
  <c r="AG26" i="16"/>
  <c r="Z26" i="16"/>
  <c r="Y26" i="16"/>
  <c r="X26" i="16"/>
  <c r="J26" i="16"/>
  <c r="O26" i="16"/>
  <c r="B26" i="16"/>
  <c r="G26" i="16"/>
  <c r="AF25" i="16"/>
  <c r="AG25" i="16"/>
  <c r="Z25" i="16"/>
  <c r="Y25" i="16"/>
  <c r="X25" i="16"/>
  <c r="J25" i="16"/>
  <c r="O25" i="16"/>
  <c r="B25" i="16"/>
  <c r="G25" i="16"/>
  <c r="AF24" i="16"/>
  <c r="AG24" i="16"/>
  <c r="Z24" i="16"/>
  <c r="Y24" i="16"/>
  <c r="X24" i="16"/>
  <c r="J24" i="16"/>
  <c r="O24" i="16"/>
  <c r="B24" i="16"/>
  <c r="G24" i="16"/>
  <c r="AF23" i="16"/>
  <c r="AG23" i="16"/>
  <c r="Z23" i="16"/>
  <c r="Y23" i="16"/>
  <c r="X23" i="16"/>
  <c r="J23" i="16"/>
  <c r="O23" i="16"/>
  <c r="B23" i="16"/>
  <c r="G23" i="16"/>
  <c r="AF22" i="16"/>
  <c r="AG22" i="16"/>
  <c r="Z22" i="16"/>
  <c r="Y22" i="16"/>
  <c r="X22" i="16"/>
  <c r="J22" i="16"/>
  <c r="O22" i="16"/>
  <c r="B22" i="16"/>
  <c r="G22" i="16"/>
  <c r="AF21" i="16"/>
  <c r="AG21" i="16"/>
  <c r="Z21" i="16"/>
  <c r="Y21" i="16"/>
  <c r="X21" i="16"/>
  <c r="J21" i="16"/>
  <c r="O21" i="16"/>
  <c r="B21" i="16"/>
  <c r="G21" i="16"/>
  <c r="AF20" i="16"/>
  <c r="AG20" i="16"/>
  <c r="Z20" i="16"/>
  <c r="Y20" i="16"/>
  <c r="X20" i="16"/>
  <c r="J20" i="16"/>
  <c r="O20" i="16"/>
  <c r="B20" i="16"/>
  <c r="G20" i="16"/>
  <c r="AF19" i="16"/>
  <c r="AG19" i="16"/>
  <c r="Z19" i="16"/>
  <c r="Y19" i="16"/>
  <c r="AA19" i="16"/>
  <c r="X19" i="16"/>
  <c r="J19" i="16"/>
  <c r="O19" i="16"/>
  <c r="B19" i="16"/>
  <c r="G19" i="16"/>
  <c r="AF18" i="16"/>
  <c r="AG18" i="16"/>
  <c r="Z18" i="16"/>
  <c r="Y18" i="16"/>
  <c r="X18" i="16"/>
  <c r="J18" i="16"/>
  <c r="O18" i="16"/>
  <c r="B18" i="16"/>
  <c r="G18" i="16"/>
  <c r="AF17" i="16"/>
  <c r="AG17" i="16"/>
  <c r="Z17" i="16"/>
  <c r="Y17" i="16"/>
  <c r="AA17" i="16"/>
  <c r="X17" i="16"/>
  <c r="J17" i="16"/>
  <c r="O17" i="16"/>
  <c r="B17" i="16"/>
  <c r="G17" i="16"/>
  <c r="AF16" i="16"/>
  <c r="AG16" i="16"/>
  <c r="Z16" i="16"/>
  <c r="Y16" i="16"/>
  <c r="X16" i="16"/>
  <c r="J16" i="16"/>
  <c r="O16" i="16"/>
  <c r="B16" i="16"/>
  <c r="G16" i="16"/>
  <c r="AF15" i="16"/>
  <c r="AG15" i="16"/>
  <c r="Z15" i="16"/>
  <c r="Y15" i="16"/>
  <c r="AA15" i="16"/>
  <c r="X15" i="16"/>
  <c r="J15" i="16"/>
  <c r="O15" i="16"/>
  <c r="B15" i="16"/>
  <c r="G15" i="16"/>
  <c r="AF14" i="16"/>
  <c r="AG14" i="16"/>
  <c r="Z14" i="16"/>
  <c r="Y14" i="16"/>
  <c r="X14" i="16"/>
  <c r="J14" i="16"/>
  <c r="O14" i="16"/>
  <c r="B14" i="16"/>
  <c r="G14" i="16"/>
  <c r="AF13" i="16"/>
  <c r="AG13" i="16"/>
  <c r="Z13" i="16"/>
  <c r="Y13" i="16"/>
  <c r="AA13" i="16"/>
  <c r="X13" i="16"/>
  <c r="J13" i="16"/>
  <c r="O13" i="16"/>
  <c r="B13" i="16"/>
  <c r="G13" i="16"/>
  <c r="AF12" i="16"/>
  <c r="AG12" i="16"/>
  <c r="Z12" i="16"/>
  <c r="Y12" i="16"/>
  <c r="X12" i="16"/>
  <c r="J12" i="16"/>
  <c r="O12" i="16"/>
  <c r="B12" i="16"/>
  <c r="G12" i="16"/>
  <c r="AF11" i="16"/>
  <c r="AG11" i="16"/>
  <c r="Z11" i="16"/>
  <c r="Y11" i="16"/>
  <c r="X11" i="16"/>
  <c r="J11" i="16"/>
  <c r="O11" i="16"/>
  <c r="B11" i="16"/>
  <c r="G11" i="16"/>
  <c r="AF10" i="16"/>
  <c r="AG10" i="16"/>
  <c r="Z10" i="16"/>
  <c r="Y10" i="16"/>
  <c r="X10" i="16"/>
  <c r="J10" i="16"/>
  <c r="O10" i="16"/>
  <c r="B10" i="16"/>
  <c r="G10" i="16"/>
  <c r="AF9" i="16"/>
  <c r="AG9" i="16"/>
  <c r="Z9" i="16"/>
  <c r="Y9" i="16"/>
  <c r="X9" i="16"/>
  <c r="J9" i="16"/>
  <c r="O9" i="16"/>
  <c r="B9" i="16"/>
  <c r="G9" i="16"/>
  <c r="AF8" i="16"/>
  <c r="AG8" i="16"/>
  <c r="Z8" i="16"/>
  <c r="Y8" i="16"/>
  <c r="X8" i="16"/>
  <c r="J8" i="16"/>
  <c r="O8" i="16"/>
  <c r="B8" i="16"/>
  <c r="G8" i="16"/>
  <c r="AF7" i="16"/>
  <c r="AG7" i="16"/>
  <c r="J7" i="16"/>
  <c r="O7" i="16"/>
  <c r="B7" i="16"/>
  <c r="G7" i="16"/>
  <c r="AF6" i="16"/>
  <c r="AG6" i="16"/>
  <c r="Z6" i="16"/>
  <c r="Y6" i="16"/>
  <c r="X6" i="16"/>
  <c r="J6" i="16"/>
  <c r="O6" i="16"/>
  <c r="B6" i="16"/>
  <c r="G6" i="16"/>
  <c r="AF5" i="16"/>
  <c r="AG5" i="16"/>
  <c r="Y5" i="16"/>
  <c r="X5" i="16"/>
  <c r="J5" i="16"/>
  <c r="O5" i="16"/>
  <c r="P5" i="16"/>
  <c r="B5" i="16"/>
  <c r="G5" i="16"/>
  <c r="H5" i="16"/>
  <c r="Z4" i="16"/>
  <c r="Y4" i="16"/>
  <c r="X4" i="16"/>
  <c r="L2" i="16"/>
  <c r="C2" i="16"/>
  <c r="Z431" i="15"/>
  <c r="Y431" i="15"/>
  <c r="AA431" i="15"/>
  <c r="X431" i="15"/>
  <c r="Z430" i="15"/>
  <c r="Y430" i="15"/>
  <c r="X430" i="15"/>
  <c r="Z429" i="15"/>
  <c r="Y429" i="15"/>
  <c r="AA429" i="15"/>
  <c r="X429" i="15"/>
  <c r="Z428" i="15"/>
  <c r="Y428" i="15"/>
  <c r="X428" i="15"/>
  <c r="Z427" i="15"/>
  <c r="Y427" i="15"/>
  <c r="AA427" i="15"/>
  <c r="X427" i="15"/>
  <c r="Z426" i="15"/>
  <c r="Y426" i="15"/>
  <c r="X426" i="15"/>
  <c r="Z425" i="15"/>
  <c r="Y425" i="15"/>
  <c r="AA425" i="15"/>
  <c r="X425" i="15"/>
  <c r="Z424" i="15"/>
  <c r="Y424" i="15"/>
  <c r="X424" i="15"/>
  <c r="Z423" i="15"/>
  <c r="Y423" i="15"/>
  <c r="AA423" i="15"/>
  <c r="X423" i="15"/>
  <c r="Z422" i="15"/>
  <c r="Y422" i="15"/>
  <c r="X422" i="15"/>
  <c r="Z421" i="15"/>
  <c r="Y421" i="15"/>
  <c r="AA421" i="15"/>
  <c r="X421" i="15"/>
  <c r="Z420" i="15"/>
  <c r="Y420" i="15"/>
  <c r="X420" i="15"/>
  <c r="Z419" i="15"/>
  <c r="Y419" i="15"/>
  <c r="AA419" i="15"/>
  <c r="X419" i="15"/>
  <c r="Z418" i="15"/>
  <c r="Y418" i="15"/>
  <c r="X418" i="15"/>
  <c r="Z417" i="15"/>
  <c r="Y417" i="15"/>
  <c r="AA417" i="15"/>
  <c r="X417" i="15"/>
  <c r="Z416" i="15"/>
  <c r="Y416" i="15"/>
  <c r="X416" i="15"/>
  <c r="Z415" i="15"/>
  <c r="Y415" i="15"/>
  <c r="AA415" i="15"/>
  <c r="X415" i="15"/>
  <c r="Z414" i="15"/>
  <c r="Y414" i="15"/>
  <c r="X414" i="15"/>
  <c r="Z413" i="15"/>
  <c r="Y413" i="15"/>
  <c r="AA413" i="15"/>
  <c r="X413" i="15"/>
  <c r="Z412" i="15"/>
  <c r="Y412" i="15"/>
  <c r="X412" i="15"/>
  <c r="Z411" i="15"/>
  <c r="Y411" i="15"/>
  <c r="AA411" i="15"/>
  <c r="X411" i="15"/>
  <c r="Z410" i="15"/>
  <c r="Y410" i="15"/>
  <c r="X410" i="15"/>
  <c r="Z409" i="15"/>
  <c r="Y409" i="15"/>
  <c r="AA409" i="15"/>
  <c r="X409" i="15"/>
  <c r="Z408" i="15"/>
  <c r="Y408" i="15"/>
  <c r="X408" i="15"/>
  <c r="Z407" i="15"/>
  <c r="Y407" i="15"/>
  <c r="AA407" i="15"/>
  <c r="X407" i="15"/>
  <c r="Z406" i="15"/>
  <c r="Y406" i="15"/>
  <c r="X406" i="15"/>
  <c r="Z405" i="15"/>
  <c r="Y405" i="15"/>
  <c r="AA405" i="15"/>
  <c r="X405" i="15"/>
  <c r="Z404" i="15"/>
  <c r="Y404" i="15"/>
  <c r="X404" i="15"/>
  <c r="Z403" i="15"/>
  <c r="Y403" i="15"/>
  <c r="AA403" i="15"/>
  <c r="X403" i="15"/>
  <c r="Z402" i="15"/>
  <c r="Y402" i="15"/>
  <c r="X402" i="15"/>
  <c r="Z401" i="15"/>
  <c r="Y401" i="15"/>
  <c r="AA401" i="15"/>
  <c r="X401" i="15"/>
  <c r="Z400" i="15"/>
  <c r="Y400" i="15"/>
  <c r="X400" i="15"/>
  <c r="Z399" i="15"/>
  <c r="Y399" i="15"/>
  <c r="AA399" i="15"/>
  <c r="X399" i="15"/>
  <c r="Z398" i="15"/>
  <c r="Y398" i="15"/>
  <c r="X398" i="15"/>
  <c r="Z397" i="15"/>
  <c r="Y397" i="15"/>
  <c r="AA397" i="15"/>
  <c r="X397" i="15"/>
  <c r="Z396" i="15"/>
  <c r="Y396" i="15"/>
  <c r="X396" i="15"/>
  <c r="Z395" i="15"/>
  <c r="Y395" i="15"/>
  <c r="AA395" i="15"/>
  <c r="X395" i="15"/>
  <c r="Z394" i="15"/>
  <c r="Y394" i="15"/>
  <c r="X394" i="15"/>
  <c r="Z393" i="15"/>
  <c r="Y393" i="15"/>
  <c r="AA393" i="15"/>
  <c r="X393" i="15"/>
  <c r="Z392" i="15"/>
  <c r="Y392" i="15"/>
  <c r="AA392" i="15"/>
  <c r="X392" i="15"/>
  <c r="Z391" i="15"/>
  <c r="Y391" i="15"/>
  <c r="AA391" i="15"/>
  <c r="X391" i="15"/>
  <c r="Z390" i="15"/>
  <c r="Y390" i="15"/>
  <c r="X390" i="15"/>
  <c r="Z389" i="15"/>
  <c r="Y389" i="15"/>
  <c r="AA389" i="15"/>
  <c r="X389" i="15"/>
  <c r="Z388" i="15"/>
  <c r="Y388" i="15"/>
  <c r="AA388" i="15"/>
  <c r="X388" i="15"/>
  <c r="Z387" i="15"/>
  <c r="Y387" i="15"/>
  <c r="AA387" i="15"/>
  <c r="X387" i="15"/>
  <c r="Z386" i="15"/>
  <c r="Y386" i="15"/>
  <c r="X386" i="15"/>
  <c r="Z385" i="15"/>
  <c r="Y385" i="15"/>
  <c r="AA385" i="15"/>
  <c r="X385" i="15"/>
  <c r="Z384" i="15"/>
  <c r="Y384" i="15"/>
  <c r="AA384" i="15"/>
  <c r="X384" i="15"/>
  <c r="Z383" i="15"/>
  <c r="Y383" i="15"/>
  <c r="AA383" i="15"/>
  <c r="X383" i="15"/>
  <c r="Z382" i="15"/>
  <c r="Y382" i="15"/>
  <c r="X382" i="15"/>
  <c r="Z381" i="15"/>
  <c r="Y381" i="15"/>
  <c r="AA381" i="15"/>
  <c r="X381" i="15"/>
  <c r="Z380" i="15"/>
  <c r="Y380" i="15"/>
  <c r="AA380" i="15"/>
  <c r="X380" i="15"/>
  <c r="Z379" i="15"/>
  <c r="Y379" i="15"/>
  <c r="AA379" i="15"/>
  <c r="X379" i="15"/>
  <c r="Z378" i="15"/>
  <c r="Y378" i="15"/>
  <c r="X378" i="15"/>
  <c r="Z377" i="15"/>
  <c r="Y377" i="15"/>
  <c r="AA377" i="15"/>
  <c r="X377" i="15"/>
  <c r="Z376" i="15"/>
  <c r="Y376" i="15"/>
  <c r="AA376" i="15"/>
  <c r="X376" i="15"/>
  <c r="Z375" i="15"/>
  <c r="Y375" i="15"/>
  <c r="AA375" i="15"/>
  <c r="X375" i="15"/>
  <c r="Z374" i="15"/>
  <c r="Y374" i="15"/>
  <c r="X374" i="15"/>
  <c r="Z373" i="15"/>
  <c r="Y373" i="15"/>
  <c r="AA373" i="15"/>
  <c r="X373" i="15"/>
  <c r="Z372" i="15"/>
  <c r="Y372" i="15"/>
  <c r="AA372" i="15"/>
  <c r="X372" i="15"/>
  <c r="Z371" i="15"/>
  <c r="Y371" i="15"/>
  <c r="AA371" i="15"/>
  <c r="X371" i="15"/>
  <c r="Z370" i="15"/>
  <c r="Y370" i="15"/>
  <c r="X370" i="15"/>
  <c r="Z369" i="15"/>
  <c r="Y369" i="15"/>
  <c r="AA369" i="15"/>
  <c r="X369" i="15"/>
  <c r="Z368" i="15"/>
  <c r="Y368" i="15"/>
  <c r="AA368" i="15"/>
  <c r="X368" i="15"/>
  <c r="Z367" i="15"/>
  <c r="Y367" i="15"/>
  <c r="AA367" i="15"/>
  <c r="X367" i="15"/>
  <c r="Z366" i="15"/>
  <c r="Y366" i="15"/>
  <c r="X366" i="15"/>
  <c r="Z365" i="15"/>
  <c r="Y365" i="15"/>
  <c r="AA365" i="15"/>
  <c r="X365" i="15"/>
  <c r="Z364" i="15"/>
  <c r="Y364" i="15"/>
  <c r="AA364" i="15"/>
  <c r="X364" i="15"/>
  <c r="Z363" i="15"/>
  <c r="Y363" i="15"/>
  <c r="AA363" i="15"/>
  <c r="X363" i="15"/>
  <c r="Z362" i="15"/>
  <c r="Y362" i="15"/>
  <c r="X362" i="15"/>
  <c r="Z361" i="15"/>
  <c r="Y361" i="15"/>
  <c r="AA361" i="15"/>
  <c r="X361" i="15"/>
  <c r="Z360" i="15"/>
  <c r="Y360" i="15"/>
  <c r="AA360" i="15"/>
  <c r="X360" i="15"/>
  <c r="Z359" i="15"/>
  <c r="Y359" i="15"/>
  <c r="AA359" i="15"/>
  <c r="X359" i="15"/>
  <c r="Z358" i="15"/>
  <c r="Y358" i="15"/>
  <c r="X358" i="15"/>
  <c r="Z357" i="15"/>
  <c r="Y357" i="15"/>
  <c r="AA357" i="15"/>
  <c r="X357" i="15"/>
  <c r="Z356" i="15"/>
  <c r="Y356" i="15"/>
  <c r="AA356" i="15"/>
  <c r="X356" i="15"/>
  <c r="Z355" i="15"/>
  <c r="Y355" i="15"/>
  <c r="AA355" i="15"/>
  <c r="X355" i="15"/>
  <c r="Z354" i="15"/>
  <c r="Y354" i="15"/>
  <c r="X354" i="15"/>
  <c r="Z353" i="15"/>
  <c r="Y353" i="15"/>
  <c r="AA353" i="15"/>
  <c r="X353" i="15"/>
  <c r="Z352" i="15"/>
  <c r="Y352" i="15"/>
  <c r="AA352" i="15"/>
  <c r="X352" i="15"/>
  <c r="Z351" i="15"/>
  <c r="Y351" i="15"/>
  <c r="AA351" i="15"/>
  <c r="X351" i="15"/>
  <c r="Z350" i="15"/>
  <c r="Y350" i="15"/>
  <c r="X350" i="15"/>
  <c r="Z349" i="15"/>
  <c r="Y349" i="15"/>
  <c r="AA349" i="15"/>
  <c r="X349" i="15"/>
  <c r="Z348" i="15"/>
  <c r="Y348" i="15"/>
  <c r="AA348" i="15"/>
  <c r="X348" i="15"/>
  <c r="Z347" i="15"/>
  <c r="Y347" i="15"/>
  <c r="AA347" i="15"/>
  <c r="X347" i="15"/>
  <c r="Z346" i="15"/>
  <c r="Y346" i="15"/>
  <c r="X346" i="15"/>
  <c r="AF345" i="15"/>
  <c r="AG345" i="15"/>
  <c r="Z345" i="15"/>
  <c r="Y345" i="15"/>
  <c r="X345" i="15"/>
  <c r="AF344" i="15"/>
  <c r="AG344" i="15"/>
  <c r="Z344" i="15"/>
  <c r="Y344" i="15"/>
  <c r="X344" i="15"/>
  <c r="AF343" i="15"/>
  <c r="AG343" i="15"/>
  <c r="Z343" i="15"/>
  <c r="Y343" i="15"/>
  <c r="X343" i="15"/>
  <c r="AF342" i="15"/>
  <c r="AG342" i="15"/>
  <c r="Z342" i="15"/>
  <c r="Y342" i="15"/>
  <c r="X342" i="15"/>
  <c r="AF341" i="15"/>
  <c r="AG341" i="15"/>
  <c r="Z341" i="15"/>
  <c r="Y341" i="15"/>
  <c r="X341" i="15"/>
  <c r="AF340" i="15"/>
  <c r="AG340" i="15"/>
  <c r="Z340" i="15"/>
  <c r="Y340" i="15"/>
  <c r="X340" i="15"/>
  <c r="AF339" i="15"/>
  <c r="AG339" i="15"/>
  <c r="Z339" i="15"/>
  <c r="Y339" i="15"/>
  <c r="X339" i="15"/>
  <c r="AF338" i="15"/>
  <c r="AG338" i="15"/>
  <c r="Z338" i="15"/>
  <c r="Y338" i="15"/>
  <c r="X338" i="15"/>
  <c r="AF337" i="15"/>
  <c r="AG337" i="15"/>
  <c r="Z337" i="15"/>
  <c r="Y337" i="15"/>
  <c r="X337" i="15"/>
  <c r="AF336" i="15"/>
  <c r="AG336" i="15"/>
  <c r="Z336" i="15"/>
  <c r="Y336" i="15"/>
  <c r="AA336" i="15"/>
  <c r="X336" i="15"/>
  <c r="AF335" i="15"/>
  <c r="AG335" i="15"/>
  <c r="Z335" i="15"/>
  <c r="Y335" i="15"/>
  <c r="AA335" i="15"/>
  <c r="X335" i="15"/>
  <c r="AF334" i="15"/>
  <c r="AG334" i="15"/>
  <c r="Z334" i="15"/>
  <c r="Y334" i="15"/>
  <c r="AA334" i="15"/>
  <c r="X334" i="15"/>
  <c r="AF333" i="15"/>
  <c r="AG333" i="15"/>
  <c r="Z333" i="15"/>
  <c r="Y333" i="15"/>
  <c r="AA333" i="15"/>
  <c r="X333" i="15"/>
  <c r="AF332" i="15"/>
  <c r="AG332" i="15"/>
  <c r="Z332" i="15"/>
  <c r="Y332" i="15"/>
  <c r="AA332" i="15"/>
  <c r="X332" i="15"/>
  <c r="AF331" i="15"/>
  <c r="AG331" i="15"/>
  <c r="Z331" i="15"/>
  <c r="Y331" i="15"/>
  <c r="AA331" i="15"/>
  <c r="X331" i="15"/>
  <c r="AF330" i="15"/>
  <c r="AG330" i="15"/>
  <c r="Z330" i="15"/>
  <c r="Y330" i="15"/>
  <c r="AA330" i="15"/>
  <c r="X330" i="15"/>
  <c r="AF329" i="15"/>
  <c r="AG329" i="15"/>
  <c r="Z329" i="15"/>
  <c r="Y329" i="15"/>
  <c r="AA329" i="15"/>
  <c r="X329" i="15"/>
  <c r="AF328" i="15"/>
  <c r="AG328" i="15"/>
  <c r="Z328" i="15"/>
  <c r="Y328" i="15"/>
  <c r="AA328" i="15"/>
  <c r="X328" i="15"/>
  <c r="AF327" i="15"/>
  <c r="AG327" i="15"/>
  <c r="Z327" i="15"/>
  <c r="Y327" i="15"/>
  <c r="AA327" i="15"/>
  <c r="X327" i="15"/>
  <c r="AF326" i="15"/>
  <c r="AG326" i="15"/>
  <c r="Z326" i="15"/>
  <c r="Y326" i="15"/>
  <c r="AA326" i="15"/>
  <c r="X326" i="15"/>
  <c r="AF325" i="15"/>
  <c r="AG325" i="15"/>
  <c r="Z325" i="15"/>
  <c r="Y325" i="15"/>
  <c r="AA325" i="15"/>
  <c r="X325" i="15"/>
  <c r="AF324" i="15"/>
  <c r="AG324" i="15"/>
  <c r="Z324" i="15"/>
  <c r="Y324" i="15"/>
  <c r="AA324" i="15"/>
  <c r="X324" i="15"/>
  <c r="AF323" i="15"/>
  <c r="AG323" i="15"/>
  <c r="Z323" i="15"/>
  <c r="Y323" i="15"/>
  <c r="AA323" i="15"/>
  <c r="X323" i="15"/>
  <c r="AF322" i="15"/>
  <c r="AG322" i="15"/>
  <c r="Z322" i="15"/>
  <c r="Y322" i="15"/>
  <c r="AA322" i="15"/>
  <c r="X322" i="15"/>
  <c r="AF321" i="15"/>
  <c r="AG321" i="15"/>
  <c r="Z321" i="15"/>
  <c r="Y321" i="15"/>
  <c r="AA321" i="15"/>
  <c r="X321" i="15"/>
  <c r="AF320" i="15"/>
  <c r="AG320" i="15"/>
  <c r="Z320" i="15"/>
  <c r="Y320" i="15"/>
  <c r="X320" i="15"/>
  <c r="AF319" i="15"/>
  <c r="AG319" i="15"/>
  <c r="Z319" i="15"/>
  <c r="Y319" i="15"/>
  <c r="X319" i="15"/>
  <c r="AF318" i="15"/>
  <c r="AG318" i="15"/>
  <c r="Z318" i="15"/>
  <c r="Y318" i="15"/>
  <c r="X318" i="15"/>
  <c r="AF317" i="15"/>
  <c r="AG317" i="15"/>
  <c r="Z317" i="15"/>
  <c r="Y317" i="15"/>
  <c r="X317" i="15"/>
  <c r="AF316" i="15"/>
  <c r="AG316" i="15"/>
  <c r="Z316" i="15"/>
  <c r="Y316" i="15"/>
  <c r="X316" i="15"/>
  <c r="AF315" i="15"/>
  <c r="AG315" i="15"/>
  <c r="Z315" i="15"/>
  <c r="Y315" i="15"/>
  <c r="X315" i="15"/>
  <c r="AF314" i="15"/>
  <c r="AG314" i="15"/>
  <c r="Z314" i="15"/>
  <c r="Y314" i="15"/>
  <c r="X314" i="15"/>
  <c r="AF313" i="15"/>
  <c r="AG313" i="15"/>
  <c r="Z313" i="15"/>
  <c r="Y313" i="15"/>
  <c r="X313" i="15"/>
  <c r="AF312" i="15"/>
  <c r="AG312" i="15"/>
  <c r="Z312" i="15"/>
  <c r="Y312" i="15"/>
  <c r="X312" i="15"/>
  <c r="AF311" i="15"/>
  <c r="AG311" i="15"/>
  <c r="Z311" i="15"/>
  <c r="Y311" i="15"/>
  <c r="X311" i="15"/>
  <c r="AF310" i="15"/>
  <c r="AG310" i="15"/>
  <c r="Z310" i="15"/>
  <c r="Y310" i="15"/>
  <c r="X310" i="15"/>
  <c r="AF309" i="15"/>
  <c r="AG309" i="15"/>
  <c r="Z309" i="15"/>
  <c r="Y309" i="15"/>
  <c r="X309" i="15"/>
  <c r="AF308" i="15"/>
  <c r="AG308" i="15"/>
  <c r="Z308" i="15"/>
  <c r="Y308" i="15"/>
  <c r="X308" i="15"/>
  <c r="AF307" i="15"/>
  <c r="AG307" i="15"/>
  <c r="Z307" i="15"/>
  <c r="Y307" i="15"/>
  <c r="X307" i="15"/>
  <c r="AF306" i="15"/>
  <c r="AG306" i="15"/>
  <c r="Z306" i="15"/>
  <c r="Y306" i="15"/>
  <c r="X306" i="15"/>
  <c r="AF305" i="15"/>
  <c r="AG305" i="15"/>
  <c r="Z305" i="15"/>
  <c r="Y305" i="15"/>
  <c r="X305" i="15"/>
  <c r="AF304" i="15"/>
  <c r="AG304" i="15"/>
  <c r="Z304" i="15"/>
  <c r="Y304" i="15"/>
  <c r="X304" i="15"/>
  <c r="AF303" i="15"/>
  <c r="AG303" i="15"/>
  <c r="Z303" i="15"/>
  <c r="Y303" i="15"/>
  <c r="X303" i="15"/>
  <c r="AF302" i="15"/>
  <c r="AG302" i="15"/>
  <c r="Z302" i="15"/>
  <c r="Y302" i="15"/>
  <c r="X302" i="15"/>
  <c r="AF301" i="15"/>
  <c r="AG301" i="15"/>
  <c r="Z301" i="15"/>
  <c r="Y301" i="15"/>
  <c r="X301" i="15"/>
  <c r="A301" i="15"/>
  <c r="B301" i="15"/>
  <c r="AF300" i="15"/>
  <c r="AG300" i="15"/>
  <c r="Z300" i="15"/>
  <c r="Y300" i="15"/>
  <c r="AA300" i="15"/>
  <c r="X300" i="15"/>
  <c r="A300" i="15"/>
  <c r="B300" i="15"/>
  <c r="AF299" i="15"/>
  <c r="AG299" i="15"/>
  <c r="Z299" i="15"/>
  <c r="Y299" i="15"/>
  <c r="X299" i="15"/>
  <c r="A299" i="15"/>
  <c r="B299" i="15"/>
  <c r="AF298" i="15"/>
  <c r="AG298" i="15"/>
  <c r="Z298" i="15"/>
  <c r="Y298" i="15"/>
  <c r="X298" i="15"/>
  <c r="A298" i="15"/>
  <c r="B298" i="15"/>
  <c r="AF297" i="15"/>
  <c r="AG297" i="15"/>
  <c r="Z297" i="15"/>
  <c r="Y297" i="15"/>
  <c r="X297" i="15"/>
  <c r="A297" i="15"/>
  <c r="B297" i="15"/>
  <c r="AF296" i="15"/>
  <c r="AG296" i="15"/>
  <c r="Z296" i="15"/>
  <c r="Y296" i="15"/>
  <c r="AA296" i="15"/>
  <c r="X296" i="15"/>
  <c r="A296" i="15"/>
  <c r="B296" i="15"/>
  <c r="AF295" i="15"/>
  <c r="AG295" i="15"/>
  <c r="Z295" i="15"/>
  <c r="Y295" i="15"/>
  <c r="X295" i="15"/>
  <c r="A295" i="15"/>
  <c r="B295" i="15"/>
  <c r="AF294" i="15"/>
  <c r="AG294" i="15"/>
  <c r="Z294" i="15"/>
  <c r="Y294" i="15"/>
  <c r="X294" i="15"/>
  <c r="B294" i="15"/>
  <c r="A294" i="15"/>
  <c r="AF293" i="15"/>
  <c r="AG293" i="15"/>
  <c r="Z293" i="15"/>
  <c r="Y293" i="15"/>
  <c r="X293" i="15"/>
  <c r="B293" i="15"/>
  <c r="A293" i="15"/>
  <c r="AF292" i="15"/>
  <c r="AG292" i="15"/>
  <c r="Z292" i="15"/>
  <c r="Y292" i="15"/>
  <c r="AA292" i="15"/>
  <c r="X292" i="15"/>
  <c r="B292" i="15"/>
  <c r="A292" i="15"/>
  <c r="AF291" i="15"/>
  <c r="AG291" i="15"/>
  <c r="Z291" i="15"/>
  <c r="Y291" i="15"/>
  <c r="X291" i="15"/>
  <c r="B291" i="15"/>
  <c r="A291" i="15"/>
  <c r="AF290" i="15"/>
  <c r="AG290" i="15"/>
  <c r="Z290" i="15"/>
  <c r="Y290" i="15"/>
  <c r="AA290" i="15"/>
  <c r="X290" i="15"/>
  <c r="B290" i="15"/>
  <c r="A290" i="15"/>
  <c r="AF289" i="15"/>
  <c r="AG289" i="15"/>
  <c r="Z289" i="15"/>
  <c r="Y289" i="15"/>
  <c r="X289" i="15"/>
  <c r="A289" i="15"/>
  <c r="B289" i="15"/>
  <c r="AF288" i="15"/>
  <c r="AG288" i="15"/>
  <c r="Z288" i="15"/>
  <c r="Y288" i="15"/>
  <c r="X288" i="15"/>
  <c r="A288" i="15"/>
  <c r="B288" i="15"/>
  <c r="AF287" i="15"/>
  <c r="AG287" i="15"/>
  <c r="Z287" i="15"/>
  <c r="Y287" i="15"/>
  <c r="X287" i="15"/>
  <c r="A287" i="15"/>
  <c r="B287" i="15"/>
  <c r="AF286" i="15"/>
  <c r="AG286" i="15"/>
  <c r="Z286" i="15"/>
  <c r="Y286" i="15"/>
  <c r="X286" i="15"/>
  <c r="A286" i="15"/>
  <c r="B286" i="15"/>
  <c r="AF285" i="15"/>
  <c r="AG285" i="15"/>
  <c r="Z285" i="15"/>
  <c r="Y285" i="15"/>
  <c r="AA285" i="15"/>
  <c r="X285" i="15"/>
  <c r="B285" i="15"/>
  <c r="A285" i="15"/>
  <c r="AF284" i="15"/>
  <c r="AG284" i="15"/>
  <c r="Z284" i="15"/>
  <c r="Y284" i="15"/>
  <c r="X284" i="15"/>
  <c r="B284" i="15"/>
  <c r="A284" i="15"/>
  <c r="AF283" i="15"/>
  <c r="AG283" i="15"/>
  <c r="Z283" i="15"/>
  <c r="Y283" i="15"/>
  <c r="AA283" i="15"/>
  <c r="X283" i="15"/>
  <c r="B283" i="15"/>
  <c r="A283" i="15"/>
  <c r="AF282" i="15"/>
  <c r="AG282" i="15"/>
  <c r="Z282" i="15"/>
  <c r="Y282" i="15"/>
  <c r="AA282" i="15"/>
  <c r="X282" i="15"/>
  <c r="B282" i="15"/>
  <c r="A282" i="15"/>
  <c r="AF281" i="15"/>
  <c r="AG281" i="15"/>
  <c r="Z281" i="15"/>
  <c r="Y281" i="15"/>
  <c r="X281" i="15"/>
  <c r="A281" i="15"/>
  <c r="B281" i="15"/>
  <c r="AF280" i="15"/>
  <c r="AG280" i="15"/>
  <c r="Z280" i="15"/>
  <c r="Y280" i="15"/>
  <c r="X280" i="15"/>
  <c r="A280" i="15"/>
  <c r="B280" i="15"/>
  <c r="AF279" i="15"/>
  <c r="AG279" i="15"/>
  <c r="Z279" i="15"/>
  <c r="Y279" i="15"/>
  <c r="X279" i="15"/>
  <c r="A279" i="15"/>
  <c r="B279" i="15"/>
  <c r="AF278" i="15"/>
  <c r="AG278" i="15"/>
  <c r="Z278" i="15"/>
  <c r="Y278" i="15"/>
  <c r="X278" i="15"/>
  <c r="A278" i="15"/>
  <c r="B278" i="15"/>
  <c r="AF277" i="15"/>
  <c r="AG277" i="15"/>
  <c r="Z277" i="15"/>
  <c r="Y277" i="15"/>
  <c r="AA277" i="15"/>
  <c r="X277" i="15"/>
  <c r="B277" i="15"/>
  <c r="A277" i="15"/>
  <c r="AF276" i="15"/>
  <c r="AG276" i="15"/>
  <c r="Z276" i="15"/>
  <c r="Y276" i="15"/>
  <c r="AA276" i="15"/>
  <c r="X276" i="15"/>
  <c r="B276" i="15"/>
  <c r="A276" i="15"/>
  <c r="AF275" i="15"/>
  <c r="AG275" i="15"/>
  <c r="Z275" i="15"/>
  <c r="Y275" i="15"/>
  <c r="AA275" i="15"/>
  <c r="X275" i="15"/>
  <c r="B275" i="15"/>
  <c r="A275" i="15"/>
  <c r="AF274" i="15"/>
  <c r="AG274" i="15"/>
  <c r="Z274" i="15"/>
  <c r="Y274" i="15"/>
  <c r="AA274" i="15"/>
  <c r="X274" i="15"/>
  <c r="B274" i="15"/>
  <c r="A274" i="15"/>
  <c r="AF273" i="15"/>
  <c r="AG273" i="15"/>
  <c r="Z273" i="15"/>
  <c r="Y273" i="15"/>
  <c r="X273" i="15"/>
  <c r="A273" i="15"/>
  <c r="B273" i="15"/>
  <c r="AF272" i="15"/>
  <c r="AG272" i="15"/>
  <c r="Z272" i="15"/>
  <c r="Y272" i="15"/>
  <c r="X272" i="15"/>
  <c r="A272" i="15"/>
  <c r="B272" i="15"/>
  <c r="AF271" i="15"/>
  <c r="AG271" i="15"/>
  <c r="Z271" i="15"/>
  <c r="Y271" i="15"/>
  <c r="X271" i="15"/>
  <c r="A271" i="15"/>
  <c r="B271" i="15"/>
  <c r="AF270" i="15"/>
  <c r="AG270" i="15"/>
  <c r="Z270" i="15"/>
  <c r="Y270" i="15"/>
  <c r="X270" i="15"/>
  <c r="A270" i="15"/>
  <c r="B270" i="15"/>
  <c r="AF269" i="15"/>
  <c r="AG269" i="15"/>
  <c r="Z269" i="15"/>
  <c r="Y269" i="15"/>
  <c r="AA269" i="15"/>
  <c r="X269" i="15"/>
  <c r="B269" i="15"/>
  <c r="A269" i="15"/>
  <c r="AF268" i="15"/>
  <c r="AG268" i="15"/>
  <c r="Z268" i="15"/>
  <c r="Y268" i="15"/>
  <c r="AA268" i="15"/>
  <c r="X268" i="15"/>
  <c r="B268" i="15"/>
  <c r="A268" i="15"/>
  <c r="AF267" i="15"/>
  <c r="AG267" i="15"/>
  <c r="Z267" i="15"/>
  <c r="Y267" i="15"/>
  <c r="AA267" i="15"/>
  <c r="X267" i="15"/>
  <c r="B267" i="15"/>
  <c r="A267" i="15"/>
  <c r="AF266" i="15"/>
  <c r="AG266" i="15"/>
  <c r="Z266" i="15"/>
  <c r="Y266" i="15"/>
  <c r="AA266" i="15"/>
  <c r="X266" i="15"/>
  <c r="B266" i="15"/>
  <c r="A266" i="15"/>
  <c r="AF265" i="15"/>
  <c r="AG265" i="15"/>
  <c r="Z265" i="15"/>
  <c r="Y265" i="15"/>
  <c r="X265" i="15"/>
  <c r="A265" i="15"/>
  <c r="B265" i="15"/>
  <c r="AF264" i="15"/>
  <c r="AG264" i="15"/>
  <c r="Z264" i="15"/>
  <c r="Y264" i="15"/>
  <c r="X264" i="15"/>
  <c r="A264" i="15"/>
  <c r="B264" i="15"/>
  <c r="AF263" i="15"/>
  <c r="AG263" i="15"/>
  <c r="Z263" i="15"/>
  <c r="Y263" i="15"/>
  <c r="X263" i="15"/>
  <c r="A263" i="15"/>
  <c r="B263" i="15"/>
  <c r="AF262" i="15"/>
  <c r="AG262" i="15"/>
  <c r="Z262" i="15"/>
  <c r="Y262" i="15"/>
  <c r="X262" i="15"/>
  <c r="A262" i="15"/>
  <c r="B262" i="15"/>
  <c r="AF261" i="15"/>
  <c r="AG261" i="15"/>
  <c r="Z261" i="15"/>
  <c r="Y261" i="15"/>
  <c r="AA261" i="15"/>
  <c r="X261" i="15"/>
  <c r="B261" i="15"/>
  <c r="A261" i="15"/>
  <c r="AF260" i="15"/>
  <c r="AG260" i="15"/>
  <c r="Z260" i="15"/>
  <c r="Y260" i="15"/>
  <c r="AA260" i="15"/>
  <c r="X260" i="15"/>
  <c r="B260" i="15"/>
  <c r="A260" i="15"/>
  <c r="AF259" i="15"/>
  <c r="AG259" i="15"/>
  <c r="Z259" i="15"/>
  <c r="Y259" i="15"/>
  <c r="AA259" i="15"/>
  <c r="X259" i="15"/>
  <c r="B259" i="15"/>
  <c r="A259" i="15"/>
  <c r="AF258" i="15"/>
  <c r="AG258" i="15"/>
  <c r="Z258" i="15"/>
  <c r="Y258" i="15"/>
  <c r="AA258" i="15"/>
  <c r="X258" i="15"/>
  <c r="B258" i="15"/>
  <c r="A258" i="15"/>
  <c r="AF257" i="15"/>
  <c r="AG257" i="15"/>
  <c r="Z257" i="15"/>
  <c r="Y257" i="15"/>
  <c r="X257" i="15"/>
  <c r="A257" i="15"/>
  <c r="B257" i="15"/>
  <c r="AF256" i="15"/>
  <c r="AG256" i="15"/>
  <c r="Z256" i="15"/>
  <c r="Y256" i="15"/>
  <c r="X256" i="15"/>
  <c r="A256" i="15"/>
  <c r="B256" i="15"/>
  <c r="AF255" i="15"/>
  <c r="AG255" i="15"/>
  <c r="Z255" i="15"/>
  <c r="Y255" i="15"/>
  <c r="X255" i="15"/>
  <c r="A255" i="15"/>
  <c r="B255" i="15"/>
  <c r="AF254" i="15"/>
  <c r="AG254" i="15"/>
  <c r="Z254" i="15"/>
  <c r="Y254" i="15"/>
  <c r="X254" i="15"/>
  <c r="A254" i="15"/>
  <c r="B254" i="15"/>
  <c r="AF253" i="15"/>
  <c r="AG253" i="15"/>
  <c r="Z253" i="15"/>
  <c r="Y253" i="15"/>
  <c r="AA253" i="15"/>
  <c r="X253" i="15"/>
  <c r="B253" i="15"/>
  <c r="A253" i="15"/>
  <c r="AF252" i="15"/>
  <c r="AG252" i="15"/>
  <c r="Z252" i="15"/>
  <c r="Y252" i="15"/>
  <c r="AA252" i="15"/>
  <c r="X252" i="15"/>
  <c r="B252" i="15"/>
  <c r="A252" i="15"/>
  <c r="AF251" i="15"/>
  <c r="AG251" i="15"/>
  <c r="Z251" i="15"/>
  <c r="Y251" i="15"/>
  <c r="AA251" i="15"/>
  <c r="X251" i="15"/>
  <c r="B251" i="15"/>
  <c r="A251" i="15"/>
  <c r="AF250" i="15"/>
  <c r="AG250" i="15"/>
  <c r="Z250" i="15"/>
  <c r="Y250" i="15"/>
  <c r="AA250" i="15"/>
  <c r="X250" i="15"/>
  <c r="B250" i="15"/>
  <c r="A250" i="15"/>
  <c r="AF249" i="15"/>
  <c r="AG249" i="15"/>
  <c r="Z249" i="15"/>
  <c r="Y249" i="15"/>
  <c r="X249" i="15"/>
  <c r="A249" i="15"/>
  <c r="B249" i="15"/>
  <c r="AF248" i="15"/>
  <c r="AG248" i="15"/>
  <c r="Z248" i="15"/>
  <c r="Y248" i="15"/>
  <c r="X248" i="15"/>
  <c r="A248" i="15"/>
  <c r="B248" i="15"/>
  <c r="AF247" i="15"/>
  <c r="AG247" i="15"/>
  <c r="Z247" i="15"/>
  <c r="Y247" i="15"/>
  <c r="X247" i="15"/>
  <c r="A247" i="15"/>
  <c r="B247" i="15"/>
  <c r="AF246" i="15"/>
  <c r="AG246" i="15"/>
  <c r="Z246" i="15"/>
  <c r="Y246" i="15"/>
  <c r="X246" i="15"/>
  <c r="A246" i="15"/>
  <c r="B246" i="15"/>
  <c r="AF245" i="15"/>
  <c r="AG245" i="15"/>
  <c r="Z245" i="15"/>
  <c r="Y245" i="15"/>
  <c r="X245" i="15"/>
  <c r="A245" i="15"/>
  <c r="B245" i="15"/>
  <c r="AF244" i="15"/>
  <c r="AG244" i="15"/>
  <c r="Z244" i="15"/>
  <c r="Y244" i="15"/>
  <c r="AA244" i="15"/>
  <c r="X244" i="15"/>
  <c r="B244" i="15"/>
  <c r="A244" i="15"/>
  <c r="AF243" i="15"/>
  <c r="AG243" i="15"/>
  <c r="Z243" i="15"/>
  <c r="Y243" i="15"/>
  <c r="X243" i="15"/>
  <c r="A243" i="15"/>
  <c r="B243" i="15"/>
  <c r="AF242" i="15"/>
  <c r="AG242" i="15"/>
  <c r="Z242" i="15"/>
  <c r="Y242" i="15"/>
  <c r="AA242" i="15"/>
  <c r="X242" i="15"/>
  <c r="B242" i="15"/>
  <c r="A242" i="15"/>
  <c r="AF241" i="15"/>
  <c r="AG241" i="15"/>
  <c r="Z241" i="15"/>
  <c r="Y241" i="15"/>
  <c r="X241" i="15"/>
  <c r="B241" i="15"/>
  <c r="A241" i="15"/>
  <c r="AF240" i="15"/>
  <c r="AG240" i="15"/>
  <c r="Z240" i="15"/>
  <c r="Y240" i="15"/>
  <c r="AA240" i="15"/>
  <c r="X240" i="15"/>
  <c r="A240" i="15"/>
  <c r="B240" i="15"/>
  <c r="AF239" i="15"/>
  <c r="AG239" i="15"/>
  <c r="Z239" i="15"/>
  <c r="Y239" i="15"/>
  <c r="X239" i="15"/>
  <c r="A239" i="15"/>
  <c r="B239" i="15"/>
  <c r="AF238" i="15"/>
  <c r="AG238" i="15"/>
  <c r="Z238" i="15"/>
  <c r="Y238" i="15"/>
  <c r="X238" i="15"/>
  <c r="A238" i="15"/>
  <c r="B238" i="15"/>
  <c r="AF237" i="15"/>
  <c r="AG237" i="15"/>
  <c r="Z237" i="15"/>
  <c r="Y237" i="15"/>
  <c r="AA237" i="15"/>
  <c r="X237" i="15"/>
  <c r="B237" i="15"/>
  <c r="A237" i="15"/>
  <c r="AF236" i="15"/>
  <c r="AG236" i="15"/>
  <c r="Z236" i="15"/>
  <c r="Y236" i="15"/>
  <c r="AA236" i="15"/>
  <c r="X236" i="15"/>
  <c r="B236" i="15"/>
  <c r="A236" i="15"/>
  <c r="AF235" i="15"/>
  <c r="AG235" i="15"/>
  <c r="Z235" i="15"/>
  <c r="Y235" i="15"/>
  <c r="AA235" i="15"/>
  <c r="X235" i="15"/>
  <c r="B235" i="15"/>
  <c r="A235" i="15"/>
  <c r="AF234" i="15"/>
  <c r="AG234" i="15"/>
  <c r="Z234" i="15"/>
  <c r="Y234" i="15"/>
  <c r="X234" i="15"/>
  <c r="A234" i="15"/>
  <c r="B234" i="15"/>
  <c r="AF233" i="15"/>
  <c r="AG233" i="15"/>
  <c r="Z233" i="15"/>
  <c r="Y233" i="15"/>
  <c r="X233" i="15"/>
  <c r="A233" i="15"/>
  <c r="B233" i="15"/>
  <c r="AF232" i="15"/>
  <c r="AG232" i="15"/>
  <c r="Z232" i="15"/>
  <c r="Y232" i="15"/>
  <c r="X232" i="15"/>
  <c r="A232" i="15"/>
  <c r="B232" i="15"/>
  <c r="AF231" i="15"/>
  <c r="AG231" i="15"/>
  <c r="Z231" i="15"/>
  <c r="Y231" i="15"/>
  <c r="X231" i="15"/>
  <c r="A231" i="15"/>
  <c r="B231" i="15"/>
  <c r="AF230" i="15"/>
  <c r="AG230" i="15"/>
  <c r="Z230" i="15"/>
  <c r="Y230" i="15"/>
  <c r="AA230" i="15"/>
  <c r="X230" i="15"/>
  <c r="B230" i="15"/>
  <c r="A230" i="15"/>
  <c r="AF229" i="15"/>
  <c r="AG229" i="15"/>
  <c r="Z229" i="15"/>
  <c r="Y229" i="15"/>
  <c r="AA229" i="15"/>
  <c r="X229" i="15"/>
  <c r="B229" i="15"/>
  <c r="A229" i="15"/>
  <c r="AF228" i="15"/>
  <c r="AG228" i="15"/>
  <c r="Z228" i="15"/>
  <c r="Y228" i="15"/>
  <c r="AA228" i="15"/>
  <c r="X228" i="15"/>
  <c r="B228" i="15"/>
  <c r="A228" i="15"/>
  <c r="AF227" i="15"/>
  <c r="AG227" i="15"/>
  <c r="Z227" i="15"/>
  <c r="Y227" i="15"/>
  <c r="AA227" i="15"/>
  <c r="X227" i="15"/>
  <c r="A227" i="15"/>
  <c r="B227" i="15"/>
  <c r="AF226" i="15"/>
  <c r="AG226" i="15"/>
  <c r="Z226" i="15"/>
  <c r="Y226" i="15"/>
  <c r="X226" i="15"/>
  <c r="A226" i="15"/>
  <c r="B226" i="15"/>
  <c r="AF225" i="15"/>
  <c r="AG225" i="15"/>
  <c r="Z225" i="15"/>
  <c r="Y225" i="15"/>
  <c r="AA225" i="15"/>
  <c r="X225" i="15"/>
  <c r="B225" i="15"/>
  <c r="A225" i="15"/>
  <c r="AF224" i="15"/>
  <c r="AG224" i="15"/>
  <c r="Z224" i="15"/>
  <c r="Y224" i="15"/>
  <c r="X224" i="15"/>
  <c r="A224" i="15"/>
  <c r="B224" i="15"/>
  <c r="AF223" i="15"/>
  <c r="AG223" i="15"/>
  <c r="Z223" i="15"/>
  <c r="Y223" i="15"/>
  <c r="X223" i="15"/>
  <c r="A223" i="15"/>
  <c r="B223" i="15"/>
  <c r="AF222" i="15"/>
  <c r="AG222" i="15"/>
  <c r="Z222" i="15"/>
  <c r="Y222" i="15"/>
  <c r="X222" i="15"/>
  <c r="A222" i="15"/>
  <c r="B222" i="15"/>
  <c r="AF221" i="15"/>
  <c r="AG221" i="15"/>
  <c r="Z221" i="15"/>
  <c r="Y221" i="15"/>
  <c r="X221" i="15"/>
  <c r="A221" i="15"/>
  <c r="B221" i="15"/>
  <c r="AF220" i="15"/>
  <c r="AG220" i="15"/>
  <c r="Z220" i="15"/>
  <c r="Y220" i="15"/>
  <c r="AA220" i="15"/>
  <c r="X220" i="15"/>
  <c r="A220" i="15"/>
  <c r="B220" i="15"/>
  <c r="AF219" i="15"/>
  <c r="AG219" i="15"/>
  <c r="Z219" i="15"/>
  <c r="Y219" i="15"/>
  <c r="AA219" i="15"/>
  <c r="X219" i="15"/>
  <c r="A219" i="15"/>
  <c r="B219" i="15"/>
  <c r="AF218" i="15"/>
  <c r="AG218" i="15"/>
  <c r="Z218" i="15"/>
  <c r="Y218" i="15"/>
  <c r="AA218" i="15"/>
  <c r="X218" i="15"/>
  <c r="A218" i="15"/>
  <c r="B218" i="15"/>
  <c r="AF217" i="15"/>
  <c r="AG217" i="15"/>
  <c r="Z217" i="15"/>
  <c r="Y217" i="15"/>
  <c r="X217" i="15"/>
  <c r="AF216" i="15"/>
  <c r="AG216" i="15"/>
  <c r="Z216" i="15"/>
  <c r="Y216" i="15"/>
  <c r="X216" i="15"/>
  <c r="AF215" i="15"/>
  <c r="AG215" i="15"/>
  <c r="Z215" i="15"/>
  <c r="Y215" i="15"/>
  <c r="X215" i="15"/>
  <c r="AF214" i="15"/>
  <c r="AG214" i="15"/>
  <c r="Z214" i="15"/>
  <c r="Y214" i="15"/>
  <c r="X214" i="15"/>
  <c r="J214" i="15"/>
  <c r="O214" i="15"/>
  <c r="B214" i="15"/>
  <c r="G214" i="15"/>
  <c r="AF213" i="15"/>
  <c r="AG213" i="15"/>
  <c r="Z213" i="15"/>
  <c r="Y213" i="15"/>
  <c r="X213" i="15"/>
  <c r="J213" i="15"/>
  <c r="O213" i="15"/>
  <c r="B213" i="15"/>
  <c r="G213" i="15"/>
  <c r="AF212" i="15"/>
  <c r="AG212" i="15"/>
  <c r="Z212" i="15"/>
  <c r="Y212" i="15"/>
  <c r="AA212" i="15"/>
  <c r="X212" i="15"/>
  <c r="J212" i="15"/>
  <c r="O212" i="15"/>
  <c r="B212" i="15"/>
  <c r="G212" i="15"/>
  <c r="AF211" i="15"/>
  <c r="AG211" i="15"/>
  <c r="Z211" i="15"/>
  <c r="Y211" i="15"/>
  <c r="AA211" i="15"/>
  <c r="X211" i="15"/>
  <c r="J211" i="15"/>
  <c r="O211" i="15"/>
  <c r="B211" i="15"/>
  <c r="G211" i="15"/>
  <c r="AF210" i="15"/>
  <c r="AG210" i="15"/>
  <c r="Z210" i="15"/>
  <c r="Y210" i="15"/>
  <c r="AA210" i="15"/>
  <c r="X210" i="15"/>
  <c r="J210" i="15"/>
  <c r="O210" i="15"/>
  <c r="B210" i="15"/>
  <c r="G210" i="15"/>
  <c r="AF209" i="15"/>
  <c r="AG209" i="15"/>
  <c r="Z209" i="15"/>
  <c r="Y209" i="15"/>
  <c r="AA209" i="15"/>
  <c r="X209" i="15"/>
  <c r="J209" i="15"/>
  <c r="O209" i="15"/>
  <c r="B209" i="15"/>
  <c r="G209" i="15"/>
  <c r="AF208" i="15"/>
  <c r="AG208" i="15"/>
  <c r="Z208" i="15"/>
  <c r="Y208" i="15"/>
  <c r="AA208" i="15"/>
  <c r="X208" i="15"/>
  <c r="J208" i="15"/>
  <c r="O208" i="15"/>
  <c r="B208" i="15"/>
  <c r="G208" i="15"/>
  <c r="AF207" i="15"/>
  <c r="AG207" i="15"/>
  <c r="Z207" i="15"/>
  <c r="Y207" i="15"/>
  <c r="AA207" i="15"/>
  <c r="X207" i="15"/>
  <c r="J207" i="15"/>
  <c r="O207" i="15"/>
  <c r="B207" i="15"/>
  <c r="G207" i="15"/>
  <c r="AF206" i="15"/>
  <c r="AG206" i="15"/>
  <c r="Z206" i="15"/>
  <c r="Y206" i="15"/>
  <c r="AA206" i="15"/>
  <c r="X206" i="15"/>
  <c r="J206" i="15"/>
  <c r="O206" i="15"/>
  <c r="B206" i="15"/>
  <c r="G206" i="15"/>
  <c r="AF205" i="15"/>
  <c r="AG205" i="15"/>
  <c r="Z205" i="15"/>
  <c r="Y205" i="15"/>
  <c r="AA205" i="15"/>
  <c r="X205" i="15"/>
  <c r="J205" i="15"/>
  <c r="O205" i="15"/>
  <c r="B205" i="15"/>
  <c r="G205" i="15"/>
  <c r="AF204" i="15"/>
  <c r="AG204" i="15"/>
  <c r="Z204" i="15"/>
  <c r="Y204" i="15"/>
  <c r="X204" i="15"/>
  <c r="J204" i="15"/>
  <c r="O204" i="15"/>
  <c r="B204" i="15"/>
  <c r="G204" i="15"/>
  <c r="AF203" i="15"/>
  <c r="AG203" i="15"/>
  <c r="Z203" i="15"/>
  <c r="Y203" i="15"/>
  <c r="X203" i="15"/>
  <c r="J203" i="15"/>
  <c r="O203" i="15"/>
  <c r="B203" i="15"/>
  <c r="G203" i="15"/>
  <c r="AF202" i="15"/>
  <c r="AG202" i="15"/>
  <c r="Z202" i="15"/>
  <c r="Y202" i="15"/>
  <c r="X202" i="15"/>
  <c r="J202" i="15"/>
  <c r="O202" i="15"/>
  <c r="B202" i="15"/>
  <c r="G202" i="15"/>
  <c r="AF201" i="15"/>
  <c r="AG201" i="15"/>
  <c r="Z201" i="15"/>
  <c r="Y201" i="15"/>
  <c r="X201" i="15"/>
  <c r="J201" i="15"/>
  <c r="O201" i="15"/>
  <c r="B201" i="15"/>
  <c r="G201" i="15"/>
  <c r="AF200" i="15"/>
  <c r="AG200" i="15"/>
  <c r="Z200" i="15"/>
  <c r="Y200" i="15"/>
  <c r="X200" i="15"/>
  <c r="J200" i="15"/>
  <c r="O200" i="15"/>
  <c r="B200" i="15"/>
  <c r="G200" i="15"/>
  <c r="AF199" i="15"/>
  <c r="AG199" i="15"/>
  <c r="Z199" i="15"/>
  <c r="Y199" i="15"/>
  <c r="X199" i="15"/>
  <c r="J199" i="15"/>
  <c r="O199" i="15"/>
  <c r="B199" i="15"/>
  <c r="G199" i="15"/>
  <c r="AF198" i="15"/>
  <c r="AG198" i="15"/>
  <c r="Z198" i="15"/>
  <c r="Y198" i="15"/>
  <c r="X198" i="15"/>
  <c r="J198" i="15"/>
  <c r="O198" i="15"/>
  <c r="B198" i="15"/>
  <c r="G198" i="15"/>
  <c r="AF197" i="15"/>
  <c r="AG197" i="15"/>
  <c r="Z197" i="15"/>
  <c r="Y197" i="15"/>
  <c r="X197" i="15"/>
  <c r="J197" i="15"/>
  <c r="O197" i="15"/>
  <c r="B197" i="15"/>
  <c r="G197" i="15"/>
  <c r="AF196" i="15"/>
  <c r="AG196" i="15"/>
  <c r="Z196" i="15"/>
  <c r="Y196" i="15"/>
  <c r="AA196" i="15"/>
  <c r="X196" i="15"/>
  <c r="J196" i="15"/>
  <c r="O196" i="15"/>
  <c r="B196" i="15"/>
  <c r="G196" i="15"/>
  <c r="AF195" i="15"/>
  <c r="AG195" i="15"/>
  <c r="Z195" i="15"/>
  <c r="Y195" i="15"/>
  <c r="AA195" i="15"/>
  <c r="X195" i="15"/>
  <c r="J195" i="15"/>
  <c r="O195" i="15"/>
  <c r="B195" i="15"/>
  <c r="G195" i="15"/>
  <c r="AF194" i="15"/>
  <c r="AG194" i="15"/>
  <c r="Z194" i="15"/>
  <c r="Y194" i="15"/>
  <c r="AA194" i="15"/>
  <c r="X194" i="15"/>
  <c r="J194" i="15"/>
  <c r="O194" i="15"/>
  <c r="B194" i="15"/>
  <c r="G194" i="15"/>
  <c r="AF193" i="15"/>
  <c r="AG193" i="15"/>
  <c r="Z193" i="15"/>
  <c r="Y193" i="15"/>
  <c r="AA193" i="15"/>
  <c r="X193" i="15"/>
  <c r="J193" i="15"/>
  <c r="O193" i="15"/>
  <c r="B193" i="15"/>
  <c r="G193" i="15"/>
  <c r="AF192" i="15"/>
  <c r="AG192" i="15"/>
  <c r="Z192" i="15"/>
  <c r="Y192" i="15"/>
  <c r="AA192" i="15"/>
  <c r="X192" i="15"/>
  <c r="J192" i="15"/>
  <c r="O192" i="15"/>
  <c r="B192" i="15"/>
  <c r="G192" i="15"/>
  <c r="AF191" i="15"/>
  <c r="AG191" i="15"/>
  <c r="Z191" i="15"/>
  <c r="Y191" i="15"/>
  <c r="AA191" i="15"/>
  <c r="X191" i="15"/>
  <c r="J191" i="15"/>
  <c r="O191" i="15"/>
  <c r="B191" i="15"/>
  <c r="G191" i="15"/>
  <c r="AF190" i="15"/>
  <c r="AG190" i="15"/>
  <c r="Z190" i="15"/>
  <c r="Y190" i="15"/>
  <c r="AA190" i="15"/>
  <c r="X190" i="15"/>
  <c r="J190" i="15"/>
  <c r="O190" i="15"/>
  <c r="B190" i="15"/>
  <c r="G190" i="15"/>
  <c r="AF189" i="15"/>
  <c r="AG189" i="15"/>
  <c r="Z189" i="15"/>
  <c r="Y189" i="15"/>
  <c r="AA189" i="15"/>
  <c r="X189" i="15"/>
  <c r="J189" i="15"/>
  <c r="O189" i="15"/>
  <c r="B189" i="15"/>
  <c r="G189" i="15"/>
  <c r="AF188" i="15"/>
  <c r="AG188" i="15"/>
  <c r="Z188" i="15"/>
  <c r="Y188" i="15"/>
  <c r="X188" i="15"/>
  <c r="J188" i="15"/>
  <c r="O188" i="15"/>
  <c r="B188" i="15"/>
  <c r="G188" i="15"/>
  <c r="AF187" i="15"/>
  <c r="AG187" i="15"/>
  <c r="Z187" i="15"/>
  <c r="Y187" i="15"/>
  <c r="X187" i="15"/>
  <c r="J187" i="15"/>
  <c r="O187" i="15"/>
  <c r="B187" i="15"/>
  <c r="G187" i="15"/>
  <c r="AF186" i="15"/>
  <c r="AG186" i="15"/>
  <c r="Z186" i="15"/>
  <c r="Y186" i="15"/>
  <c r="X186" i="15"/>
  <c r="J186" i="15"/>
  <c r="O186" i="15"/>
  <c r="B186" i="15"/>
  <c r="G186" i="15"/>
  <c r="AF185" i="15"/>
  <c r="AG185" i="15"/>
  <c r="Z185" i="15"/>
  <c r="Y185" i="15"/>
  <c r="X185" i="15"/>
  <c r="J185" i="15"/>
  <c r="O185" i="15"/>
  <c r="B185" i="15"/>
  <c r="G185" i="15"/>
  <c r="AF184" i="15"/>
  <c r="AG184" i="15"/>
  <c r="Z184" i="15"/>
  <c r="Y184" i="15"/>
  <c r="X184" i="15"/>
  <c r="J184" i="15"/>
  <c r="O184" i="15"/>
  <c r="B184" i="15"/>
  <c r="G184" i="15"/>
  <c r="AF183" i="15"/>
  <c r="AG183" i="15"/>
  <c r="Z183" i="15"/>
  <c r="Y183" i="15"/>
  <c r="X183" i="15"/>
  <c r="J183" i="15"/>
  <c r="O183" i="15"/>
  <c r="B183" i="15"/>
  <c r="G183" i="15"/>
  <c r="AF182" i="15"/>
  <c r="AG182" i="15"/>
  <c r="Z182" i="15"/>
  <c r="Y182" i="15"/>
  <c r="X182" i="15"/>
  <c r="J182" i="15"/>
  <c r="O182" i="15"/>
  <c r="B182" i="15"/>
  <c r="G182" i="15"/>
  <c r="AF181" i="15"/>
  <c r="AG181" i="15"/>
  <c r="Z181" i="15"/>
  <c r="Y181" i="15"/>
  <c r="X181" i="15"/>
  <c r="J181" i="15"/>
  <c r="O181" i="15"/>
  <c r="B181" i="15"/>
  <c r="G181" i="15"/>
  <c r="AF180" i="15"/>
  <c r="AG180" i="15"/>
  <c r="Z180" i="15"/>
  <c r="Y180" i="15"/>
  <c r="AA180" i="15"/>
  <c r="X180" i="15"/>
  <c r="J180" i="15"/>
  <c r="O180" i="15"/>
  <c r="B180" i="15"/>
  <c r="G180" i="15"/>
  <c r="AF179" i="15"/>
  <c r="AG179" i="15"/>
  <c r="Z179" i="15"/>
  <c r="Y179" i="15"/>
  <c r="AA179" i="15"/>
  <c r="X179" i="15"/>
  <c r="J179" i="15"/>
  <c r="O179" i="15"/>
  <c r="B179" i="15"/>
  <c r="G179" i="15"/>
  <c r="AF178" i="15"/>
  <c r="AG178" i="15"/>
  <c r="Z178" i="15"/>
  <c r="Y178" i="15"/>
  <c r="AA178" i="15"/>
  <c r="X178" i="15"/>
  <c r="J178" i="15"/>
  <c r="O178" i="15"/>
  <c r="B178" i="15"/>
  <c r="G178" i="15"/>
  <c r="AF177" i="15"/>
  <c r="AG177" i="15"/>
  <c r="Z177" i="15"/>
  <c r="Y177" i="15"/>
  <c r="AA177" i="15"/>
  <c r="X177" i="15"/>
  <c r="J177" i="15"/>
  <c r="O177" i="15"/>
  <c r="B177" i="15"/>
  <c r="G177" i="15"/>
  <c r="AF176" i="15"/>
  <c r="AG176" i="15"/>
  <c r="Z176" i="15"/>
  <c r="Y176" i="15"/>
  <c r="AA176" i="15"/>
  <c r="X176" i="15"/>
  <c r="J176" i="15"/>
  <c r="O176" i="15"/>
  <c r="B176" i="15"/>
  <c r="G176" i="15"/>
  <c r="AF175" i="15"/>
  <c r="AG175" i="15"/>
  <c r="Z175" i="15"/>
  <c r="Y175" i="15"/>
  <c r="AA175" i="15"/>
  <c r="X175" i="15"/>
  <c r="J175" i="15"/>
  <c r="O175" i="15"/>
  <c r="B175" i="15"/>
  <c r="G175" i="15"/>
  <c r="AF174" i="15"/>
  <c r="AG174" i="15"/>
  <c r="Z174" i="15"/>
  <c r="Y174" i="15"/>
  <c r="AA174" i="15"/>
  <c r="X174" i="15"/>
  <c r="J174" i="15"/>
  <c r="O174" i="15"/>
  <c r="B174" i="15"/>
  <c r="G174" i="15"/>
  <c r="AF173" i="15"/>
  <c r="AG173" i="15"/>
  <c r="Z173" i="15"/>
  <c r="Y173" i="15"/>
  <c r="AA173" i="15"/>
  <c r="X173" i="15"/>
  <c r="J173" i="15"/>
  <c r="O173" i="15"/>
  <c r="B173" i="15"/>
  <c r="G173" i="15"/>
  <c r="AF172" i="15"/>
  <c r="AG172" i="15"/>
  <c r="Z172" i="15"/>
  <c r="Y172" i="15"/>
  <c r="X172" i="15"/>
  <c r="J172" i="15"/>
  <c r="O172" i="15"/>
  <c r="B172" i="15"/>
  <c r="G172" i="15"/>
  <c r="AF171" i="15"/>
  <c r="AG171" i="15"/>
  <c r="Z171" i="15"/>
  <c r="Y171" i="15"/>
  <c r="X171" i="15"/>
  <c r="J171" i="15"/>
  <c r="O171" i="15"/>
  <c r="B171" i="15"/>
  <c r="G171" i="15"/>
  <c r="AF170" i="15"/>
  <c r="AG170" i="15"/>
  <c r="Z170" i="15"/>
  <c r="Y170" i="15"/>
  <c r="X170" i="15"/>
  <c r="J170" i="15"/>
  <c r="O170" i="15"/>
  <c r="B170" i="15"/>
  <c r="G170" i="15"/>
  <c r="AF169" i="15"/>
  <c r="AG169" i="15"/>
  <c r="Z169" i="15"/>
  <c r="Y169" i="15"/>
  <c r="X169" i="15"/>
  <c r="J169" i="15"/>
  <c r="O169" i="15"/>
  <c r="B169" i="15"/>
  <c r="G169" i="15"/>
  <c r="AF168" i="15"/>
  <c r="AG168" i="15"/>
  <c r="Z168" i="15"/>
  <c r="Y168" i="15"/>
  <c r="X168" i="15"/>
  <c r="J168" i="15"/>
  <c r="O168" i="15"/>
  <c r="B168" i="15"/>
  <c r="G168" i="15"/>
  <c r="AF167" i="15"/>
  <c r="AG167" i="15"/>
  <c r="Z167" i="15"/>
  <c r="Y167" i="15"/>
  <c r="X167" i="15"/>
  <c r="J167" i="15"/>
  <c r="O167" i="15"/>
  <c r="B167" i="15"/>
  <c r="G167" i="15"/>
  <c r="AF166" i="15"/>
  <c r="AG166" i="15"/>
  <c r="Z166" i="15"/>
  <c r="Y166" i="15"/>
  <c r="X166" i="15"/>
  <c r="J166" i="15"/>
  <c r="O166" i="15"/>
  <c r="B166" i="15"/>
  <c r="G166" i="15"/>
  <c r="AF165" i="15"/>
  <c r="AG165" i="15"/>
  <c r="Z165" i="15"/>
  <c r="Y165" i="15"/>
  <c r="X165" i="15"/>
  <c r="J165" i="15"/>
  <c r="O165" i="15"/>
  <c r="B165" i="15"/>
  <c r="G165" i="15"/>
  <c r="AF164" i="15"/>
  <c r="AG164" i="15"/>
  <c r="Z164" i="15"/>
  <c r="Y164" i="15"/>
  <c r="AA164" i="15"/>
  <c r="X164" i="15"/>
  <c r="J164" i="15"/>
  <c r="O164" i="15"/>
  <c r="B164" i="15"/>
  <c r="G164" i="15"/>
  <c r="AF163" i="15"/>
  <c r="AG163" i="15"/>
  <c r="Z163" i="15"/>
  <c r="Y163" i="15"/>
  <c r="AA163" i="15"/>
  <c r="X163" i="15"/>
  <c r="J163" i="15"/>
  <c r="O163" i="15"/>
  <c r="B163" i="15"/>
  <c r="G163" i="15"/>
  <c r="AF162" i="15"/>
  <c r="AG162" i="15"/>
  <c r="Z162" i="15"/>
  <c r="Y162" i="15"/>
  <c r="AA162" i="15"/>
  <c r="X162" i="15"/>
  <c r="J162" i="15"/>
  <c r="O162" i="15"/>
  <c r="B162" i="15"/>
  <c r="G162" i="15"/>
  <c r="AF161" i="15"/>
  <c r="AG161" i="15"/>
  <c r="Z161" i="15"/>
  <c r="Y161" i="15"/>
  <c r="AA161" i="15"/>
  <c r="X161" i="15"/>
  <c r="J161" i="15"/>
  <c r="O161" i="15"/>
  <c r="B161" i="15"/>
  <c r="G161" i="15"/>
  <c r="AF160" i="15"/>
  <c r="AG160" i="15"/>
  <c r="Z160" i="15"/>
  <c r="Y160" i="15"/>
  <c r="AA160" i="15"/>
  <c r="X160" i="15"/>
  <c r="J160" i="15"/>
  <c r="O160" i="15"/>
  <c r="B160" i="15"/>
  <c r="G160" i="15"/>
  <c r="AF159" i="15"/>
  <c r="AG159" i="15"/>
  <c r="Z159" i="15"/>
  <c r="Y159" i="15"/>
  <c r="AA159" i="15"/>
  <c r="X159" i="15"/>
  <c r="J159" i="15"/>
  <c r="O159" i="15"/>
  <c r="B159" i="15"/>
  <c r="G159" i="15"/>
  <c r="AF158" i="15"/>
  <c r="AG158" i="15"/>
  <c r="Z158" i="15"/>
  <c r="Y158" i="15"/>
  <c r="AA158" i="15"/>
  <c r="X158" i="15"/>
  <c r="J158" i="15"/>
  <c r="O158" i="15"/>
  <c r="B158" i="15"/>
  <c r="G158" i="15"/>
  <c r="AF157" i="15"/>
  <c r="AG157" i="15"/>
  <c r="Z157" i="15"/>
  <c r="Y157" i="15"/>
  <c r="AA157" i="15"/>
  <c r="X157" i="15"/>
  <c r="J157" i="15"/>
  <c r="O157" i="15"/>
  <c r="B157" i="15"/>
  <c r="G157" i="15"/>
  <c r="AF156" i="15"/>
  <c r="AG156" i="15"/>
  <c r="Z156" i="15"/>
  <c r="Y156" i="15"/>
  <c r="X156" i="15"/>
  <c r="J156" i="15"/>
  <c r="O156" i="15"/>
  <c r="B156" i="15"/>
  <c r="G156" i="15"/>
  <c r="AF155" i="15"/>
  <c r="AG155" i="15"/>
  <c r="Z155" i="15"/>
  <c r="Y155" i="15"/>
  <c r="X155" i="15"/>
  <c r="J155" i="15"/>
  <c r="O155" i="15"/>
  <c r="B155" i="15"/>
  <c r="G155" i="15"/>
  <c r="AF154" i="15"/>
  <c r="AG154" i="15"/>
  <c r="Z154" i="15"/>
  <c r="Y154" i="15"/>
  <c r="X154" i="15"/>
  <c r="J154" i="15"/>
  <c r="O154" i="15"/>
  <c r="B154" i="15"/>
  <c r="G154" i="15"/>
  <c r="AF153" i="15"/>
  <c r="AG153" i="15"/>
  <c r="Z153" i="15"/>
  <c r="Y153" i="15"/>
  <c r="X153" i="15"/>
  <c r="J153" i="15"/>
  <c r="O153" i="15"/>
  <c r="B153" i="15"/>
  <c r="G153" i="15"/>
  <c r="AF152" i="15"/>
  <c r="AG152" i="15"/>
  <c r="Z152" i="15"/>
  <c r="Y152" i="15"/>
  <c r="X152" i="15"/>
  <c r="J152" i="15"/>
  <c r="O152" i="15"/>
  <c r="B152" i="15"/>
  <c r="G152" i="15"/>
  <c r="AF151" i="15"/>
  <c r="AG151" i="15"/>
  <c r="Z151" i="15"/>
  <c r="Y151" i="15"/>
  <c r="X151" i="15"/>
  <c r="J151" i="15"/>
  <c r="O151" i="15"/>
  <c r="B151" i="15"/>
  <c r="G151" i="15"/>
  <c r="AF150" i="15"/>
  <c r="AG150" i="15"/>
  <c r="Z150" i="15"/>
  <c r="Y150" i="15"/>
  <c r="X150" i="15"/>
  <c r="J150" i="15"/>
  <c r="O150" i="15"/>
  <c r="B150" i="15"/>
  <c r="G150" i="15"/>
  <c r="AF149" i="15"/>
  <c r="AG149" i="15"/>
  <c r="Z149" i="15"/>
  <c r="Y149" i="15"/>
  <c r="X149" i="15"/>
  <c r="J149" i="15"/>
  <c r="O149" i="15"/>
  <c r="B149" i="15"/>
  <c r="G149" i="15"/>
  <c r="AF148" i="15"/>
  <c r="AG148" i="15"/>
  <c r="Z148" i="15"/>
  <c r="Y148" i="15"/>
  <c r="X148" i="15"/>
  <c r="J148" i="15"/>
  <c r="O148" i="15"/>
  <c r="B148" i="15"/>
  <c r="G148" i="15"/>
  <c r="AF147" i="15"/>
  <c r="AG147" i="15"/>
  <c r="Z147" i="15"/>
  <c r="Y147" i="15"/>
  <c r="AA147" i="15"/>
  <c r="X147" i="15"/>
  <c r="J147" i="15"/>
  <c r="O147" i="15"/>
  <c r="B147" i="15"/>
  <c r="G147" i="15"/>
  <c r="AF146" i="15"/>
  <c r="AG146" i="15"/>
  <c r="Z146" i="15"/>
  <c r="Y146" i="15"/>
  <c r="AA146" i="15"/>
  <c r="X146" i="15"/>
  <c r="J146" i="15"/>
  <c r="O146" i="15"/>
  <c r="B146" i="15"/>
  <c r="G146" i="15"/>
  <c r="AF145" i="15"/>
  <c r="AG145" i="15"/>
  <c r="Z145" i="15"/>
  <c r="Y145" i="15"/>
  <c r="AA145" i="15"/>
  <c r="X145" i="15"/>
  <c r="J145" i="15"/>
  <c r="O145" i="15"/>
  <c r="B145" i="15"/>
  <c r="G145" i="15"/>
  <c r="AF144" i="15"/>
  <c r="AG144" i="15"/>
  <c r="Z144" i="15"/>
  <c r="Y144" i="15"/>
  <c r="X144" i="15"/>
  <c r="J144" i="15"/>
  <c r="O144" i="15"/>
  <c r="B144" i="15"/>
  <c r="G144" i="15"/>
  <c r="AF143" i="15"/>
  <c r="AG143" i="15"/>
  <c r="Z143" i="15"/>
  <c r="Y143" i="15"/>
  <c r="AA143" i="15"/>
  <c r="X143" i="15"/>
  <c r="J143" i="15"/>
  <c r="O143" i="15"/>
  <c r="B143" i="15"/>
  <c r="G143" i="15"/>
  <c r="AF142" i="15"/>
  <c r="AG142" i="15"/>
  <c r="Z142" i="15"/>
  <c r="Y142" i="15"/>
  <c r="AA142" i="15"/>
  <c r="X142" i="15"/>
  <c r="J142" i="15"/>
  <c r="O142" i="15"/>
  <c r="B142" i="15"/>
  <c r="G142" i="15"/>
  <c r="AF141" i="15"/>
  <c r="AG141" i="15"/>
  <c r="Z141" i="15"/>
  <c r="Y141" i="15"/>
  <c r="AA141" i="15"/>
  <c r="X141" i="15"/>
  <c r="J141" i="15"/>
  <c r="O141" i="15"/>
  <c r="B141" i="15"/>
  <c r="G141" i="15"/>
  <c r="AF140" i="15"/>
  <c r="AG140" i="15"/>
  <c r="Z140" i="15"/>
  <c r="Y140" i="15"/>
  <c r="X140" i="15"/>
  <c r="J140" i="15"/>
  <c r="O140" i="15"/>
  <c r="B140" i="15"/>
  <c r="G140" i="15"/>
  <c r="AF139" i="15"/>
  <c r="AG139" i="15"/>
  <c r="Z139" i="15"/>
  <c r="Y139" i="15"/>
  <c r="X139" i="15"/>
  <c r="J139" i="15"/>
  <c r="O139" i="15"/>
  <c r="B139" i="15"/>
  <c r="G139" i="15"/>
  <c r="AF138" i="15"/>
  <c r="AG138" i="15"/>
  <c r="Z138" i="15"/>
  <c r="Y138" i="15"/>
  <c r="X138" i="15"/>
  <c r="J138" i="15"/>
  <c r="O138" i="15"/>
  <c r="B138" i="15"/>
  <c r="G138" i="15"/>
  <c r="AF137" i="15"/>
  <c r="AG137" i="15"/>
  <c r="Z137" i="15"/>
  <c r="Y137" i="15"/>
  <c r="X137" i="15"/>
  <c r="J137" i="15"/>
  <c r="O137" i="15"/>
  <c r="B137" i="15"/>
  <c r="G137" i="15"/>
  <c r="AF136" i="15"/>
  <c r="AG136" i="15"/>
  <c r="Z136" i="15"/>
  <c r="Y136" i="15"/>
  <c r="X136" i="15"/>
  <c r="J136" i="15"/>
  <c r="O136" i="15"/>
  <c r="B136" i="15"/>
  <c r="G136" i="15"/>
  <c r="AF135" i="15"/>
  <c r="AG135" i="15"/>
  <c r="Z135" i="15"/>
  <c r="Y135" i="15"/>
  <c r="X135" i="15"/>
  <c r="J135" i="15"/>
  <c r="O135" i="15"/>
  <c r="B135" i="15"/>
  <c r="G135" i="15"/>
  <c r="AF134" i="15"/>
  <c r="AG134" i="15"/>
  <c r="Z134" i="15"/>
  <c r="Y134" i="15"/>
  <c r="X134" i="15"/>
  <c r="J134" i="15"/>
  <c r="O134" i="15"/>
  <c r="B134" i="15"/>
  <c r="G134" i="15"/>
  <c r="AF133" i="15"/>
  <c r="AG133" i="15"/>
  <c r="Z133" i="15"/>
  <c r="Y133" i="15"/>
  <c r="X133" i="15"/>
  <c r="J133" i="15"/>
  <c r="O133" i="15"/>
  <c r="B133" i="15"/>
  <c r="G133" i="15"/>
  <c r="AF132" i="15"/>
  <c r="AG132" i="15"/>
  <c r="Z132" i="15"/>
  <c r="Y132" i="15"/>
  <c r="X132" i="15"/>
  <c r="J132" i="15"/>
  <c r="O132" i="15"/>
  <c r="B132" i="15"/>
  <c r="G132" i="15"/>
  <c r="AF131" i="15"/>
  <c r="AG131" i="15"/>
  <c r="Z131" i="15"/>
  <c r="Y131" i="15"/>
  <c r="AA131" i="15"/>
  <c r="X131" i="15"/>
  <c r="J131" i="15"/>
  <c r="O131" i="15"/>
  <c r="B131" i="15"/>
  <c r="G131" i="15"/>
  <c r="AF130" i="15"/>
  <c r="AG130" i="15"/>
  <c r="Z130" i="15"/>
  <c r="Y130" i="15"/>
  <c r="AA130" i="15"/>
  <c r="X130" i="15"/>
  <c r="J130" i="15"/>
  <c r="O130" i="15"/>
  <c r="B130" i="15"/>
  <c r="G130" i="15"/>
  <c r="AF129" i="15"/>
  <c r="AG129" i="15"/>
  <c r="Z129" i="15"/>
  <c r="Y129" i="15"/>
  <c r="AA129" i="15"/>
  <c r="X129" i="15"/>
  <c r="J129" i="15"/>
  <c r="O129" i="15"/>
  <c r="B129" i="15"/>
  <c r="G129" i="15"/>
  <c r="AF128" i="15"/>
  <c r="AG128" i="15"/>
  <c r="Z128" i="15"/>
  <c r="Y128" i="15"/>
  <c r="X128" i="15"/>
  <c r="J128" i="15"/>
  <c r="O128" i="15"/>
  <c r="B128" i="15"/>
  <c r="G128" i="15"/>
  <c r="AF127" i="15"/>
  <c r="AG127" i="15"/>
  <c r="Z127" i="15"/>
  <c r="Y127" i="15"/>
  <c r="AA127" i="15"/>
  <c r="X127" i="15"/>
  <c r="J127" i="15"/>
  <c r="O127" i="15"/>
  <c r="B127" i="15"/>
  <c r="G127" i="15"/>
  <c r="AF126" i="15"/>
  <c r="AG126" i="15"/>
  <c r="Z126" i="15"/>
  <c r="Y126" i="15"/>
  <c r="AA126" i="15"/>
  <c r="X126" i="15"/>
  <c r="J126" i="15"/>
  <c r="O126" i="15"/>
  <c r="B126" i="15"/>
  <c r="G126" i="15"/>
  <c r="AF125" i="15"/>
  <c r="AG125" i="15"/>
  <c r="Z125" i="15"/>
  <c r="Y125" i="15"/>
  <c r="AA125" i="15"/>
  <c r="X125" i="15"/>
  <c r="J125" i="15"/>
  <c r="O125" i="15"/>
  <c r="B125" i="15"/>
  <c r="G125" i="15"/>
  <c r="AF124" i="15"/>
  <c r="AG124" i="15"/>
  <c r="Z124" i="15"/>
  <c r="Y124" i="15"/>
  <c r="X124" i="15"/>
  <c r="J124" i="15"/>
  <c r="O124" i="15"/>
  <c r="B124" i="15"/>
  <c r="G124" i="15"/>
  <c r="AF123" i="15"/>
  <c r="AG123" i="15"/>
  <c r="Z123" i="15"/>
  <c r="Y123" i="15"/>
  <c r="X123" i="15"/>
  <c r="J123" i="15"/>
  <c r="O123" i="15"/>
  <c r="B123" i="15"/>
  <c r="G123" i="15"/>
  <c r="AF122" i="15"/>
  <c r="AG122" i="15"/>
  <c r="Z122" i="15"/>
  <c r="Y122" i="15"/>
  <c r="X122" i="15"/>
  <c r="J122" i="15"/>
  <c r="O122" i="15"/>
  <c r="B122" i="15"/>
  <c r="G122" i="15"/>
  <c r="AF121" i="15"/>
  <c r="AG121" i="15"/>
  <c r="Z121" i="15"/>
  <c r="Y121" i="15"/>
  <c r="X121" i="15"/>
  <c r="J121" i="15"/>
  <c r="O121" i="15"/>
  <c r="B121" i="15"/>
  <c r="G121" i="15"/>
  <c r="AF120" i="15"/>
  <c r="AG120" i="15"/>
  <c r="Z120" i="15"/>
  <c r="Y120" i="15"/>
  <c r="X120" i="15"/>
  <c r="J120" i="15"/>
  <c r="O120" i="15"/>
  <c r="B120" i="15"/>
  <c r="G120" i="15"/>
  <c r="AF119" i="15"/>
  <c r="AG119" i="15"/>
  <c r="Z119" i="15"/>
  <c r="Y119" i="15"/>
  <c r="X119" i="15"/>
  <c r="J119" i="15"/>
  <c r="O119" i="15"/>
  <c r="B119" i="15"/>
  <c r="G119" i="15"/>
  <c r="AF118" i="15"/>
  <c r="AG118" i="15"/>
  <c r="Z118" i="15"/>
  <c r="Y118" i="15"/>
  <c r="X118" i="15"/>
  <c r="J118" i="15"/>
  <c r="O118" i="15"/>
  <c r="B118" i="15"/>
  <c r="G118" i="15"/>
  <c r="AF117" i="15"/>
  <c r="AG117" i="15"/>
  <c r="Z117" i="15"/>
  <c r="Y117" i="15"/>
  <c r="X117" i="15"/>
  <c r="J117" i="15"/>
  <c r="O117" i="15"/>
  <c r="B117" i="15"/>
  <c r="G117" i="15"/>
  <c r="AF116" i="15"/>
  <c r="AG116" i="15"/>
  <c r="Z116" i="15"/>
  <c r="Y116" i="15"/>
  <c r="X116" i="15"/>
  <c r="J116" i="15"/>
  <c r="O116" i="15"/>
  <c r="B116" i="15"/>
  <c r="G116" i="15"/>
  <c r="AF115" i="15"/>
  <c r="AG115" i="15"/>
  <c r="Z115" i="15"/>
  <c r="Y115" i="15"/>
  <c r="AA115" i="15"/>
  <c r="X115" i="15"/>
  <c r="J115" i="15"/>
  <c r="O115" i="15"/>
  <c r="B115" i="15"/>
  <c r="G115" i="15"/>
  <c r="AF114" i="15"/>
  <c r="AG114" i="15"/>
  <c r="Z114" i="15"/>
  <c r="Y114" i="15"/>
  <c r="AA114" i="15"/>
  <c r="X114" i="15"/>
  <c r="J114" i="15"/>
  <c r="O114" i="15"/>
  <c r="P114" i="15"/>
  <c r="B114" i="15"/>
  <c r="G114" i="15"/>
  <c r="H114" i="15"/>
  <c r="AF113" i="15"/>
  <c r="AG113" i="15"/>
  <c r="Z113" i="15"/>
  <c r="Y113" i="15"/>
  <c r="AA113" i="15"/>
  <c r="X113" i="15"/>
  <c r="AF112" i="15"/>
  <c r="AG112" i="15"/>
  <c r="Z112" i="15"/>
  <c r="Y112" i="15"/>
  <c r="X112" i="15"/>
  <c r="AF111" i="15"/>
  <c r="AG111" i="15"/>
  <c r="Z111" i="15"/>
  <c r="Y111" i="15"/>
  <c r="AA111" i="15"/>
  <c r="X111" i="15"/>
  <c r="L111" i="15"/>
  <c r="C111" i="15"/>
  <c r="AF110" i="15"/>
  <c r="AG110" i="15"/>
  <c r="Z110" i="15"/>
  <c r="Y110" i="15"/>
  <c r="AA110" i="15"/>
  <c r="X110" i="15"/>
  <c r="AF109" i="15"/>
  <c r="AG109" i="15"/>
  <c r="Z109" i="15"/>
  <c r="Y109" i="15"/>
  <c r="AA109" i="15"/>
  <c r="X109" i="15"/>
  <c r="AF108" i="15"/>
  <c r="AG108" i="15"/>
  <c r="Z108" i="15"/>
  <c r="Y108" i="15"/>
  <c r="X108" i="15"/>
  <c r="AF107" i="15"/>
  <c r="AG107" i="15"/>
  <c r="Z107" i="15"/>
  <c r="Y107" i="15"/>
  <c r="X107" i="15"/>
  <c r="AF106" i="15"/>
  <c r="AG106" i="15"/>
  <c r="Z106" i="15"/>
  <c r="Y106" i="15"/>
  <c r="X106" i="15"/>
  <c r="AF105" i="15"/>
  <c r="AG105" i="15"/>
  <c r="Z105" i="15"/>
  <c r="Y105" i="15"/>
  <c r="X105" i="15"/>
  <c r="J105" i="15"/>
  <c r="O105" i="15"/>
  <c r="B105" i="15"/>
  <c r="G105" i="15"/>
  <c r="AF104" i="15"/>
  <c r="AG104" i="15"/>
  <c r="Z104" i="15"/>
  <c r="Y104" i="15"/>
  <c r="X104" i="15"/>
  <c r="J104" i="15"/>
  <c r="O104" i="15"/>
  <c r="B104" i="15"/>
  <c r="G104" i="15"/>
  <c r="AF103" i="15"/>
  <c r="AG103" i="15"/>
  <c r="Z103" i="15"/>
  <c r="Y103" i="15"/>
  <c r="X103" i="15"/>
  <c r="J103" i="15"/>
  <c r="O103" i="15"/>
  <c r="B103" i="15"/>
  <c r="G103" i="15"/>
  <c r="AF102" i="15"/>
  <c r="AG102" i="15"/>
  <c r="Z102" i="15"/>
  <c r="Y102" i="15"/>
  <c r="X102" i="15"/>
  <c r="J102" i="15"/>
  <c r="O102" i="15"/>
  <c r="B102" i="15"/>
  <c r="G102" i="15"/>
  <c r="AF101" i="15"/>
  <c r="AG101" i="15"/>
  <c r="Z101" i="15"/>
  <c r="Y101" i="15"/>
  <c r="X101" i="15"/>
  <c r="J101" i="15"/>
  <c r="O101" i="15"/>
  <c r="B101" i="15"/>
  <c r="G101" i="15"/>
  <c r="AF100" i="15"/>
  <c r="AG100" i="15"/>
  <c r="Z100" i="15"/>
  <c r="Y100" i="15"/>
  <c r="X100" i="15"/>
  <c r="J100" i="15"/>
  <c r="O100" i="15"/>
  <c r="B100" i="15"/>
  <c r="G100" i="15"/>
  <c r="AF99" i="15"/>
  <c r="AG99" i="15"/>
  <c r="Z99" i="15"/>
  <c r="Y99" i="15"/>
  <c r="AA99" i="15"/>
  <c r="X99" i="15"/>
  <c r="J99" i="15"/>
  <c r="O99" i="15"/>
  <c r="B99" i="15"/>
  <c r="G99" i="15"/>
  <c r="AF98" i="15"/>
  <c r="AG98" i="15"/>
  <c r="Z98" i="15"/>
  <c r="Y98" i="15"/>
  <c r="AA98" i="15"/>
  <c r="X98" i="15"/>
  <c r="J98" i="15"/>
  <c r="O98" i="15"/>
  <c r="B98" i="15"/>
  <c r="G98" i="15"/>
  <c r="AF97" i="15"/>
  <c r="AG97" i="15"/>
  <c r="Z97" i="15"/>
  <c r="Y97" i="15"/>
  <c r="AA97" i="15"/>
  <c r="X97" i="15"/>
  <c r="J97" i="15"/>
  <c r="O97" i="15"/>
  <c r="B97" i="15"/>
  <c r="G97" i="15"/>
  <c r="AF96" i="15"/>
  <c r="AG96" i="15"/>
  <c r="Z96" i="15"/>
  <c r="Y96" i="15"/>
  <c r="AA96" i="15"/>
  <c r="X96" i="15"/>
  <c r="J96" i="15"/>
  <c r="O96" i="15"/>
  <c r="B96" i="15"/>
  <c r="G96" i="15"/>
  <c r="AF95" i="15"/>
  <c r="AG95" i="15"/>
  <c r="Z95" i="15"/>
  <c r="Y95" i="15"/>
  <c r="AA95" i="15"/>
  <c r="X95" i="15"/>
  <c r="J95" i="15"/>
  <c r="O95" i="15"/>
  <c r="B95" i="15"/>
  <c r="G95" i="15"/>
  <c r="AF94" i="15"/>
  <c r="AG94" i="15"/>
  <c r="Z94" i="15"/>
  <c r="Y94" i="15"/>
  <c r="AA94" i="15"/>
  <c r="X94" i="15"/>
  <c r="J94" i="15"/>
  <c r="O94" i="15"/>
  <c r="B94" i="15"/>
  <c r="G94" i="15"/>
  <c r="AF93" i="15"/>
  <c r="AG93" i="15"/>
  <c r="Z93" i="15"/>
  <c r="Y93" i="15"/>
  <c r="AA93" i="15"/>
  <c r="X93" i="15"/>
  <c r="J93" i="15"/>
  <c r="O93" i="15"/>
  <c r="B93" i="15"/>
  <c r="G93" i="15"/>
  <c r="AF92" i="15"/>
  <c r="AG92" i="15"/>
  <c r="Z92" i="15"/>
  <c r="Y92" i="15"/>
  <c r="AA92" i="15"/>
  <c r="X92" i="15"/>
  <c r="J92" i="15"/>
  <c r="O92" i="15"/>
  <c r="B92" i="15"/>
  <c r="G92" i="15"/>
  <c r="AF91" i="15"/>
  <c r="AG91" i="15"/>
  <c r="Z91" i="15"/>
  <c r="Y91" i="15"/>
  <c r="X91" i="15"/>
  <c r="J91" i="15"/>
  <c r="O91" i="15"/>
  <c r="B91" i="15"/>
  <c r="G91" i="15"/>
  <c r="AF90" i="15"/>
  <c r="AG90" i="15"/>
  <c r="Z90" i="15"/>
  <c r="Y90" i="15"/>
  <c r="X90" i="15"/>
  <c r="J90" i="15"/>
  <c r="O90" i="15"/>
  <c r="B90" i="15"/>
  <c r="G90" i="15"/>
  <c r="AF89" i="15"/>
  <c r="AG89" i="15"/>
  <c r="Z89" i="15"/>
  <c r="Y89" i="15"/>
  <c r="X89" i="15"/>
  <c r="J89" i="15"/>
  <c r="O89" i="15"/>
  <c r="B89" i="15"/>
  <c r="G89" i="15"/>
  <c r="AF88" i="15"/>
  <c r="AG88" i="15"/>
  <c r="Z88" i="15"/>
  <c r="Y88" i="15"/>
  <c r="X88" i="15"/>
  <c r="J88" i="15"/>
  <c r="O88" i="15"/>
  <c r="B88" i="15"/>
  <c r="G88" i="15"/>
  <c r="AF87" i="15"/>
  <c r="AG87" i="15"/>
  <c r="Z87" i="15"/>
  <c r="Y87" i="15"/>
  <c r="X87" i="15"/>
  <c r="J87" i="15"/>
  <c r="O87" i="15"/>
  <c r="B87" i="15"/>
  <c r="G87" i="15"/>
  <c r="AF86" i="15"/>
  <c r="AG86" i="15"/>
  <c r="Z86" i="15"/>
  <c r="Y86" i="15"/>
  <c r="X86" i="15"/>
  <c r="J86" i="15"/>
  <c r="O86" i="15"/>
  <c r="B86" i="15"/>
  <c r="G86" i="15"/>
  <c r="AF85" i="15"/>
  <c r="AG85" i="15"/>
  <c r="Z85" i="15"/>
  <c r="Y85" i="15"/>
  <c r="X85" i="15"/>
  <c r="J85" i="15"/>
  <c r="O85" i="15"/>
  <c r="B85" i="15"/>
  <c r="G85" i="15"/>
  <c r="AF84" i="15"/>
  <c r="AG84" i="15"/>
  <c r="Z84" i="15"/>
  <c r="Y84" i="15"/>
  <c r="X84" i="15"/>
  <c r="J84" i="15"/>
  <c r="O84" i="15"/>
  <c r="B84" i="15"/>
  <c r="G84" i="15"/>
  <c r="AF83" i="15"/>
  <c r="AG83" i="15"/>
  <c r="Z83" i="15"/>
  <c r="Y83" i="15"/>
  <c r="AA83" i="15"/>
  <c r="X83" i="15"/>
  <c r="J83" i="15"/>
  <c r="O83" i="15"/>
  <c r="B83" i="15"/>
  <c r="G83" i="15"/>
  <c r="AF82" i="15"/>
  <c r="AG82" i="15"/>
  <c r="Z82" i="15"/>
  <c r="Y82" i="15"/>
  <c r="AA82" i="15"/>
  <c r="X82" i="15"/>
  <c r="J82" i="15"/>
  <c r="O82" i="15"/>
  <c r="B82" i="15"/>
  <c r="G82" i="15"/>
  <c r="AF81" i="15"/>
  <c r="AG81" i="15"/>
  <c r="Z81" i="15"/>
  <c r="Y81" i="15"/>
  <c r="AA81" i="15"/>
  <c r="X81" i="15"/>
  <c r="J81" i="15"/>
  <c r="O81" i="15"/>
  <c r="B81" i="15"/>
  <c r="G81" i="15"/>
  <c r="AF80" i="15"/>
  <c r="AG80" i="15"/>
  <c r="Z80" i="15"/>
  <c r="Y80" i="15"/>
  <c r="AA80" i="15"/>
  <c r="X80" i="15"/>
  <c r="J80" i="15"/>
  <c r="O80" i="15"/>
  <c r="B80" i="15"/>
  <c r="G80" i="15"/>
  <c r="AF79" i="15"/>
  <c r="AG79" i="15"/>
  <c r="Z79" i="15"/>
  <c r="Y79" i="15"/>
  <c r="AA79" i="15"/>
  <c r="X79" i="15"/>
  <c r="J79" i="15"/>
  <c r="O79" i="15"/>
  <c r="B79" i="15"/>
  <c r="G79" i="15"/>
  <c r="AF78" i="15"/>
  <c r="AG78" i="15"/>
  <c r="Z78" i="15"/>
  <c r="Y78" i="15"/>
  <c r="AA78" i="15"/>
  <c r="X78" i="15"/>
  <c r="J78" i="15"/>
  <c r="O78" i="15"/>
  <c r="B78" i="15"/>
  <c r="G78" i="15"/>
  <c r="AF77" i="15"/>
  <c r="AG77" i="15"/>
  <c r="Z77" i="15"/>
  <c r="Y77" i="15"/>
  <c r="AA77" i="15"/>
  <c r="X77" i="15"/>
  <c r="J77" i="15"/>
  <c r="O77" i="15"/>
  <c r="B77" i="15"/>
  <c r="G77" i="15"/>
  <c r="AF76" i="15"/>
  <c r="AG76" i="15"/>
  <c r="Z76" i="15"/>
  <c r="Y76" i="15"/>
  <c r="AA76" i="15"/>
  <c r="X76" i="15"/>
  <c r="J76" i="15"/>
  <c r="O76" i="15"/>
  <c r="B76" i="15"/>
  <c r="G76" i="15"/>
  <c r="AF75" i="15"/>
  <c r="AG75" i="15"/>
  <c r="Z75" i="15"/>
  <c r="Y75" i="15"/>
  <c r="AA75" i="15"/>
  <c r="X75" i="15"/>
  <c r="J75" i="15"/>
  <c r="O75" i="15"/>
  <c r="B75" i="15"/>
  <c r="G75" i="15"/>
  <c r="AF74" i="15"/>
  <c r="AG74" i="15"/>
  <c r="Z74" i="15"/>
  <c r="Y74" i="15"/>
  <c r="AA74" i="15"/>
  <c r="X74" i="15"/>
  <c r="J74" i="15"/>
  <c r="O74" i="15"/>
  <c r="B74" i="15"/>
  <c r="G74" i="15"/>
  <c r="AF73" i="15"/>
  <c r="AG73" i="15"/>
  <c r="Z73" i="15"/>
  <c r="Y73" i="15"/>
  <c r="AA73" i="15"/>
  <c r="X73" i="15"/>
  <c r="J73" i="15"/>
  <c r="O73" i="15"/>
  <c r="B73" i="15"/>
  <c r="G73" i="15"/>
  <c r="AF72" i="15"/>
  <c r="AG72" i="15"/>
  <c r="Z72" i="15"/>
  <c r="Y72" i="15"/>
  <c r="AA72" i="15"/>
  <c r="X72" i="15"/>
  <c r="J72" i="15"/>
  <c r="O72" i="15"/>
  <c r="B72" i="15"/>
  <c r="G72" i="15"/>
  <c r="AF71" i="15"/>
  <c r="AG71" i="15"/>
  <c r="Z71" i="15"/>
  <c r="Y71" i="15"/>
  <c r="X71" i="15"/>
  <c r="J71" i="15"/>
  <c r="O71" i="15"/>
  <c r="B71" i="15"/>
  <c r="G71" i="15"/>
  <c r="AF70" i="15"/>
  <c r="AG70" i="15"/>
  <c r="Z70" i="15"/>
  <c r="Y70" i="15"/>
  <c r="X70" i="15"/>
  <c r="J70" i="15"/>
  <c r="O70" i="15"/>
  <c r="B70" i="15"/>
  <c r="G70" i="15"/>
  <c r="AF69" i="15"/>
  <c r="AG69" i="15"/>
  <c r="Z69" i="15"/>
  <c r="Y69" i="15"/>
  <c r="X69" i="15"/>
  <c r="J69" i="15"/>
  <c r="O69" i="15"/>
  <c r="B69" i="15"/>
  <c r="G69" i="15"/>
  <c r="AF68" i="15"/>
  <c r="AG68" i="15"/>
  <c r="Z68" i="15"/>
  <c r="Y68" i="15"/>
  <c r="X68" i="15"/>
  <c r="J68" i="15"/>
  <c r="O68" i="15"/>
  <c r="B68" i="15"/>
  <c r="G68" i="15"/>
  <c r="AF67" i="15"/>
  <c r="AG67" i="15"/>
  <c r="Z67" i="15"/>
  <c r="Y67" i="15"/>
  <c r="X67" i="15"/>
  <c r="J67" i="15"/>
  <c r="O67" i="15"/>
  <c r="B67" i="15"/>
  <c r="G67" i="15"/>
  <c r="AF66" i="15"/>
  <c r="AG66" i="15"/>
  <c r="Z66" i="15"/>
  <c r="Y66" i="15"/>
  <c r="X66" i="15"/>
  <c r="J66" i="15"/>
  <c r="O66" i="15"/>
  <c r="B66" i="15"/>
  <c r="G66" i="15"/>
  <c r="AF65" i="15"/>
  <c r="AG65" i="15"/>
  <c r="Z65" i="15"/>
  <c r="Y65" i="15"/>
  <c r="X65" i="15"/>
  <c r="J65" i="15"/>
  <c r="O65" i="15"/>
  <c r="B65" i="15"/>
  <c r="G65" i="15"/>
  <c r="AF64" i="15"/>
  <c r="AG64" i="15"/>
  <c r="Z64" i="15"/>
  <c r="Y64" i="15"/>
  <c r="X64" i="15"/>
  <c r="J64" i="15"/>
  <c r="O64" i="15"/>
  <c r="B64" i="15"/>
  <c r="G64" i="15"/>
  <c r="AF63" i="15"/>
  <c r="AG63" i="15"/>
  <c r="Z63" i="15"/>
  <c r="Y63" i="15"/>
  <c r="AA63" i="15"/>
  <c r="X63" i="15"/>
  <c r="J63" i="15"/>
  <c r="O63" i="15"/>
  <c r="B63" i="15"/>
  <c r="G63" i="15"/>
  <c r="AF62" i="15"/>
  <c r="AG62" i="15"/>
  <c r="Z62" i="15"/>
  <c r="Y62" i="15"/>
  <c r="AA62" i="15"/>
  <c r="X62" i="15"/>
  <c r="J62" i="15"/>
  <c r="O62" i="15"/>
  <c r="B62" i="15"/>
  <c r="G62" i="15"/>
  <c r="AF61" i="15"/>
  <c r="AG61" i="15"/>
  <c r="Z61" i="15"/>
  <c r="Y61" i="15"/>
  <c r="AA61" i="15"/>
  <c r="X61" i="15"/>
  <c r="J61" i="15"/>
  <c r="O61" i="15"/>
  <c r="B61" i="15"/>
  <c r="G61" i="15"/>
  <c r="AF60" i="15"/>
  <c r="AG60" i="15"/>
  <c r="Z60" i="15"/>
  <c r="Y60" i="15"/>
  <c r="AA60" i="15"/>
  <c r="X60" i="15"/>
  <c r="J60" i="15"/>
  <c r="O60" i="15"/>
  <c r="B60" i="15"/>
  <c r="G60" i="15"/>
  <c r="AF59" i="15"/>
  <c r="AG59" i="15"/>
  <c r="Z59" i="15"/>
  <c r="Y59" i="15"/>
  <c r="AA59" i="15"/>
  <c r="X59" i="15"/>
  <c r="J59" i="15"/>
  <c r="O59" i="15"/>
  <c r="B59" i="15"/>
  <c r="G59" i="15"/>
  <c r="AF58" i="15"/>
  <c r="AG58" i="15"/>
  <c r="Z58" i="15"/>
  <c r="Y58" i="15"/>
  <c r="AA58" i="15"/>
  <c r="X58" i="15"/>
  <c r="J58" i="15"/>
  <c r="O58" i="15"/>
  <c r="B58" i="15"/>
  <c r="G58" i="15"/>
  <c r="AF57" i="15"/>
  <c r="AG57" i="15"/>
  <c r="Z57" i="15"/>
  <c r="Y57" i="15"/>
  <c r="AA57" i="15"/>
  <c r="X57" i="15"/>
  <c r="J57" i="15"/>
  <c r="O57" i="15"/>
  <c r="B57" i="15"/>
  <c r="G57" i="15"/>
  <c r="AF56" i="15"/>
  <c r="AG56" i="15"/>
  <c r="Z56" i="15"/>
  <c r="Y56" i="15"/>
  <c r="AA56" i="15"/>
  <c r="X56" i="15"/>
  <c r="J56" i="15"/>
  <c r="O56" i="15"/>
  <c r="B56" i="15"/>
  <c r="G56" i="15"/>
  <c r="AF55" i="15"/>
  <c r="AG55" i="15"/>
  <c r="Z55" i="15"/>
  <c r="Y55" i="15"/>
  <c r="X55" i="15"/>
  <c r="J55" i="15"/>
  <c r="O55" i="15"/>
  <c r="B55" i="15"/>
  <c r="G55" i="15"/>
  <c r="AF54" i="15"/>
  <c r="AG54" i="15"/>
  <c r="Z54" i="15"/>
  <c r="Y54" i="15"/>
  <c r="X54" i="15"/>
  <c r="J54" i="15"/>
  <c r="O54" i="15"/>
  <c r="B54" i="15"/>
  <c r="G54" i="15"/>
  <c r="AF53" i="15"/>
  <c r="AG53" i="15"/>
  <c r="Z53" i="15"/>
  <c r="Y53" i="15"/>
  <c r="X53" i="15"/>
  <c r="J53" i="15"/>
  <c r="O53" i="15"/>
  <c r="B53" i="15"/>
  <c r="G53" i="15"/>
  <c r="AF52" i="15"/>
  <c r="AG52" i="15"/>
  <c r="Z52" i="15"/>
  <c r="Y52" i="15"/>
  <c r="X52" i="15"/>
  <c r="J52" i="15"/>
  <c r="O52" i="15"/>
  <c r="B52" i="15"/>
  <c r="G52" i="15"/>
  <c r="AF51" i="15"/>
  <c r="AG51" i="15"/>
  <c r="Z51" i="15"/>
  <c r="Y51" i="15"/>
  <c r="X51" i="15"/>
  <c r="J51" i="15"/>
  <c r="O51" i="15"/>
  <c r="B51" i="15"/>
  <c r="G51" i="15"/>
  <c r="AF50" i="15"/>
  <c r="AG50" i="15"/>
  <c r="Z50" i="15"/>
  <c r="Y50" i="15"/>
  <c r="X50" i="15"/>
  <c r="J50" i="15"/>
  <c r="O50" i="15"/>
  <c r="B50" i="15"/>
  <c r="G50" i="15"/>
  <c r="AF49" i="15"/>
  <c r="AG49" i="15"/>
  <c r="Z49" i="15"/>
  <c r="Y49" i="15"/>
  <c r="X49" i="15"/>
  <c r="J49" i="15"/>
  <c r="O49" i="15"/>
  <c r="B49" i="15"/>
  <c r="G49" i="15"/>
  <c r="AF48" i="15"/>
  <c r="AG48" i="15"/>
  <c r="Z48" i="15"/>
  <c r="Y48" i="15"/>
  <c r="X48" i="15"/>
  <c r="J48" i="15"/>
  <c r="O48" i="15"/>
  <c r="B48" i="15"/>
  <c r="G48" i="15"/>
  <c r="AF47" i="15"/>
  <c r="AG47" i="15"/>
  <c r="Z47" i="15"/>
  <c r="Y47" i="15"/>
  <c r="AA47" i="15"/>
  <c r="X47" i="15"/>
  <c r="J47" i="15"/>
  <c r="O47" i="15"/>
  <c r="B47" i="15"/>
  <c r="G47" i="15"/>
  <c r="AF46" i="15"/>
  <c r="AG46" i="15"/>
  <c r="Z46" i="15"/>
  <c r="Y46" i="15"/>
  <c r="AA46" i="15"/>
  <c r="X46" i="15"/>
  <c r="J46" i="15"/>
  <c r="O46" i="15"/>
  <c r="B46" i="15"/>
  <c r="G46" i="15"/>
  <c r="AF45" i="15"/>
  <c r="AG45" i="15"/>
  <c r="Z45" i="15"/>
  <c r="Y45" i="15"/>
  <c r="AA45" i="15"/>
  <c r="X45" i="15"/>
  <c r="J45" i="15"/>
  <c r="O45" i="15"/>
  <c r="B45" i="15"/>
  <c r="G45" i="15"/>
  <c r="AF44" i="15"/>
  <c r="AG44" i="15"/>
  <c r="Z44" i="15"/>
  <c r="Y44" i="15"/>
  <c r="AA44" i="15"/>
  <c r="X44" i="15"/>
  <c r="J44" i="15"/>
  <c r="O44" i="15"/>
  <c r="B44" i="15"/>
  <c r="G44" i="15"/>
  <c r="AF43" i="15"/>
  <c r="AG43" i="15"/>
  <c r="Z43" i="15"/>
  <c r="Y43" i="15"/>
  <c r="AA43" i="15"/>
  <c r="X43" i="15"/>
  <c r="J43" i="15"/>
  <c r="O43" i="15"/>
  <c r="B43" i="15"/>
  <c r="G43" i="15"/>
  <c r="AF42" i="15"/>
  <c r="AG42" i="15"/>
  <c r="Z42" i="15"/>
  <c r="Y42" i="15"/>
  <c r="AA42" i="15"/>
  <c r="X42" i="15"/>
  <c r="J42" i="15"/>
  <c r="O42" i="15"/>
  <c r="B42" i="15"/>
  <c r="G42" i="15"/>
  <c r="AF41" i="15"/>
  <c r="AG41" i="15"/>
  <c r="Z41" i="15"/>
  <c r="Y41" i="15"/>
  <c r="AA41" i="15"/>
  <c r="X41" i="15"/>
  <c r="J41" i="15"/>
  <c r="O41" i="15"/>
  <c r="B41" i="15"/>
  <c r="G41" i="15"/>
  <c r="AF40" i="15"/>
  <c r="AG40" i="15"/>
  <c r="Z40" i="15"/>
  <c r="Y40" i="15"/>
  <c r="AA40" i="15"/>
  <c r="X40" i="15"/>
  <c r="J40" i="15"/>
  <c r="O40" i="15"/>
  <c r="B40" i="15"/>
  <c r="G40" i="15"/>
  <c r="AF39" i="15"/>
  <c r="AG39" i="15"/>
  <c r="Z39" i="15"/>
  <c r="Y39" i="15"/>
  <c r="X39" i="15"/>
  <c r="J39" i="15"/>
  <c r="O39" i="15"/>
  <c r="B39" i="15"/>
  <c r="G39" i="15"/>
  <c r="AF38" i="15"/>
  <c r="AG38" i="15"/>
  <c r="Z38" i="15"/>
  <c r="Y38" i="15"/>
  <c r="X38" i="15"/>
  <c r="J38" i="15"/>
  <c r="O38" i="15"/>
  <c r="B38" i="15"/>
  <c r="G38" i="15"/>
  <c r="AF37" i="15"/>
  <c r="AG37" i="15"/>
  <c r="Z37" i="15"/>
  <c r="Y37" i="15"/>
  <c r="X37" i="15"/>
  <c r="J37" i="15"/>
  <c r="O37" i="15"/>
  <c r="B37" i="15"/>
  <c r="G37" i="15"/>
  <c r="AF36" i="15"/>
  <c r="AG36" i="15"/>
  <c r="Z36" i="15"/>
  <c r="Y36" i="15"/>
  <c r="X36" i="15"/>
  <c r="J36" i="15"/>
  <c r="O36" i="15"/>
  <c r="B36" i="15"/>
  <c r="G36" i="15"/>
  <c r="AF35" i="15"/>
  <c r="AG35" i="15"/>
  <c r="Z35" i="15"/>
  <c r="Y35" i="15"/>
  <c r="X35" i="15"/>
  <c r="J35" i="15"/>
  <c r="O35" i="15"/>
  <c r="B35" i="15"/>
  <c r="G35" i="15"/>
  <c r="AF34" i="15"/>
  <c r="AG34" i="15"/>
  <c r="Z34" i="15"/>
  <c r="Y34" i="15"/>
  <c r="X34" i="15"/>
  <c r="J34" i="15"/>
  <c r="O34" i="15"/>
  <c r="B34" i="15"/>
  <c r="G34" i="15"/>
  <c r="AF33" i="15"/>
  <c r="AG33" i="15"/>
  <c r="Z33" i="15"/>
  <c r="Y33" i="15"/>
  <c r="X33" i="15"/>
  <c r="J33" i="15"/>
  <c r="O33" i="15"/>
  <c r="B33" i="15"/>
  <c r="G33" i="15"/>
  <c r="AF32" i="15"/>
  <c r="AG32" i="15"/>
  <c r="Z32" i="15"/>
  <c r="Y32" i="15"/>
  <c r="X32" i="15"/>
  <c r="J32" i="15"/>
  <c r="O32" i="15"/>
  <c r="B32" i="15"/>
  <c r="G32" i="15"/>
  <c r="AF31" i="15"/>
  <c r="AG31" i="15"/>
  <c r="Z31" i="15"/>
  <c r="Y31" i="15"/>
  <c r="AA31" i="15"/>
  <c r="X31" i="15"/>
  <c r="J31" i="15"/>
  <c r="O31" i="15"/>
  <c r="B31" i="15"/>
  <c r="G31" i="15"/>
  <c r="AF30" i="15"/>
  <c r="AG30" i="15"/>
  <c r="Z30" i="15"/>
  <c r="Y30" i="15"/>
  <c r="AA30" i="15"/>
  <c r="X30" i="15"/>
  <c r="J30" i="15"/>
  <c r="O30" i="15"/>
  <c r="B30" i="15"/>
  <c r="G30" i="15"/>
  <c r="AF29" i="15"/>
  <c r="AG29" i="15"/>
  <c r="Z29" i="15"/>
  <c r="Y29" i="15"/>
  <c r="X29" i="15"/>
  <c r="J29" i="15"/>
  <c r="O29" i="15"/>
  <c r="B29" i="15"/>
  <c r="G29" i="15"/>
  <c r="AF28" i="15"/>
  <c r="AG28" i="15"/>
  <c r="Z28" i="15"/>
  <c r="Y28" i="15"/>
  <c r="AA28" i="15"/>
  <c r="X28" i="15"/>
  <c r="J28" i="15"/>
  <c r="O28" i="15"/>
  <c r="B28" i="15"/>
  <c r="G28" i="15"/>
  <c r="AF27" i="15"/>
  <c r="AG27" i="15"/>
  <c r="Z27" i="15"/>
  <c r="Y27" i="15"/>
  <c r="AA27" i="15"/>
  <c r="X27" i="15"/>
  <c r="J27" i="15"/>
  <c r="O27" i="15"/>
  <c r="B27" i="15"/>
  <c r="G27" i="15"/>
  <c r="AF26" i="15"/>
  <c r="AG26" i="15"/>
  <c r="Z26" i="15"/>
  <c r="Y26" i="15"/>
  <c r="AA26" i="15"/>
  <c r="X26" i="15"/>
  <c r="J26" i="15"/>
  <c r="O26" i="15"/>
  <c r="B26" i="15"/>
  <c r="G26" i="15"/>
  <c r="AF25" i="15"/>
  <c r="AG25" i="15"/>
  <c r="Z25" i="15"/>
  <c r="Y25" i="15"/>
  <c r="X25" i="15"/>
  <c r="J25" i="15"/>
  <c r="O25" i="15"/>
  <c r="B25" i="15"/>
  <c r="G25" i="15"/>
  <c r="AF24" i="15"/>
  <c r="AG24" i="15"/>
  <c r="Z24" i="15"/>
  <c r="Y24" i="15"/>
  <c r="AA24" i="15"/>
  <c r="X24" i="15"/>
  <c r="J24" i="15"/>
  <c r="O24" i="15"/>
  <c r="B24" i="15"/>
  <c r="G24" i="15"/>
  <c r="AF23" i="15"/>
  <c r="AG23" i="15"/>
  <c r="Z23" i="15"/>
  <c r="Y23" i="15"/>
  <c r="X23" i="15"/>
  <c r="J23" i="15"/>
  <c r="O23" i="15"/>
  <c r="B23" i="15"/>
  <c r="G23" i="15"/>
  <c r="AF22" i="15"/>
  <c r="AG22" i="15"/>
  <c r="Z22" i="15"/>
  <c r="Y22" i="15"/>
  <c r="X22" i="15"/>
  <c r="J22" i="15"/>
  <c r="O22" i="15"/>
  <c r="B22" i="15"/>
  <c r="G22" i="15"/>
  <c r="AF21" i="15"/>
  <c r="AG21" i="15"/>
  <c r="Z21" i="15"/>
  <c r="Y21" i="15"/>
  <c r="X21" i="15"/>
  <c r="J21" i="15"/>
  <c r="O21" i="15"/>
  <c r="B21" i="15"/>
  <c r="G21" i="15"/>
  <c r="AF20" i="15"/>
  <c r="AG20" i="15"/>
  <c r="Z20" i="15"/>
  <c r="Y20" i="15"/>
  <c r="X20" i="15"/>
  <c r="J20" i="15"/>
  <c r="O20" i="15"/>
  <c r="B20" i="15"/>
  <c r="G20" i="15"/>
  <c r="AF19" i="15"/>
  <c r="AG19" i="15"/>
  <c r="Z19" i="15"/>
  <c r="Y19" i="15"/>
  <c r="X19" i="15"/>
  <c r="J19" i="15"/>
  <c r="O19" i="15"/>
  <c r="B19" i="15"/>
  <c r="G19" i="15"/>
  <c r="AF18" i="15"/>
  <c r="AG18" i="15"/>
  <c r="Z18" i="15"/>
  <c r="Y18" i="15"/>
  <c r="X18" i="15"/>
  <c r="J18" i="15"/>
  <c r="O18" i="15"/>
  <c r="B18" i="15"/>
  <c r="G18" i="15"/>
  <c r="AF17" i="15"/>
  <c r="AG17" i="15"/>
  <c r="Z17" i="15"/>
  <c r="Y17" i="15"/>
  <c r="X17" i="15"/>
  <c r="J17" i="15"/>
  <c r="O17" i="15"/>
  <c r="B17" i="15"/>
  <c r="G17" i="15"/>
  <c r="AF16" i="15"/>
  <c r="AG16" i="15"/>
  <c r="Z16" i="15"/>
  <c r="Y16" i="15"/>
  <c r="X16" i="15"/>
  <c r="J16" i="15"/>
  <c r="O16" i="15"/>
  <c r="B16" i="15"/>
  <c r="G16" i="15"/>
  <c r="AF15" i="15"/>
  <c r="AG15" i="15"/>
  <c r="Z15" i="15"/>
  <c r="Y15" i="15"/>
  <c r="AA15" i="15"/>
  <c r="X15" i="15"/>
  <c r="J15" i="15"/>
  <c r="O15" i="15"/>
  <c r="B15" i="15"/>
  <c r="G15" i="15"/>
  <c r="AF14" i="15"/>
  <c r="AG14" i="15"/>
  <c r="Z14" i="15"/>
  <c r="Y14" i="15"/>
  <c r="AA14" i="15"/>
  <c r="X14" i="15"/>
  <c r="J14" i="15"/>
  <c r="O14" i="15"/>
  <c r="B14" i="15"/>
  <c r="G14" i="15"/>
  <c r="AF13" i="15"/>
  <c r="AG13" i="15"/>
  <c r="Z13" i="15"/>
  <c r="Y13" i="15"/>
  <c r="X13" i="15"/>
  <c r="J13" i="15"/>
  <c r="O13" i="15"/>
  <c r="B13" i="15"/>
  <c r="G13" i="15"/>
  <c r="AF12" i="15"/>
  <c r="AG12" i="15"/>
  <c r="Y12" i="15"/>
  <c r="J12" i="15"/>
  <c r="O12" i="15"/>
  <c r="B12" i="15"/>
  <c r="G12" i="15"/>
  <c r="AF11" i="15"/>
  <c r="AG11" i="15"/>
  <c r="Z11" i="15"/>
  <c r="Y11" i="15"/>
  <c r="AA11" i="15"/>
  <c r="X11" i="15"/>
  <c r="J11" i="15"/>
  <c r="O11" i="15"/>
  <c r="B11" i="15"/>
  <c r="G11" i="15"/>
  <c r="AF10" i="15"/>
  <c r="AG10" i="15"/>
  <c r="Z10" i="15"/>
  <c r="Y10" i="15"/>
  <c r="AA10" i="15"/>
  <c r="X10" i="15"/>
  <c r="J10" i="15"/>
  <c r="O10" i="15"/>
  <c r="B10" i="15"/>
  <c r="G10" i="15"/>
  <c r="AF9" i="15"/>
  <c r="AG9" i="15"/>
  <c r="Z9" i="15"/>
  <c r="Y9" i="15"/>
  <c r="X9" i="15"/>
  <c r="J9" i="15"/>
  <c r="O9" i="15"/>
  <c r="B9" i="15"/>
  <c r="G9" i="15"/>
  <c r="AF8" i="15"/>
  <c r="AG8" i="15"/>
  <c r="Z8" i="15"/>
  <c r="Y8" i="15"/>
  <c r="AA8" i="15"/>
  <c r="X8" i="15"/>
  <c r="J8" i="15"/>
  <c r="O8" i="15"/>
  <c r="B8" i="15"/>
  <c r="G8" i="15"/>
  <c r="AF7" i="15"/>
  <c r="AG7" i="15"/>
  <c r="Z7" i="15"/>
  <c r="Y7" i="15"/>
  <c r="AA7" i="15"/>
  <c r="X7" i="15"/>
  <c r="J7" i="15"/>
  <c r="O7" i="15"/>
  <c r="B7" i="15"/>
  <c r="G7" i="15"/>
  <c r="AF6" i="15"/>
  <c r="AG6" i="15"/>
  <c r="Z6" i="15"/>
  <c r="Y6" i="15"/>
  <c r="X6" i="15"/>
  <c r="J6" i="15"/>
  <c r="O6" i="15"/>
  <c r="B6" i="15"/>
  <c r="G6" i="15"/>
  <c r="AF5" i="15"/>
  <c r="AG5" i="15"/>
  <c r="Z5" i="15"/>
  <c r="Y5" i="15"/>
  <c r="J5" i="15"/>
  <c r="O5" i="15"/>
  <c r="P5" i="15"/>
  <c r="B5" i="15"/>
  <c r="G5" i="15"/>
  <c r="H5" i="15"/>
  <c r="Y4" i="15"/>
  <c r="L2" i="15"/>
  <c r="C2" i="15"/>
  <c r="Z431" i="14"/>
  <c r="Y431" i="14"/>
  <c r="AA431" i="14"/>
  <c r="X431" i="14"/>
  <c r="Z430" i="14"/>
  <c r="Y430" i="14"/>
  <c r="X430" i="14"/>
  <c r="Z429" i="14"/>
  <c r="Y429" i="14"/>
  <c r="AA429" i="14"/>
  <c r="X429" i="14"/>
  <c r="Z428" i="14"/>
  <c r="Y428" i="14"/>
  <c r="X428" i="14"/>
  <c r="Z427" i="14"/>
  <c r="Y427" i="14"/>
  <c r="AA427" i="14"/>
  <c r="X427" i="14"/>
  <c r="Z426" i="14"/>
  <c r="Y426" i="14"/>
  <c r="X426" i="14"/>
  <c r="Z425" i="14"/>
  <c r="Y425" i="14"/>
  <c r="AA425" i="14"/>
  <c r="X425" i="14"/>
  <c r="Z424" i="14"/>
  <c r="Y424" i="14"/>
  <c r="X424" i="14"/>
  <c r="Z423" i="14"/>
  <c r="Y423" i="14"/>
  <c r="AA423" i="14"/>
  <c r="X423" i="14"/>
  <c r="Z422" i="14"/>
  <c r="Y422" i="14"/>
  <c r="X422" i="14"/>
  <c r="Z421" i="14"/>
  <c r="Y421" i="14"/>
  <c r="AA421" i="14"/>
  <c r="X421" i="14"/>
  <c r="Z420" i="14"/>
  <c r="Y420" i="14"/>
  <c r="X420" i="14"/>
  <c r="Z419" i="14"/>
  <c r="Y419" i="14"/>
  <c r="AA419" i="14"/>
  <c r="X419" i="14"/>
  <c r="Z418" i="14"/>
  <c r="Y418" i="14"/>
  <c r="X418" i="14"/>
  <c r="Z417" i="14"/>
  <c r="Y417" i="14"/>
  <c r="AA417" i="14"/>
  <c r="X417" i="14"/>
  <c r="Z416" i="14"/>
  <c r="Y416" i="14"/>
  <c r="X416" i="14"/>
  <c r="Z415" i="14"/>
  <c r="Y415" i="14"/>
  <c r="AA415" i="14"/>
  <c r="X415" i="14"/>
  <c r="Z414" i="14"/>
  <c r="Y414" i="14"/>
  <c r="X414" i="14"/>
  <c r="Z413" i="14"/>
  <c r="Y413" i="14"/>
  <c r="AA413" i="14"/>
  <c r="X413" i="14"/>
  <c r="Z412" i="14"/>
  <c r="Y412" i="14"/>
  <c r="X412" i="14"/>
  <c r="Z411" i="14"/>
  <c r="Y411" i="14"/>
  <c r="AA411" i="14"/>
  <c r="X411" i="14"/>
  <c r="Z410" i="14"/>
  <c r="Y410" i="14"/>
  <c r="X410" i="14"/>
  <c r="Z409" i="14"/>
  <c r="Y409" i="14"/>
  <c r="AA409" i="14"/>
  <c r="X409" i="14"/>
  <c r="Z408" i="14"/>
  <c r="Y408" i="14"/>
  <c r="X408" i="14"/>
  <c r="Z407" i="14"/>
  <c r="Y407" i="14"/>
  <c r="AA407" i="14"/>
  <c r="X407" i="14"/>
  <c r="Z406" i="14"/>
  <c r="Y406" i="14"/>
  <c r="X406" i="14"/>
  <c r="Z405" i="14"/>
  <c r="Y405" i="14"/>
  <c r="AA405" i="14"/>
  <c r="X405" i="14"/>
  <c r="Z404" i="14"/>
  <c r="Y404" i="14"/>
  <c r="X404" i="14"/>
  <c r="Z403" i="14"/>
  <c r="Y403" i="14"/>
  <c r="AA403" i="14"/>
  <c r="X403" i="14"/>
  <c r="Z402" i="14"/>
  <c r="Y402" i="14"/>
  <c r="X402" i="14"/>
  <c r="Z401" i="14"/>
  <c r="Y401" i="14"/>
  <c r="AA401" i="14"/>
  <c r="X401" i="14"/>
  <c r="Z400" i="14"/>
  <c r="Y400" i="14"/>
  <c r="X400" i="14"/>
  <c r="Z399" i="14"/>
  <c r="Y399" i="14"/>
  <c r="AA399" i="14"/>
  <c r="X399" i="14"/>
  <c r="Z398" i="14"/>
  <c r="Y398" i="14"/>
  <c r="X398" i="14"/>
  <c r="Z397" i="14"/>
  <c r="Y397" i="14"/>
  <c r="AA397" i="14"/>
  <c r="X397" i="14"/>
  <c r="Z396" i="14"/>
  <c r="Y396" i="14"/>
  <c r="X396" i="14"/>
  <c r="Z395" i="14"/>
  <c r="Y395" i="14"/>
  <c r="AA395" i="14"/>
  <c r="X395" i="14"/>
  <c r="Z394" i="14"/>
  <c r="Y394" i="14"/>
  <c r="X394" i="14"/>
  <c r="Z393" i="14"/>
  <c r="Y393" i="14"/>
  <c r="AA393" i="14"/>
  <c r="X393" i="14"/>
  <c r="Z392" i="14"/>
  <c r="Y392" i="14"/>
  <c r="X392" i="14"/>
  <c r="Z391" i="14"/>
  <c r="Y391" i="14"/>
  <c r="AA391" i="14"/>
  <c r="X391" i="14"/>
  <c r="Z390" i="14"/>
  <c r="Y390" i="14"/>
  <c r="X390" i="14"/>
  <c r="Z389" i="14"/>
  <c r="Y389" i="14"/>
  <c r="AA389" i="14"/>
  <c r="X389" i="14"/>
  <c r="Z388" i="14"/>
  <c r="Y388" i="14"/>
  <c r="X388" i="14"/>
  <c r="Z387" i="14"/>
  <c r="Y387" i="14"/>
  <c r="AA387" i="14"/>
  <c r="X387" i="14"/>
  <c r="Z386" i="14"/>
  <c r="Y386" i="14"/>
  <c r="X386" i="14"/>
  <c r="Z385" i="14"/>
  <c r="Y385" i="14"/>
  <c r="AA385" i="14"/>
  <c r="X385" i="14"/>
  <c r="Z384" i="14"/>
  <c r="Y384" i="14"/>
  <c r="X384" i="14"/>
  <c r="Z383" i="14"/>
  <c r="Y383" i="14"/>
  <c r="AA383" i="14"/>
  <c r="X383" i="14"/>
  <c r="Z382" i="14"/>
  <c r="Y382" i="14"/>
  <c r="X382" i="14"/>
  <c r="Z381" i="14"/>
  <c r="Y381" i="14"/>
  <c r="AA381" i="14"/>
  <c r="X381" i="14"/>
  <c r="Z380" i="14"/>
  <c r="Y380" i="14"/>
  <c r="X380" i="14"/>
  <c r="Z379" i="14"/>
  <c r="Y379" i="14"/>
  <c r="AA379" i="14"/>
  <c r="X379" i="14"/>
  <c r="Z378" i="14"/>
  <c r="Y378" i="14"/>
  <c r="X378" i="14"/>
  <c r="Z377" i="14"/>
  <c r="Y377" i="14"/>
  <c r="AA377" i="14"/>
  <c r="X377" i="14"/>
  <c r="Z376" i="14"/>
  <c r="Y376" i="14"/>
  <c r="X376" i="14"/>
  <c r="Z375" i="14"/>
  <c r="Y375" i="14"/>
  <c r="AA375" i="14"/>
  <c r="X375" i="14"/>
  <c r="Z374" i="14"/>
  <c r="Y374" i="14"/>
  <c r="X374" i="14"/>
  <c r="Z373" i="14"/>
  <c r="Y373" i="14"/>
  <c r="AA373" i="14"/>
  <c r="X373" i="14"/>
  <c r="Z372" i="14"/>
  <c r="Y372" i="14"/>
  <c r="X372" i="14"/>
  <c r="Z371" i="14"/>
  <c r="Y371" i="14"/>
  <c r="AA371" i="14"/>
  <c r="X371" i="14"/>
  <c r="Z370" i="14"/>
  <c r="Y370" i="14"/>
  <c r="X370" i="14"/>
  <c r="Z369" i="14"/>
  <c r="Y369" i="14"/>
  <c r="AA369" i="14"/>
  <c r="X369" i="14"/>
  <c r="Z368" i="14"/>
  <c r="Y368" i="14"/>
  <c r="X368" i="14"/>
  <c r="Z367" i="14"/>
  <c r="Y367" i="14"/>
  <c r="AA367" i="14"/>
  <c r="X367" i="14"/>
  <c r="Z366" i="14"/>
  <c r="Y366" i="14"/>
  <c r="X366" i="14"/>
  <c r="Z365" i="14"/>
  <c r="Y365" i="14"/>
  <c r="AA365" i="14"/>
  <c r="X365" i="14"/>
  <c r="Z364" i="14"/>
  <c r="Y364" i="14"/>
  <c r="X364" i="14"/>
  <c r="Z363" i="14"/>
  <c r="Y363" i="14"/>
  <c r="AA363" i="14"/>
  <c r="X363" i="14"/>
  <c r="Z362" i="14"/>
  <c r="Y362" i="14"/>
  <c r="X362" i="14"/>
  <c r="Z361" i="14"/>
  <c r="Y361" i="14"/>
  <c r="AA361" i="14"/>
  <c r="X361" i="14"/>
  <c r="Z360" i="14"/>
  <c r="Y360" i="14"/>
  <c r="X360" i="14"/>
  <c r="Z359" i="14"/>
  <c r="Y359" i="14"/>
  <c r="AA359" i="14"/>
  <c r="X359" i="14"/>
  <c r="Z358" i="14"/>
  <c r="Y358" i="14"/>
  <c r="X358" i="14"/>
  <c r="Z357" i="14"/>
  <c r="Y357" i="14"/>
  <c r="AA357" i="14"/>
  <c r="X357" i="14"/>
  <c r="Z356" i="14"/>
  <c r="Y356" i="14"/>
  <c r="X356" i="14"/>
  <c r="Z355" i="14"/>
  <c r="Y355" i="14"/>
  <c r="AA355" i="14"/>
  <c r="X355" i="14"/>
  <c r="Z354" i="14"/>
  <c r="Y354" i="14"/>
  <c r="X354" i="14"/>
  <c r="Z353" i="14"/>
  <c r="Y353" i="14"/>
  <c r="AA353" i="14"/>
  <c r="X353" i="14"/>
  <c r="Z352" i="14"/>
  <c r="Y352" i="14"/>
  <c r="X352" i="14"/>
  <c r="Z351" i="14"/>
  <c r="Y351" i="14"/>
  <c r="AA351" i="14"/>
  <c r="X351" i="14"/>
  <c r="Z350" i="14"/>
  <c r="Y350" i="14"/>
  <c r="X350" i="14"/>
  <c r="Z349" i="14"/>
  <c r="Y349" i="14"/>
  <c r="AA349" i="14"/>
  <c r="X349" i="14"/>
  <c r="Z348" i="14"/>
  <c r="Y348" i="14"/>
  <c r="X348" i="14"/>
  <c r="Z347" i="14"/>
  <c r="Y347" i="14"/>
  <c r="X347" i="14"/>
  <c r="Z346" i="14"/>
  <c r="Y346" i="14"/>
  <c r="X346" i="14"/>
  <c r="AF345" i="14"/>
  <c r="AG345" i="14"/>
  <c r="Z345" i="14"/>
  <c r="Y345" i="14"/>
  <c r="X345" i="14"/>
  <c r="AF344" i="14"/>
  <c r="AG344" i="14"/>
  <c r="Z344" i="14"/>
  <c r="Y344" i="14"/>
  <c r="X344" i="14"/>
  <c r="AF343" i="14"/>
  <c r="AG343" i="14"/>
  <c r="Z343" i="14"/>
  <c r="Y343" i="14"/>
  <c r="X343" i="14"/>
  <c r="AF342" i="14"/>
  <c r="AG342" i="14"/>
  <c r="Z342" i="14"/>
  <c r="Y342" i="14"/>
  <c r="X342" i="14"/>
  <c r="AF341" i="14"/>
  <c r="AG341" i="14"/>
  <c r="Z341" i="14"/>
  <c r="Y341" i="14"/>
  <c r="AA341" i="14"/>
  <c r="X341" i="14"/>
  <c r="AF340" i="14"/>
  <c r="AG340" i="14"/>
  <c r="Z340" i="14"/>
  <c r="Y340" i="14"/>
  <c r="AA340" i="14"/>
  <c r="X340" i="14"/>
  <c r="AF339" i="14"/>
  <c r="AG339" i="14"/>
  <c r="Z339" i="14"/>
  <c r="Y339" i="14"/>
  <c r="AA339" i="14"/>
  <c r="X339" i="14"/>
  <c r="AF338" i="14"/>
  <c r="AG338" i="14"/>
  <c r="Z338" i="14"/>
  <c r="Y338" i="14"/>
  <c r="AA338" i="14"/>
  <c r="X338" i="14"/>
  <c r="AF337" i="14"/>
  <c r="AG337" i="14"/>
  <c r="Z337" i="14"/>
  <c r="Y337" i="14"/>
  <c r="AA337" i="14"/>
  <c r="X337" i="14"/>
  <c r="AF336" i="14"/>
  <c r="AG336" i="14"/>
  <c r="Z336" i="14"/>
  <c r="Y336" i="14"/>
  <c r="AA336" i="14"/>
  <c r="X336" i="14"/>
  <c r="AF335" i="14"/>
  <c r="AG335" i="14"/>
  <c r="Z335" i="14"/>
  <c r="Y335" i="14"/>
  <c r="AA335" i="14"/>
  <c r="X335" i="14"/>
  <c r="AF334" i="14"/>
  <c r="AG334" i="14"/>
  <c r="Z334" i="14"/>
  <c r="Y334" i="14"/>
  <c r="AA334" i="14"/>
  <c r="X334" i="14"/>
  <c r="AF333" i="14"/>
  <c r="AG333" i="14"/>
  <c r="Z333" i="14"/>
  <c r="Y333" i="14"/>
  <c r="X333" i="14"/>
  <c r="AF332" i="14"/>
  <c r="AG332" i="14"/>
  <c r="Z332" i="14"/>
  <c r="Y332" i="14"/>
  <c r="X332" i="14"/>
  <c r="AF331" i="14"/>
  <c r="AG331" i="14"/>
  <c r="Z331" i="14"/>
  <c r="Y331" i="14"/>
  <c r="X331" i="14"/>
  <c r="AF330" i="14"/>
  <c r="AG330" i="14"/>
  <c r="Z330" i="14"/>
  <c r="Y330" i="14"/>
  <c r="X330" i="14"/>
  <c r="AF329" i="14"/>
  <c r="AG329" i="14"/>
  <c r="Z329" i="14"/>
  <c r="Y329" i="14"/>
  <c r="X329" i="14"/>
  <c r="AF328" i="14"/>
  <c r="AG328" i="14"/>
  <c r="Z328" i="14"/>
  <c r="Y328" i="14"/>
  <c r="X328" i="14"/>
  <c r="AF327" i="14"/>
  <c r="AG327" i="14"/>
  <c r="Z327" i="14"/>
  <c r="Y327" i="14"/>
  <c r="X327" i="14"/>
  <c r="AF326" i="14"/>
  <c r="AG326" i="14"/>
  <c r="Z326" i="14"/>
  <c r="Y326" i="14"/>
  <c r="X326" i="14"/>
  <c r="AF325" i="14"/>
  <c r="AG325" i="14"/>
  <c r="Z325" i="14"/>
  <c r="Y325" i="14"/>
  <c r="X325" i="14"/>
  <c r="AF324" i="14"/>
  <c r="AG324" i="14"/>
  <c r="Z324" i="14"/>
  <c r="Y324" i="14"/>
  <c r="AA324" i="14"/>
  <c r="X324" i="14"/>
  <c r="AF323" i="14"/>
  <c r="AG323" i="14"/>
  <c r="Z323" i="14"/>
  <c r="Y323" i="14"/>
  <c r="AA323" i="14"/>
  <c r="X323" i="14"/>
  <c r="AF322" i="14"/>
  <c r="AG322" i="14"/>
  <c r="Z322" i="14"/>
  <c r="Y322" i="14"/>
  <c r="AA322" i="14"/>
  <c r="X322" i="14"/>
  <c r="AF321" i="14"/>
  <c r="AG321" i="14"/>
  <c r="Z321" i="14"/>
  <c r="Y321" i="14"/>
  <c r="X321" i="14"/>
  <c r="AF320" i="14"/>
  <c r="AG320" i="14"/>
  <c r="Z320" i="14"/>
  <c r="Y320" i="14"/>
  <c r="AA320" i="14"/>
  <c r="X320" i="14"/>
  <c r="AF319" i="14"/>
  <c r="AG319" i="14"/>
  <c r="Z319" i="14"/>
  <c r="Y319" i="14"/>
  <c r="AA319" i="14"/>
  <c r="X319" i="14"/>
  <c r="AF318" i="14"/>
  <c r="AG318" i="14"/>
  <c r="Z318" i="14"/>
  <c r="Y318" i="14"/>
  <c r="X318" i="14"/>
  <c r="AF317" i="14"/>
  <c r="AG317" i="14"/>
  <c r="Z317" i="14"/>
  <c r="Y317" i="14"/>
  <c r="X317" i="14"/>
  <c r="AF316" i="14"/>
  <c r="AG316" i="14"/>
  <c r="Z316" i="14"/>
  <c r="Y316" i="14"/>
  <c r="X316" i="14"/>
  <c r="AF315" i="14"/>
  <c r="AG315" i="14"/>
  <c r="Z315" i="14"/>
  <c r="Y315" i="14"/>
  <c r="X315" i="14"/>
  <c r="AF314" i="14"/>
  <c r="AG314" i="14"/>
  <c r="Z314" i="14"/>
  <c r="Y314" i="14"/>
  <c r="X314" i="14"/>
  <c r="AF313" i="14"/>
  <c r="AG313" i="14"/>
  <c r="Z313" i="14"/>
  <c r="Y313" i="14"/>
  <c r="X313" i="14"/>
  <c r="AF312" i="14"/>
  <c r="AG312" i="14"/>
  <c r="Z312" i="14"/>
  <c r="Y312" i="14"/>
  <c r="X312" i="14"/>
  <c r="AF311" i="14"/>
  <c r="AG311" i="14"/>
  <c r="Z311" i="14"/>
  <c r="Y311" i="14"/>
  <c r="X311" i="14"/>
  <c r="AF310" i="14"/>
  <c r="AG310" i="14"/>
  <c r="Z310" i="14"/>
  <c r="Y310" i="14"/>
  <c r="AA310" i="14"/>
  <c r="X310" i="14"/>
  <c r="AF309" i="14"/>
  <c r="AG309" i="14"/>
  <c r="Z309" i="14"/>
  <c r="Y309" i="14"/>
  <c r="AA309" i="14"/>
  <c r="X309" i="14"/>
  <c r="AF308" i="14"/>
  <c r="AG308" i="14"/>
  <c r="Z308" i="14"/>
  <c r="Y308" i="14"/>
  <c r="AA308" i="14"/>
  <c r="X308" i="14"/>
  <c r="AF307" i="14"/>
  <c r="AG307" i="14"/>
  <c r="Z307" i="14"/>
  <c r="Y307" i="14"/>
  <c r="AA307" i="14"/>
  <c r="X307" i="14"/>
  <c r="AF306" i="14"/>
  <c r="AG306" i="14"/>
  <c r="Z306" i="14"/>
  <c r="Y306" i="14"/>
  <c r="AA306" i="14"/>
  <c r="X306" i="14"/>
  <c r="AF305" i="14"/>
  <c r="AG305" i="14"/>
  <c r="Z305" i="14"/>
  <c r="Y305" i="14"/>
  <c r="AA305" i="14"/>
  <c r="X305" i="14"/>
  <c r="AF304" i="14"/>
  <c r="AG304" i="14"/>
  <c r="Z304" i="14"/>
  <c r="Y304" i="14"/>
  <c r="AA304" i="14"/>
  <c r="X304" i="14"/>
  <c r="AF303" i="14"/>
  <c r="AG303" i="14"/>
  <c r="Z303" i="14"/>
  <c r="Y303" i="14"/>
  <c r="AA303" i="14"/>
  <c r="X303" i="14"/>
  <c r="AF302" i="14"/>
  <c r="AG302" i="14"/>
  <c r="Z302" i="14"/>
  <c r="Y302" i="14"/>
  <c r="X302" i="14"/>
  <c r="AF301" i="14"/>
  <c r="AG301" i="14"/>
  <c r="Z301" i="14"/>
  <c r="Y301" i="14"/>
  <c r="X301" i="14"/>
  <c r="A301" i="14"/>
  <c r="B301" i="14"/>
  <c r="AF300" i="14"/>
  <c r="AG300" i="14"/>
  <c r="Z300" i="14"/>
  <c r="Y300" i="14"/>
  <c r="AA300" i="14"/>
  <c r="X300" i="14"/>
  <c r="A300" i="14"/>
  <c r="B300" i="14"/>
  <c r="AF299" i="14"/>
  <c r="AG299" i="14"/>
  <c r="Z299" i="14"/>
  <c r="Y299" i="14"/>
  <c r="X299" i="14"/>
  <c r="A299" i="14"/>
  <c r="B299" i="14"/>
  <c r="AF298" i="14"/>
  <c r="AG298" i="14"/>
  <c r="Z298" i="14"/>
  <c r="Y298" i="14"/>
  <c r="AA298" i="14"/>
  <c r="X298" i="14"/>
  <c r="A298" i="14"/>
  <c r="B298" i="14"/>
  <c r="AF297" i="14"/>
  <c r="AG297" i="14"/>
  <c r="Z297" i="14"/>
  <c r="Y297" i="14"/>
  <c r="X297" i="14"/>
  <c r="A297" i="14"/>
  <c r="B297" i="14"/>
  <c r="AF296" i="14"/>
  <c r="AG296" i="14"/>
  <c r="Z296" i="14"/>
  <c r="Y296" i="14"/>
  <c r="AA296" i="14"/>
  <c r="X296" i="14"/>
  <c r="A296" i="14"/>
  <c r="B296" i="14"/>
  <c r="AF295" i="14"/>
  <c r="AG295" i="14"/>
  <c r="Z295" i="14"/>
  <c r="Y295" i="14"/>
  <c r="X295" i="14"/>
  <c r="A295" i="14"/>
  <c r="B295" i="14"/>
  <c r="AF294" i="14"/>
  <c r="AG294" i="14"/>
  <c r="Z294" i="14"/>
  <c r="Y294" i="14"/>
  <c r="AA294" i="14"/>
  <c r="X294" i="14"/>
  <c r="A294" i="14"/>
  <c r="B294" i="14"/>
  <c r="AF293" i="14"/>
  <c r="AG293" i="14"/>
  <c r="Z293" i="14"/>
  <c r="Y293" i="14"/>
  <c r="X293" i="14"/>
  <c r="A293" i="14"/>
  <c r="B293" i="14"/>
  <c r="AF292" i="14"/>
  <c r="AG292" i="14"/>
  <c r="Z292" i="14"/>
  <c r="Y292" i="14"/>
  <c r="AA292" i="14"/>
  <c r="X292" i="14"/>
  <c r="A292" i="14"/>
  <c r="B292" i="14"/>
  <c r="AF291" i="14"/>
  <c r="AG291" i="14"/>
  <c r="Z291" i="14"/>
  <c r="Y291" i="14"/>
  <c r="X291" i="14"/>
  <c r="A291" i="14"/>
  <c r="B291" i="14"/>
  <c r="AF290" i="14"/>
  <c r="AG290" i="14"/>
  <c r="Z290" i="14"/>
  <c r="Y290" i="14"/>
  <c r="AA290" i="14"/>
  <c r="X290" i="14"/>
  <c r="A290" i="14"/>
  <c r="B290" i="14"/>
  <c r="AF289" i="14"/>
  <c r="AG289" i="14"/>
  <c r="Z289" i="14"/>
  <c r="Y289" i="14"/>
  <c r="X289" i="14"/>
  <c r="A289" i="14"/>
  <c r="B289" i="14"/>
  <c r="AF288" i="14"/>
  <c r="AG288" i="14"/>
  <c r="Z288" i="14"/>
  <c r="Y288" i="14"/>
  <c r="AA288" i="14"/>
  <c r="X288" i="14"/>
  <c r="A288" i="14"/>
  <c r="B288" i="14"/>
  <c r="AF287" i="14"/>
  <c r="AG287" i="14"/>
  <c r="Z287" i="14"/>
  <c r="Y287" i="14"/>
  <c r="X287" i="14"/>
  <c r="A287" i="14"/>
  <c r="B287" i="14"/>
  <c r="AF286" i="14"/>
  <c r="AG286" i="14"/>
  <c r="Z286" i="14"/>
  <c r="Y286" i="14"/>
  <c r="AA286" i="14"/>
  <c r="X286" i="14"/>
  <c r="A286" i="14"/>
  <c r="B286" i="14"/>
  <c r="AF285" i="14"/>
  <c r="AG285" i="14"/>
  <c r="Z285" i="14"/>
  <c r="Y285" i="14"/>
  <c r="X285" i="14"/>
  <c r="A285" i="14"/>
  <c r="B285" i="14"/>
  <c r="AF284" i="14"/>
  <c r="AG284" i="14"/>
  <c r="Z284" i="14"/>
  <c r="Y284" i="14"/>
  <c r="AA284" i="14"/>
  <c r="X284" i="14"/>
  <c r="A284" i="14"/>
  <c r="B284" i="14"/>
  <c r="AF283" i="14"/>
  <c r="AG283" i="14"/>
  <c r="Z283" i="14"/>
  <c r="Y283" i="14"/>
  <c r="X283" i="14"/>
  <c r="A283" i="14"/>
  <c r="B283" i="14"/>
  <c r="AF282" i="14"/>
  <c r="AG282" i="14"/>
  <c r="Z282" i="14"/>
  <c r="Y282" i="14"/>
  <c r="AA282" i="14"/>
  <c r="X282" i="14"/>
  <c r="A282" i="14"/>
  <c r="B282" i="14"/>
  <c r="AF281" i="14"/>
  <c r="AG281" i="14"/>
  <c r="Z281" i="14"/>
  <c r="Y281" i="14"/>
  <c r="X281" i="14"/>
  <c r="A281" i="14"/>
  <c r="B281" i="14"/>
  <c r="AF280" i="14"/>
  <c r="AG280" i="14"/>
  <c r="Z280" i="14"/>
  <c r="Y280" i="14"/>
  <c r="AA280" i="14"/>
  <c r="X280" i="14"/>
  <c r="A280" i="14"/>
  <c r="B280" i="14"/>
  <c r="AF279" i="14"/>
  <c r="AG279" i="14"/>
  <c r="Z279" i="14"/>
  <c r="Y279" i="14"/>
  <c r="X279" i="14"/>
  <c r="A279" i="14"/>
  <c r="B279" i="14"/>
  <c r="AF278" i="14"/>
  <c r="AG278" i="14"/>
  <c r="Z278" i="14"/>
  <c r="Y278" i="14"/>
  <c r="AA278" i="14"/>
  <c r="X278" i="14"/>
  <c r="A278" i="14"/>
  <c r="B278" i="14"/>
  <c r="AF277" i="14"/>
  <c r="AG277" i="14"/>
  <c r="Z277" i="14"/>
  <c r="Y277" i="14"/>
  <c r="X277" i="14"/>
  <c r="A277" i="14"/>
  <c r="B277" i="14"/>
  <c r="AF276" i="14"/>
  <c r="AG276" i="14"/>
  <c r="Z276" i="14"/>
  <c r="Y276" i="14"/>
  <c r="AA276" i="14"/>
  <c r="X276" i="14"/>
  <c r="A276" i="14"/>
  <c r="B276" i="14"/>
  <c r="AF275" i="14"/>
  <c r="AG275" i="14"/>
  <c r="Z275" i="14"/>
  <c r="Y275" i="14"/>
  <c r="X275" i="14"/>
  <c r="A275" i="14"/>
  <c r="B275" i="14"/>
  <c r="AF274" i="14"/>
  <c r="AG274" i="14"/>
  <c r="Z274" i="14"/>
  <c r="Y274" i="14"/>
  <c r="AA274" i="14"/>
  <c r="X274" i="14"/>
  <c r="A274" i="14"/>
  <c r="B274" i="14"/>
  <c r="AF273" i="14"/>
  <c r="AG273" i="14"/>
  <c r="Z273" i="14"/>
  <c r="Y273" i="14"/>
  <c r="X273" i="14"/>
  <c r="A273" i="14"/>
  <c r="B273" i="14"/>
  <c r="AF272" i="14"/>
  <c r="AG272" i="14"/>
  <c r="Z272" i="14"/>
  <c r="Y272" i="14"/>
  <c r="AA272" i="14"/>
  <c r="X272" i="14"/>
  <c r="A272" i="14"/>
  <c r="B272" i="14"/>
  <c r="AF271" i="14"/>
  <c r="AG271" i="14"/>
  <c r="Z271" i="14"/>
  <c r="Y271" i="14"/>
  <c r="X271" i="14"/>
  <c r="A271" i="14"/>
  <c r="B271" i="14"/>
  <c r="AF270" i="14"/>
  <c r="AG270" i="14"/>
  <c r="Z270" i="14"/>
  <c r="Y270" i="14"/>
  <c r="AA270" i="14"/>
  <c r="X270" i="14"/>
  <c r="A270" i="14"/>
  <c r="B270" i="14"/>
  <c r="AF269" i="14"/>
  <c r="AG269" i="14"/>
  <c r="Z269" i="14"/>
  <c r="Y269" i="14"/>
  <c r="X269" i="14"/>
  <c r="A269" i="14"/>
  <c r="B269" i="14"/>
  <c r="AF268" i="14"/>
  <c r="AG268" i="14"/>
  <c r="Z268" i="14"/>
  <c r="Y268" i="14"/>
  <c r="AA268" i="14"/>
  <c r="X268" i="14"/>
  <c r="A268" i="14"/>
  <c r="B268" i="14"/>
  <c r="AF267" i="14"/>
  <c r="AG267" i="14"/>
  <c r="Z267" i="14"/>
  <c r="Y267" i="14"/>
  <c r="X267" i="14"/>
  <c r="A267" i="14"/>
  <c r="B267" i="14"/>
  <c r="AF266" i="14"/>
  <c r="AG266" i="14"/>
  <c r="Z266" i="14"/>
  <c r="Y266" i="14"/>
  <c r="AA266" i="14"/>
  <c r="X266" i="14"/>
  <c r="A266" i="14"/>
  <c r="B266" i="14"/>
  <c r="AF265" i="14"/>
  <c r="AG265" i="14"/>
  <c r="Z265" i="14"/>
  <c r="Y265" i="14"/>
  <c r="X265" i="14"/>
  <c r="A265" i="14"/>
  <c r="B265" i="14"/>
  <c r="AF264" i="14"/>
  <c r="AG264" i="14"/>
  <c r="Z264" i="14"/>
  <c r="Y264" i="14"/>
  <c r="AA264" i="14"/>
  <c r="X264" i="14"/>
  <c r="A264" i="14"/>
  <c r="B264" i="14"/>
  <c r="AF263" i="14"/>
  <c r="AG263" i="14"/>
  <c r="Z263" i="14"/>
  <c r="Y263" i="14"/>
  <c r="X263" i="14"/>
  <c r="A263" i="14"/>
  <c r="B263" i="14"/>
  <c r="AF262" i="14"/>
  <c r="AG262" i="14"/>
  <c r="Z262" i="14"/>
  <c r="Y262" i="14"/>
  <c r="AA262" i="14"/>
  <c r="X262" i="14"/>
  <c r="A262" i="14"/>
  <c r="B262" i="14"/>
  <c r="AF261" i="14"/>
  <c r="AG261" i="14"/>
  <c r="Z261" i="14"/>
  <c r="Y261" i="14"/>
  <c r="X261" i="14"/>
  <c r="A261" i="14"/>
  <c r="B261" i="14"/>
  <c r="AF260" i="14"/>
  <c r="AG260" i="14"/>
  <c r="Z260" i="14"/>
  <c r="Y260" i="14"/>
  <c r="AA260" i="14"/>
  <c r="X260" i="14"/>
  <c r="A260" i="14"/>
  <c r="B260" i="14"/>
  <c r="AF259" i="14"/>
  <c r="AG259" i="14"/>
  <c r="Z259" i="14"/>
  <c r="Y259" i="14"/>
  <c r="X259" i="14"/>
  <c r="A259" i="14"/>
  <c r="B259" i="14"/>
  <c r="AF258" i="14"/>
  <c r="AG258" i="14"/>
  <c r="Z258" i="14"/>
  <c r="Y258" i="14"/>
  <c r="AA258" i="14"/>
  <c r="X258" i="14"/>
  <c r="A258" i="14"/>
  <c r="B258" i="14"/>
  <c r="AF257" i="14"/>
  <c r="AG257" i="14"/>
  <c r="Z257" i="14"/>
  <c r="Y257" i="14"/>
  <c r="X257" i="14"/>
  <c r="A257" i="14"/>
  <c r="B257" i="14"/>
  <c r="AF256" i="14"/>
  <c r="AG256" i="14"/>
  <c r="Z256" i="14"/>
  <c r="Y256" i="14"/>
  <c r="AA256" i="14"/>
  <c r="X256" i="14"/>
  <c r="A256" i="14"/>
  <c r="B256" i="14"/>
  <c r="AF255" i="14"/>
  <c r="AG255" i="14"/>
  <c r="Z255" i="14"/>
  <c r="Y255" i="14"/>
  <c r="X255" i="14"/>
  <c r="A255" i="14"/>
  <c r="B255" i="14"/>
  <c r="AF254" i="14"/>
  <c r="AG254" i="14"/>
  <c r="Z254" i="14"/>
  <c r="Y254" i="14"/>
  <c r="AA254" i="14"/>
  <c r="X254" i="14"/>
  <c r="A254" i="14"/>
  <c r="B254" i="14"/>
  <c r="AF253" i="14"/>
  <c r="AG253" i="14"/>
  <c r="Z253" i="14"/>
  <c r="Y253" i="14"/>
  <c r="X253" i="14"/>
  <c r="A253" i="14"/>
  <c r="B253" i="14"/>
  <c r="AF252" i="14"/>
  <c r="AG252" i="14"/>
  <c r="Z252" i="14"/>
  <c r="Y252" i="14"/>
  <c r="AA252" i="14"/>
  <c r="X252" i="14"/>
  <c r="A252" i="14"/>
  <c r="B252" i="14"/>
  <c r="AF251" i="14"/>
  <c r="AG251" i="14"/>
  <c r="Z251" i="14"/>
  <c r="Y251" i="14"/>
  <c r="X251" i="14"/>
  <c r="A251" i="14"/>
  <c r="B251" i="14"/>
  <c r="AF250" i="14"/>
  <c r="AG250" i="14"/>
  <c r="Z250" i="14"/>
  <c r="Y250" i="14"/>
  <c r="AA250" i="14"/>
  <c r="X250" i="14"/>
  <c r="A250" i="14"/>
  <c r="B250" i="14"/>
  <c r="AF249" i="14"/>
  <c r="AG249" i="14"/>
  <c r="Z249" i="14"/>
  <c r="Y249" i="14"/>
  <c r="X249" i="14"/>
  <c r="A249" i="14"/>
  <c r="B249" i="14"/>
  <c r="AF248" i="14"/>
  <c r="AG248" i="14"/>
  <c r="Z248" i="14"/>
  <c r="Y248" i="14"/>
  <c r="AA248" i="14"/>
  <c r="X248" i="14"/>
  <c r="A248" i="14"/>
  <c r="B248" i="14"/>
  <c r="AF247" i="14"/>
  <c r="AG247" i="14"/>
  <c r="Z247" i="14"/>
  <c r="Y247" i="14"/>
  <c r="X247" i="14"/>
  <c r="A247" i="14"/>
  <c r="B247" i="14"/>
  <c r="AF246" i="14"/>
  <c r="AG246" i="14"/>
  <c r="Z246" i="14"/>
  <c r="Y246" i="14"/>
  <c r="AA246" i="14"/>
  <c r="X246" i="14"/>
  <c r="A246" i="14"/>
  <c r="B246" i="14"/>
  <c r="AF245" i="14"/>
  <c r="AG245" i="14"/>
  <c r="Z245" i="14"/>
  <c r="Y245" i="14"/>
  <c r="X245" i="14"/>
  <c r="A245" i="14"/>
  <c r="B245" i="14"/>
  <c r="AF244" i="14"/>
  <c r="AG244" i="14"/>
  <c r="Z244" i="14"/>
  <c r="Y244" i="14"/>
  <c r="AA244" i="14"/>
  <c r="X244" i="14"/>
  <c r="A244" i="14"/>
  <c r="B244" i="14"/>
  <c r="AF243" i="14"/>
  <c r="AG243" i="14"/>
  <c r="Z243" i="14"/>
  <c r="Y243" i="14"/>
  <c r="X243" i="14"/>
  <c r="A243" i="14"/>
  <c r="B243" i="14"/>
  <c r="AF242" i="14"/>
  <c r="AG242" i="14"/>
  <c r="Z242" i="14"/>
  <c r="Y242" i="14"/>
  <c r="AA242" i="14"/>
  <c r="X242" i="14"/>
  <c r="A242" i="14"/>
  <c r="B242" i="14"/>
  <c r="AF241" i="14"/>
  <c r="AG241" i="14"/>
  <c r="Z241" i="14"/>
  <c r="Y241" i="14"/>
  <c r="X241" i="14"/>
  <c r="A241" i="14"/>
  <c r="B241" i="14"/>
  <c r="AF240" i="14"/>
  <c r="AG240" i="14"/>
  <c r="Z240" i="14"/>
  <c r="Y240" i="14"/>
  <c r="AA240" i="14"/>
  <c r="X240" i="14"/>
  <c r="A240" i="14"/>
  <c r="B240" i="14"/>
  <c r="AF239" i="14"/>
  <c r="AG239" i="14"/>
  <c r="Z239" i="14"/>
  <c r="Y239" i="14"/>
  <c r="X239" i="14"/>
  <c r="A239" i="14"/>
  <c r="B239" i="14"/>
  <c r="AF238" i="14"/>
  <c r="AG238" i="14"/>
  <c r="Z238" i="14"/>
  <c r="Y238" i="14"/>
  <c r="AA238" i="14"/>
  <c r="X238" i="14"/>
  <c r="A238" i="14"/>
  <c r="B238" i="14"/>
  <c r="AF237" i="14"/>
  <c r="AG237" i="14"/>
  <c r="Z237" i="14"/>
  <c r="Y237" i="14"/>
  <c r="X237" i="14"/>
  <c r="A237" i="14"/>
  <c r="B237" i="14"/>
  <c r="AF236" i="14"/>
  <c r="AG236" i="14"/>
  <c r="Z236" i="14"/>
  <c r="Y236" i="14"/>
  <c r="AA236" i="14"/>
  <c r="X236" i="14"/>
  <c r="A236" i="14"/>
  <c r="B236" i="14"/>
  <c r="AF235" i="14"/>
  <c r="AG235" i="14"/>
  <c r="Z235" i="14"/>
  <c r="Y235" i="14"/>
  <c r="X235" i="14"/>
  <c r="A235" i="14"/>
  <c r="B235" i="14"/>
  <c r="AF234" i="14"/>
  <c r="AG234" i="14"/>
  <c r="Z234" i="14"/>
  <c r="Y234" i="14"/>
  <c r="AA234" i="14"/>
  <c r="X234" i="14"/>
  <c r="A234" i="14"/>
  <c r="B234" i="14"/>
  <c r="AF233" i="14"/>
  <c r="AG233" i="14"/>
  <c r="Z233" i="14"/>
  <c r="Y233" i="14"/>
  <c r="X233" i="14"/>
  <c r="A233" i="14"/>
  <c r="B233" i="14"/>
  <c r="AF232" i="14"/>
  <c r="AG232" i="14"/>
  <c r="Z232" i="14"/>
  <c r="Y232" i="14"/>
  <c r="AA232" i="14"/>
  <c r="X232" i="14"/>
  <c r="A232" i="14"/>
  <c r="B232" i="14"/>
  <c r="AF231" i="14"/>
  <c r="AG231" i="14"/>
  <c r="Z231" i="14"/>
  <c r="Y231" i="14"/>
  <c r="X231" i="14"/>
  <c r="A231" i="14"/>
  <c r="B231" i="14"/>
  <c r="AF230" i="14"/>
  <c r="AG230" i="14"/>
  <c r="Z230" i="14"/>
  <c r="Y230" i="14"/>
  <c r="AA230" i="14"/>
  <c r="X230" i="14"/>
  <c r="A230" i="14"/>
  <c r="B230" i="14"/>
  <c r="AF229" i="14"/>
  <c r="AG229" i="14"/>
  <c r="Z229" i="14"/>
  <c r="Y229" i="14"/>
  <c r="X229" i="14"/>
  <c r="A229" i="14"/>
  <c r="B229" i="14"/>
  <c r="AF228" i="14"/>
  <c r="AG228" i="14"/>
  <c r="Z228" i="14"/>
  <c r="Y228" i="14"/>
  <c r="AA228" i="14"/>
  <c r="X228" i="14"/>
  <c r="A228" i="14"/>
  <c r="B228" i="14"/>
  <c r="AF227" i="14"/>
  <c r="AG227" i="14"/>
  <c r="Z227" i="14"/>
  <c r="Y227" i="14"/>
  <c r="X227" i="14"/>
  <c r="A227" i="14"/>
  <c r="B227" i="14"/>
  <c r="AF226" i="14"/>
  <c r="AG226" i="14"/>
  <c r="Z226" i="14"/>
  <c r="Y226" i="14"/>
  <c r="AA226" i="14"/>
  <c r="X226" i="14"/>
  <c r="A226" i="14"/>
  <c r="B226" i="14"/>
  <c r="AF225" i="14"/>
  <c r="AG225" i="14"/>
  <c r="Z225" i="14"/>
  <c r="Y225" i="14"/>
  <c r="X225" i="14"/>
  <c r="A225" i="14"/>
  <c r="B225" i="14"/>
  <c r="AF224" i="14"/>
  <c r="AG224" i="14"/>
  <c r="Z224" i="14"/>
  <c r="Y224" i="14"/>
  <c r="AA224" i="14"/>
  <c r="X224" i="14"/>
  <c r="A224" i="14"/>
  <c r="B224" i="14"/>
  <c r="AF223" i="14"/>
  <c r="AG223" i="14"/>
  <c r="Z223" i="14"/>
  <c r="Y223" i="14"/>
  <c r="X223" i="14"/>
  <c r="A223" i="14"/>
  <c r="B223" i="14"/>
  <c r="AF222" i="14"/>
  <c r="AG222" i="14"/>
  <c r="Z222" i="14"/>
  <c r="Y222" i="14"/>
  <c r="AA222" i="14"/>
  <c r="X222" i="14"/>
  <c r="A222" i="14"/>
  <c r="B222" i="14"/>
  <c r="AF221" i="14"/>
  <c r="AG221" i="14"/>
  <c r="Z221" i="14"/>
  <c r="Y221" i="14"/>
  <c r="X221" i="14"/>
  <c r="A221" i="14"/>
  <c r="B221" i="14"/>
  <c r="AF220" i="14"/>
  <c r="AG220" i="14"/>
  <c r="Z220" i="14"/>
  <c r="Y220" i="14"/>
  <c r="AA220" i="14"/>
  <c r="X220" i="14"/>
  <c r="A220" i="14"/>
  <c r="B220" i="14"/>
  <c r="AF219" i="14"/>
  <c r="AG219" i="14"/>
  <c r="Z219" i="14"/>
  <c r="Y219" i="14"/>
  <c r="X219" i="14"/>
  <c r="A219" i="14"/>
  <c r="B219" i="14"/>
  <c r="AF218" i="14"/>
  <c r="AG218" i="14"/>
  <c r="Z218" i="14"/>
  <c r="Y218" i="14"/>
  <c r="AA218" i="14"/>
  <c r="X218" i="14"/>
  <c r="B218" i="14"/>
  <c r="A218" i="14"/>
  <c r="AF217" i="14"/>
  <c r="AG217" i="14"/>
  <c r="Z217" i="14"/>
  <c r="Y217" i="14"/>
  <c r="X217" i="14"/>
  <c r="AF216" i="14"/>
  <c r="AG216" i="14"/>
  <c r="Z216" i="14"/>
  <c r="Y216" i="14"/>
  <c r="X216" i="14"/>
  <c r="AF215" i="14"/>
  <c r="AG215" i="14"/>
  <c r="Z215" i="14"/>
  <c r="Y215" i="14"/>
  <c r="X215" i="14"/>
  <c r="AF214" i="14"/>
  <c r="AG214" i="14"/>
  <c r="Z214" i="14"/>
  <c r="Y214" i="14"/>
  <c r="X214" i="14"/>
  <c r="J214" i="14"/>
  <c r="O214" i="14"/>
  <c r="B214" i="14"/>
  <c r="G214" i="14"/>
  <c r="AF213" i="14"/>
  <c r="AG213" i="14"/>
  <c r="Z213" i="14"/>
  <c r="Y213" i="14"/>
  <c r="X213" i="14"/>
  <c r="J213" i="14"/>
  <c r="O213" i="14"/>
  <c r="B213" i="14"/>
  <c r="G213" i="14"/>
  <c r="AF212" i="14"/>
  <c r="AG212" i="14"/>
  <c r="Z212" i="14"/>
  <c r="Y212" i="14"/>
  <c r="X212" i="14"/>
  <c r="J212" i="14"/>
  <c r="O212" i="14"/>
  <c r="B212" i="14"/>
  <c r="G212" i="14"/>
  <c r="AF211" i="14"/>
  <c r="AG211" i="14"/>
  <c r="Z211" i="14"/>
  <c r="Y211" i="14"/>
  <c r="X211" i="14"/>
  <c r="J211" i="14"/>
  <c r="O211" i="14"/>
  <c r="B211" i="14"/>
  <c r="G211" i="14"/>
  <c r="AF210" i="14"/>
  <c r="AG210" i="14"/>
  <c r="Z210" i="14"/>
  <c r="Y210" i="14"/>
  <c r="X210" i="14"/>
  <c r="J210" i="14"/>
  <c r="O210" i="14"/>
  <c r="B210" i="14"/>
  <c r="G210" i="14"/>
  <c r="AF209" i="14"/>
  <c r="AG209" i="14"/>
  <c r="Z209" i="14"/>
  <c r="Y209" i="14"/>
  <c r="AA209" i="14"/>
  <c r="X209" i="14"/>
  <c r="J209" i="14"/>
  <c r="O209" i="14"/>
  <c r="B209" i="14"/>
  <c r="G209" i="14"/>
  <c r="AF208" i="14"/>
  <c r="AG208" i="14"/>
  <c r="Z208" i="14"/>
  <c r="Y208" i="14"/>
  <c r="AA208" i="14"/>
  <c r="X208" i="14"/>
  <c r="J208" i="14"/>
  <c r="O208" i="14"/>
  <c r="B208" i="14"/>
  <c r="G208" i="14"/>
  <c r="AF207" i="14"/>
  <c r="AG207" i="14"/>
  <c r="Z207" i="14"/>
  <c r="Y207" i="14"/>
  <c r="AA207" i="14"/>
  <c r="X207" i="14"/>
  <c r="J207" i="14"/>
  <c r="O207" i="14"/>
  <c r="B207" i="14"/>
  <c r="G207" i="14"/>
  <c r="AF206" i="14"/>
  <c r="AG206" i="14"/>
  <c r="Z206" i="14"/>
  <c r="Y206" i="14"/>
  <c r="AA206" i="14"/>
  <c r="X206" i="14"/>
  <c r="J206" i="14"/>
  <c r="O206" i="14"/>
  <c r="B206" i="14"/>
  <c r="G206" i="14"/>
  <c r="AF205" i="14"/>
  <c r="AG205" i="14"/>
  <c r="Z205" i="14"/>
  <c r="Y205" i="14"/>
  <c r="AA205" i="14"/>
  <c r="X205" i="14"/>
  <c r="J205" i="14"/>
  <c r="O205" i="14"/>
  <c r="B205" i="14"/>
  <c r="G205" i="14"/>
  <c r="AF204" i="14"/>
  <c r="AG204" i="14"/>
  <c r="Z204" i="14"/>
  <c r="Y204" i="14"/>
  <c r="AA204" i="14"/>
  <c r="X204" i="14"/>
  <c r="J204" i="14"/>
  <c r="O204" i="14"/>
  <c r="B204" i="14"/>
  <c r="G204" i="14"/>
  <c r="AF203" i="14"/>
  <c r="AG203" i="14"/>
  <c r="Z203" i="14"/>
  <c r="Y203" i="14"/>
  <c r="AA203" i="14"/>
  <c r="X203" i="14"/>
  <c r="J203" i="14"/>
  <c r="O203" i="14"/>
  <c r="B203" i="14"/>
  <c r="G203" i="14"/>
  <c r="AF202" i="14"/>
  <c r="AG202" i="14"/>
  <c r="Z202" i="14"/>
  <c r="Y202" i="14"/>
  <c r="AA202" i="14"/>
  <c r="X202" i="14"/>
  <c r="J202" i="14"/>
  <c r="O202" i="14"/>
  <c r="B202" i="14"/>
  <c r="G202" i="14"/>
  <c r="AF201" i="14"/>
  <c r="AG201" i="14"/>
  <c r="Z201" i="14"/>
  <c r="Y201" i="14"/>
  <c r="X201" i="14"/>
  <c r="J201" i="14"/>
  <c r="O201" i="14"/>
  <c r="B201" i="14"/>
  <c r="G201" i="14"/>
  <c r="AF200" i="14"/>
  <c r="AG200" i="14"/>
  <c r="Z200" i="14"/>
  <c r="Y200" i="14"/>
  <c r="X200" i="14"/>
  <c r="J200" i="14"/>
  <c r="O200" i="14"/>
  <c r="B200" i="14"/>
  <c r="G200" i="14"/>
  <c r="AF199" i="14"/>
  <c r="AG199" i="14"/>
  <c r="Z199" i="14"/>
  <c r="Y199" i="14"/>
  <c r="X199" i="14"/>
  <c r="J199" i="14"/>
  <c r="O199" i="14"/>
  <c r="B199" i="14"/>
  <c r="G199" i="14"/>
  <c r="AF198" i="14"/>
  <c r="AG198" i="14"/>
  <c r="Z198" i="14"/>
  <c r="Y198" i="14"/>
  <c r="X198" i="14"/>
  <c r="J198" i="14"/>
  <c r="O198" i="14"/>
  <c r="B198" i="14"/>
  <c r="G198" i="14"/>
  <c r="AF197" i="14"/>
  <c r="AG197" i="14"/>
  <c r="Z197" i="14"/>
  <c r="Y197" i="14"/>
  <c r="X197" i="14"/>
  <c r="J197" i="14"/>
  <c r="O197" i="14"/>
  <c r="B197" i="14"/>
  <c r="G197" i="14"/>
  <c r="AF196" i="14"/>
  <c r="AG196" i="14"/>
  <c r="Z196" i="14"/>
  <c r="Y196" i="14"/>
  <c r="X196" i="14"/>
  <c r="J196" i="14"/>
  <c r="O196" i="14"/>
  <c r="B196" i="14"/>
  <c r="G196" i="14"/>
  <c r="AF195" i="14"/>
  <c r="AG195" i="14"/>
  <c r="Z195" i="14"/>
  <c r="Y195" i="14"/>
  <c r="X195" i="14"/>
  <c r="J195" i="14"/>
  <c r="O195" i="14"/>
  <c r="B195" i="14"/>
  <c r="G195" i="14"/>
  <c r="AF194" i="14"/>
  <c r="AG194" i="14"/>
  <c r="Z194" i="14"/>
  <c r="Y194" i="14"/>
  <c r="X194" i="14"/>
  <c r="J194" i="14"/>
  <c r="O194" i="14"/>
  <c r="B194" i="14"/>
  <c r="G194" i="14"/>
  <c r="AF193" i="14"/>
  <c r="AG193" i="14"/>
  <c r="Z193" i="14"/>
  <c r="Y193" i="14"/>
  <c r="AA193" i="14"/>
  <c r="X193" i="14"/>
  <c r="J193" i="14"/>
  <c r="O193" i="14"/>
  <c r="B193" i="14"/>
  <c r="G193" i="14"/>
  <c r="AF192" i="14"/>
  <c r="AG192" i="14"/>
  <c r="Z192" i="14"/>
  <c r="Y192" i="14"/>
  <c r="AA192" i="14"/>
  <c r="X192" i="14"/>
  <c r="J192" i="14"/>
  <c r="O192" i="14"/>
  <c r="B192" i="14"/>
  <c r="G192" i="14"/>
  <c r="AF191" i="14"/>
  <c r="AG191" i="14"/>
  <c r="Z191" i="14"/>
  <c r="Y191" i="14"/>
  <c r="AA191" i="14"/>
  <c r="X191" i="14"/>
  <c r="J191" i="14"/>
  <c r="O191" i="14"/>
  <c r="B191" i="14"/>
  <c r="G191" i="14"/>
  <c r="AF190" i="14"/>
  <c r="AG190" i="14"/>
  <c r="Z190" i="14"/>
  <c r="Y190" i="14"/>
  <c r="AA190" i="14"/>
  <c r="X190" i="14"/>
  <c r="J190" i="14"/>
  <c r="O190" i="14"/>
  <c r="B190" i="14"/>
  <c r="G190" i="14"/>
  <c r="AF189" i="14"/>
  <c r="AG189" i="14"/>
  <c r="Z189" i="14"/>
  <c r="Y189" i="14"/>
  <c r="AA189" i="14"/>
  <c r="X189" i="14"/>
  <c r="J189" i="14"/>
  <c r="O189" i="14"/>
  <c r="B189" i="14"/>
  <c r="G189" i="14"/>
  <c r="AF188" i="14"/>
  <c r="AG188" i="14"/>
  <c r="Z188" i="14"/>
  <c r="Y188" i="14"/>
  <c r="AA188" i="14"/>
  <c r="X188" i="14"/>
  <c r="J188" i="14"/>
  <c r="O188" i="14"/>
  <c r="B188" i="14"/>
  <c r="G188" i="14"/>
  <c r="AF187" i="14"/>
  <c r="AG187" i="14"/>
  <c r="Z187" i="14"/>
  <c r="Y187" i="14"/>
  <c r="AA187" i="14"/>
  <c r="X187" i="14"/>
  <c r="J187" i="14"/>
  <c r="O187" i="14"/>
  <c r="B187" i="14"/>
  <c r="G187" i="14"/>
  <c r="AF186" i="14"/>
  <c r="AG186" i="14"/>
  <c r="Z186" i="14"/>
  <c r="Y186" i="14"/>
  <c r="AA186" i="14"/>
  <c r="X186" i="14"/>
  <c r="J186" i="14"/>
  <c r="O186" i="14"/>
  <c r="B186" i="14"/>
  <c r="G186" i="14"/>
  <c r="AF185" i="14"/>
  <c r="AG185" i="14"/>
  <c r="Z185" i="14"/>
  <c r="Y185" i="14"/>
  <c r="X185" i="14"/>
  <c r="J185" i="14"/>
  <c r="O185" i="14"/>
  <c r="B185" i="14"/>
  <c r="G185" i="14"/>
  <c r="AF184" i="14"/>
  <c r="AG184" i="14"/>
  <c r="Z184" i="14"/>
  <c r="Y184" i="14"/>
  <c r="X184" i="14"/>
  <c r="J184" i="14"/>
  <c r="O184" i="14"/>
  <c r="B184" i="14"/>
  <c r="G184" i="14"/>
  <c r="AF183" i="14"/>
  <c r="AG183" i="14"/>
  <c r="Z183" i="14"/>
  <c r="Y183" i="14"/>
  <c r="X183" i="14"/>
  <c r="J183" i="14"/>
  <c r="O183" i="14"/>
  <c r="B183" i="14"/>
  <c r="G183" i="14"/>
  <c r="AF182" i="14"/>
  <c r="AG182" i="14"/>
  <c r="Z182" i="14"/>
  <c r="Y182" i="14"/>
  <c r="X182" i="14"/>
  <c r="J182" i="14"/>
  <c r="O182" i="14"/>
  <c r="B182" i="14"/>
  <c r="G182" i="14"/>
  <c r="AF181" i="14"/>
  <c r="AG181" i="14"/>
  <c r="Z181" i="14"/>
  <c r="Y181" i="14"/>
  <c r="X181" i="14"/>
  <c r="J181" i="14"/>
  <c r="O181" i="14"/>
  <c r="B181" i="14"/>
  <c r="G181" i="14"/>
  <c r="AF180" i="14"/>
  <c r="AG180" i="14"/>
  <c r="Z180" i="14"/>
  <c r="Y180" i="14"/>
  <c r="X180" i="14"/>
  <c r="J180" i="14"/>
  <c r="O180" i="14"/>
  <c r="B180" i="14"/>
  <c r="G180" i="14"/>
  <c r="AF179" i="14"/>
  <c r="AG179" i="14"/>
  <c r="Z179" i="14"/>
  <c r="Y179" i="14"/>
  <c r="X179" i="14"/>
  <c r="J179" i="14"/>
  <c r="O179" i="14"/>
  <c r="B179" i="14"/>
  <c r="G179" i="14"/>
  <c r="AF178" i="14"/>
  <c r="AG178" i="14"/>
  <c r="Z178" i="14"/>
  <c r="Y178" i="14"/>
  <c r="X178" i="14"/>
  <c r="J178" i="14"/>
  <c r="O178" i="14"/>
  <c r="B178" i="14"/>
  <c r="G178" i="14"/>
  <c r="AF177" i="14"/>
  <c r="AG177" i="14"/>
  <c r="Z177" i="14"/>
  <c r="Y177" i="14"/>
  <c r="AA177" i="14"/>
  <c r="X177" i="14"/>
  <c r="J177" i="14"/>
  <c r="O177" i="14"/>
  <c r="B177" i="14"/>
  <c r="G177" i="14"/>
  <c r="AF176" i="14"/>
  <c r="AG176" i="14"/>
  <c r="Z176" i="14"/>
  <c r="Y176" i="14"/>
  <c r="AA176" i="14"/>
  <c r="X176" i="14"/>
  <c r="J176" i="14"/>
  <c r="O176" i="14"/>
  <c r="B176" i="14"/>
  <c r="G176" i="14"/>
  <c r="AF175" i="14"/>
  <c r="AG175" i="14"/>
  <c r="Z175" i="14"/>
  <c r="Y175" i="14"/>
  <c r="X175" i="14"/>
  <c r="J175" i="14"/>
  <c r="O175" i="14"/>
  <c r="B175" i="14"/>
  <c r="G175" i="14"/>
  <c r="AF174" i="14"/>
  <c r="AG174" i="14"/>
  <c r="Z174" i="14"/>
  <c r="Y174" i="14"/>
  <c r="AA174" i="14"/>
  <c r="X174" i="14"/>
  <c r="J174" i="14"/>
  <c r="O174" i="14"/>
  <c r="B174" i="14"/>
  <c r="G174" i="14"/>
  <c r="AF173" i="14"/>
  <c r="AG173" i="14"/>
  <c r="Z173" i="14"/>
  <c r="Y173" i="14"/>
  <c r="AA173" i="14"/>
  <c r="X173" i="14"/>
  <c r="J173" i="14"/>
  <c r="O173" i="14"/>
  <c r="B173" i="14"/>
  <c r="G173" i="14"/>
  <c r="AF172" i="14"/>
  <c r="AG172" i="14"/>
  <c r="Z172" i="14"/>
  <c r="Y172" i="14"/>
  <c r="AA172" i="14"/>
  <c r="X172" i="14"/>
  <c r="J172" i="14"/>
  <c r="O172" i="14"/>
  <c r="B172" i="14"/>
  <c r="G172" i="14"/>
  <c r="AF171" i="14"/>
  <c r="AG171" i="14"/>
  <c r="Z171" i="14"/>
  <c r="Y171" i="14"/>
  <c r="X171" i="14"/>
  <c r="J171" i="14"/>
  <c r="O171" i="14"/>
  <c r="B171" i="14"/>
  <c r="G171" i="14"/>
  <c r="AF170" i="14"/>
  <c r="AG170" i="14"/>
  <c r="Z170" i="14"/>
  <c r="Y170" i="14"/>
  <c r="AA170" i="14"/>
  <c r="X170" i="14"/>
  <c r="J170" i="14"/>
  <c r="O170" i="14"/>
  <c r="B170" i="14"/>
  <c r="G170" i="14"/>
  <c r="AF169" i="14"/>
  <c r="AG169" i="14"/>
  <c r="Z169" i="14"/>
  <c r="Y169" i="14"/>
  <c r="X169" i="14"/>
  <c r="J169" i="14"/>
  <c r="O169" i="14"/>
  <c r="B169" i="14"/>
  <c r="G169" i="14"/>
  <c r="AF168" i="14"/>
  <c r="AG168" i="14"/>
  <c r="Z168" i="14"/>
  <c r="Y168" i="14"/>
  <c r="X168" i="14"/>
  <c r="J168" i="14"/>
  <c r="O168" i="14"/>
  <c r="B168" i="14"/>
  <c r="G168" i="14"/>
  <c r="AF167" i="14"/>
  <c r="AG167" i="14"/>
  <c r="Z167" i="14"/>
  <c r="Y167" i="14"/>
  <c r="X167" i="14"/>
  <c r="J167" i="14"/>
  <c r="O167" i="14"/>
  <c r="B167" i="14"/>
  <c r="G167" i="14"/>
  <c r="AF166" i="14"/>
  <c r="AG166" i="14"/>
  <c r="Z166" i="14"/>
  <c r="Y166" i="14"/>
  <c r="X166" i="14"/>
  <c r="J166" i="14"/>
  <c r="O166" i="14"/>
  <c r="B166" i="14"/>
  <c r="G166" i="14"/>
  <c r="AF165" i="14"/>
  <c r="AG165" i="14"/>
  <c r="Z165" i="14"/>
  <c r="Y165" i="14"/>
  <c r="X165" i="14"/>
  <c r="J165" i="14"/>
  <c r="O165" i="14"/>
  <c r="B165" i="14"/>
  <c r="G165" i="14"/>
  <c r="AF164" i="14"/>
  <c r="AG164" i="14"/>
  <c r="Z164" i="14"/>
  <c r="Y164" i="14"/>
  <c r="X164" i="14"/>
  <c r="J164" i="14"/>
  <c r="O164" i="14"/>
  <c r="B164" i="14"/>
  <c r="G164" i="14"/>
  <c r="AF163" i="14"/>
  <c r="AG163" i="14"/>
  <c r="Z163" i="14"/>
  <c r="Y163" i="14"/>
  <c r="X163" i="14"/>
  <c r="J163" i="14"/>
  <c r="O163" i="14"/>
  <c r="B163" i="14"/>
  <c r="G163" i="14"/>
  <c r="AF162" i="14"/>
  <c r="AG162" i="14"/>
  <c r="Z162" i="14"/>
  <c r="Y162" i="14"/>
  <c r="X162" i="14"/>
  <c r="J162" i="14"/>
  <c r="O162" i="14"/>
  <c r="B162" i="14"/>
  <c r="G162" i="14"/>
  <c r="AF161" i="14"/>
  <c r="AG161" i="14"/>
  <c r="Z161" i="14"/>
  <c r="Y161" i="14"/>
  <c r="AA161" i="14"/>
  <c r="X161" i="14"/>
  <c r="J161" i="14"/>
  <c r="O161" i="14"/>
  <c r="B161" i="14"/>
  <c r="G161" i="14"/>
  <c r="AF160" i="14"/>
  <c r="AG160" i="14"/>
  <c r="Z160" i="14"/>
  <c r="Y160" i="14"/>
  <c r="AA160" i="14"/>
  <c r="X160" i="14"/>
  <c r="J160" i="14"/>
  <c r="O160" i="14"/>
  <c r="B160" i="14"/>
  <c r="G160" i="14"/>
  <c r="AF159" i="14"/>
  <c r="AG159" i="14"/>
  <c r="Z159" i="14"/>
  <c r="Y159" i="14"/>
  <c r="X159" i="14"/>
  <c r="J159" i="14"/>
  <c r="O159" i="14"/>
  <c r="B159" i="14"/>
  <c r="G159" i="14"/>
  <c r="AF158" i="14"/>
  <c r="AG158" i="14"/>
  <c r="Z158" i="14"/>
  <c r="Y158" i="14"/>
  <c r="AA158" i="14"/>
  <c r="X158" i="14"/>
  <c r="J158" i="14"/>
  <c r="O158" i="14"/>
  <c r="B158" i="14"/>
  <c r="G158" i="14"/>
  <c r="AF157" i="14"/>
  <c r="AG157" i="14"/>
  <c r="Z157" i="14"/>
  <c r="Y157" i="14"/>
  <c r="AA157" i="14"/>
  <c r="X157" i="14"/>
  <c r="J157" i="14"/>
  <c r="O157" i="14"/>
  <c r="B157" i="14"/>
  <c r="G157" i="14"/>
  <c r="AF156" i="14"/>
  <c r="AG156" i="14"/>
  <c r="Z156" i="14"/>
  <c r="Y156" i="14"/>
  <c r="AA156" i="14"/>
  <c r="X156" i="14"/>
  <c r="J156" i="14"/>
  <c r="O156" i="14"/>
  <c r="B156" i="14"/>
  <c r="G156" i="14"/>
  <c r="AF155" i="14"/>
  <c r="AG155" i="14"/>
  <c r="Z155" i="14"/>
  <c r="Y155" i="14"/>
  <c r="X155" i="14"/>
  <c r="J155" i="14"/>
  <c r="O155" i="14"/>
  <c r="B155" i="14"/>
  <c r="G155" i="14"/>
  <c r="AF154" i="14"/>
  <c r="AG154" i="14"/>
  <c r="Z154" i="14"/>
  <c r="Y154" i="14"/>
  <c r="AA154" i="14"/>
  <c r="X154" i="14"/>
  <c r="J154" i="14"/>
  <c r="O154" i="14"/>
  <c r="B154" i="14"/>
  <c r="G154" i="14"/>
  <c r="AF153" i="14"/>
  <c r="AG153" i="14"/>
  <c r="Z153" i="14"/>
  <c r="Y153" i="14"/>
  <c r="X153" i="14"/>
  <c r="J153" i="14"/>
  <c r="O153" i="14"/>
  <c r="B153" i="14"/>
  <c r="G153" i="14"/>
  <c r="AF152" i="14"/>
  <c r="AG152" i="14"/>
  <c r="Z152" i="14"/>
  <c r="Y152" i="14"/>
  <c r="X152" i="14"/>
  <c r="J152" i="14"/>
  <c r="O152" i="14"/>
  <c r="B152" i="14"/>
  <c r="G152" i="14"/>
  <c r="AF151" i="14"/>
  <c r="AG151" i="14"/>
  <c r="Z151" i="14"/>
  <c r="Y151" i="14"/>
  <c r="X151" i="14"/>
  <c r="J151" i="14"/>
  <c r="O151" i="14"/>
  <c r="B151" i="14"/>
  <c r="G151" i="14"/>
  <c r="AF150" i="14"/>
  <c r="AG150" i="14"/>
  <c r="Z150" i="14"/>
  <c r="Y150" i="14"/>
  <c r="X150" i="14"/>
  <c r="J150" i="14"/>
  <c r="O150" i="14"/>
  <c r="B150" i="14"/>
  <c r="G150" i="14"/>
  <c r="AF149" i="14"/>
  <c r="AG149" i="14"/>
  <c r="Z149" i="14"/>
  <c r="Y149" i="14"/>
  <c r="X149" i="14"/>
  <c r="J149" i="14"/>
  <c r="O149" i="14"/>
  <c r="B149" i="14"/>
  <c r="G149" i="14"/>
  <c r="AF148" i="14"/>
  <c r="AG148" i="14"/>
  <c r="Z148" i="14"/>
  <c r="Y148" i="14"/>
  <c r="X148" i="14"/>
  <c r="J148" i="14"/>
  <c r="O148" i="14"/>
  <c r="B148" i="14"/>
  <c r="G148" i="14"/>
  <c r="AF147" i="14"/>
  <c r="AG147" i="14"/>
  <c r="Z147" i="14"/>
  <c r="Y147" i="14"/>
  <c r="X147" i="14"/>
  <c r="J147" i="14"/>
  <c r="O147" i="14"/>
  <c r="B147" i="14"/>
  <c r="G147" i="14"/>
  <c r="AF146" i="14"/>
  <c r="AG146" i="14"/>
  <c r="Z146" i="14"/>
  <c r="Y146" i="14"/>
  <c r="X146" i="14"/>
  <c r="J146" i="14"/>
  <c r="O146" i="14"/>
  <c r="B146" i="14"/>
  <c r="G146" i="14"/>
  <c r="AF145" i="14"/>
  <c r="AG145" i="14"/>
  <c r="Z145" i="14"/>
  <c r="Y145" i="14"/>
  <c r="AA145" i="14"/>
  <c r="X145" i="14"/>
  <c r="J145" i="14"/>
  <c r="O145" i="14"/>
  <c r="B145" i="14"/>
  <c r="G145" i="14"/>
  <c r="AF144" i="14"/>
  <c r="AG144" i="14"/>
  <c r="Z144" i="14"/>
  <c r="Y144" i="14"/>
  <c r="AA144" i="14"/>
  <c r="X144" i="14"/>
  <c r="J144" i="14"/>
  <c r="O144" i="14"/>
  <c r="B144" i="14"/>
  <c r="G144" i="14"/>
  <c r="AF143" i="14"/>
  <c r="AG143" i="14"/>
  <c r="Z143" i="14"/>
  <c r="Y143" i="14"/>
  <c r="AA143" i="14"/>
  <c r="X143" i="14"/>
  <c r="J143" i="14"/>
  <c r="O143" i="14"/>
  <c r="B143" i="14"/>
  <c r="G143" i="14"/>
  <c r="AF142" i="14"/>
  <c r="AG142" i="14"/>
  <c r="Z142" i="14"/>
  <c r="Y142" i="14"/>
  <c r="AA142" i="14"/>
  <c r="X142" i="14"/>
  <c r="J142" i="14"/>
  <c r="O142" i="14"/>
  <c r="B142" i="14"/>
  <c r="G142" i="14"/>
  <c r="AF141" i="14"/>
  <c r="AG141" i="14"/>
  <c r="Z141" i="14"/>
  <c r="Y141" i="14"/>
  <c r="AA141" i="14"/>
  <c r="X141" i="14"/>
  <c r="J141" i="14"/>
  <c r="O141" i="14"/>
  <c r="B141" i="14"/>
  <c r="G141" i="14"/>
  <c r="AF140" i="14"/>
  <c r="AG140" i="14"/>
  <c r="Z140" i="14"/>
  <c r="Y140" i="14"/>
  <c r="AA140" i="14"/>
  <c r="X140" i="14"/>
  <c r="J140" i="14"/>
  <c r="O140" i="14"/>
  <c r="B140" i="14"/>
  <c r="G140" i="14"/>
  <c r="AF139" i="14"/>
  <c r="AG139" i="14"/>
  <c r="Z139" i="14"/>
  <c r="Y139" i="14"/>
  <c r="AA139" i="14"/>
  <c r="X139" i="14"/>
  <c r="J139" i="14"/>
  <c r="O139" i="14"/>
  <c r="B139" i="14"/>
  <c r="G139" i="14"/>
  <c r="AF138" i="14"/>
  <c r="AG138" i="14"/>
  <c r="Z138" i="14"/>
  <c r="Y138" i="14"/>
  <c r="AA138" i="14"/>
  <c r="X138" i="14"/>
  <c r="J138" i="14"/>
  <c r="O138" i="14"/>
  <c r="B138" i="14"/>
  <c r="G138" i="14"/>
  <c r="AF137" i="14"/>
  <c r="AG137" i="14"/>
  <c r="Z137" i="14"/>
  <c r="Y137" i="14"/>
  <c r="X137" i="14"/>
  <c r="J137" i="14"/>
  <c r="O137" i="14"/>
  <c r="B137" i="14"/>
  <c r="G137" i="14"/>
  <c r="AF136" i="14"/>
  <c r="AG136" i="14"/>
  <c r="Z136" i="14"/>
  <c r="Y136" i="14"/>
  <c r="X136" i="14"/>
  <c r="J136" i="14"/>
  <c r="O136" i="14"/>
  <c r="B136" i="14"/>
  <c r="G136" i="14"/>
  <c r="AF135" i="14"/>
  <c r="AG135" i="14"/>
  <c r="Z135" i="14"/>
  <c r="Y135" i="14"/>
  <c r="X135" i="14"/>
  <c r="J135" i="14"/>
  <c r="O135" i="14"/>
  <c r="B135" i="14"/>
  <c r="G135" i="14"/>
  <c r="AF134" i="14"/>
  <c r="AG134" i="14"/>
  <c r="Z134" i="14"/>
  <c r="Y134" i="14"/>
  <c r="X134" i="14"/>
  <c r="J134" i="14"/>
  <c r="O134" i="14"/>
  <c r="B134" i="14"/>
  <c r="G134" i="14"/>
  <c r="AF133" i="14"/>
  <c r="AG133" i="14"/>
  <c r="Z133" i="14"/>
  <c r="Y133" i="14"/>
  <c r="X133" i="14"/>
  <c r="J133" i="14"/>
  <c r="O133" i="14"/>
  <c r="B133" i="14"/>
  <c r="G133" i="14"/>
  <c r="AF132" i="14"/>
  <c r="AG132" i="14"/>
  <c r="Z132" i="14"/>
  <c r="Y132" i="14"/>
  <c r="X132" i="14"/>
  <c r="J132" i="14"/>
  <c r="O132" i="14"/>
  <c r="B132" i="14"/>
  <c r="G132" i="14"/>
  <c r="AF131" i="14"/>
  <c r="AG131" i="14"/>
  <c r="Z131" i="14"/>
  <c r="Y131" i="14"/>
  <c r="X131" i="14"/>
  <c r="J131" i="14"/>
  <c r="O131" i="14"/>
  <c r="B131" i="14"/>
  <c r="G131" i="14"/>
  <c r="AF130" i="14"/>
  <c r="AG130" i="14"/>
  <c r="Z130" i="14"/>
  <c r="Y130" i="14"/>
  <c r="X130" i="14"/>
  <c r="J130" i="14"/>
  <c r="O130" i="14"/>
  <c r="B130" i="14"/>
  <c r="G130" i="14"/>
  <c r="AF129" i="14"/>
  <c r="AG129" i="14"/>
  <c r="Z129" i="14"/>
  <c r="Y129" i="14"/>
  <c r="AA129" i="14"/>
  <c r="X129" i="14"/>
  <c r="J129" i="14"/>
  <c r="O129" i="14"/>
  <c r="B129" i="14"/>
  <c r="G129" i="14"/>
  <c r="AF128" i="14"/>
  <c r="AG128" i="14"/>
  <c r="Z128" i="14"/>
  <c r="Y128" i="14"/>
  <c r="AA128" i="14"/>
  <c r="X128" i="14"/>
  <c r="J128" i="14"/>
  <c r="O128" i="14"/>
  <c r="B128" i="14"/>
  <c r="G128" i="14"/>
  <c r="AF127" i="14"/>
  <c r="AG127" i="14"/>
  <c r="Z127" i="14"/>
  <c r="Y127" i="14"/>
  <c r="AA127" i="14"/>
  <c r="X127" i="14"/>
  <c r="J127" i="14"/>
  <c r="O127" i="14"/>
  <c r="B127" i="14"/>
  <c r="G127" i="14"/>
  <c r="AF126" i="14"/>
  <c r="AG126" i="14"/>
  <c r="Z126" i="14"/>
  <c r="Y126" i="14"/>
  <c r="AA126" i="14"/>
  <c r="X126" i="14"/>
  <c r="J126" i="14"/>
  <c r="O126" i="14"/>
  <c r="B126" i="14"/>
  <c r="G126" i="14"/>
  <c r="AF125" i="14"/>
  <c r="AG125" i="14"/>
  <c r="Z125" i="14"/>
  <c r="Y125" i="14"/>
  <c r="AA125" i="14"/>
  <c r="X125" i="14"/>
  <c r="J125" i="14"/>
  <c r="O125" i="14"/>
  <c r="B125" i="14"/>
  <c r="G125" i="14"/>
  <c r="AF124" i="14"/>
  <c r="AG124" i="14"/>
  <c r="Z124" i="14"/>
  <c r="Y124" i="14"/>
  <c r="AA124" i="14"/>
  <c r="X124" i="14"/>
  <c r="J124" i="14"/>
  <c r="O124" i="14"/>
  <c r="B124" i="14"/>
  <c r="G124" i="14"/>
  <c r="AF123" i="14"/>
  <c r="AG123" i="14"/>
  <c r="Z123" i="14"/>
  <c r="Y123" i="14"/>
  <c r="AA123" i="14"/>
  <c r="X123" i="14"/>
  <c r="J123" i="14"/>
  <c r="O123" i="14"/>
  <c r="B123" i="14"/>
  <c r="G123" i="14"/>
  <c r="AF122" i="14"/>
  <c r="AG122" i="14"/>
  <c r="Z122" i="14"/>
  <c r="Y122" i="14"/>
  <c r="AA122" i="14"/>
  <c r="X122" i="14"/>
  <c r="J122" i="14"/>
  <c r="O122" i="14"/>
  <c r="B122" i="14"/>
  <c r="G122" i="14"/>
  <c r="AF121" i="14"/>
  <c r="AG121" i="14"/>
  <c r="Z121" i="14"/>
  <c r="Y121" i="14"/>
  <c r="X121" i="14"/>
  <c r="J121" i="14"/>
  <c r="O121" i="14"/>
  <c r="B121" i="14"/>
  <c r="G121" i="14"/>
  <c r="AF120" i="14"/>
  <c r="AG120" i="14"/>
  <c r="Z120" i="14"/>
  <c r="Y120" i="14"/>
  <c r="X120" i="14"/>
  <c r="J120" i="14"/>
  <c r="O120" i="14"/>
  <c r="B120" i="14"/>
  <c r="G120" i="14"/>
  <c r="AF119" i="14"/>
  <c r="AG119" i="14"/>
  <c r="Z119" i="14"/>
  <c r="Y119" i="14"/>
  <c r="X119" i="14"/>
  <c r="J119" i="14"/>
  <c r="O119" i="14"/>
  <c r="B119" i="14"/>
  <c r="G119" i="14"/>
  <c r="AF118" i="14"/>
  <c r="AG118" i="14"/>
  <c r="Z118" i="14"/>
  <c r="Y118" i="14"/>
  <c r="X118" i="14"/>
  <c r="J118" i="14"/>
  <c r="O118" i="14"/>
  <c r="B118" i="14"/>
  <c r="G118" i="14"/>
  <c r="AF117" i="14"/>
  <c r="AG117" i="14"/>
  <c r="Z117" i="14"/>
  <c r="Y117" i="14"/>
  <c r="X117" i="14"/>
  <c r="J117" i="14"/>
  <c r="O117" i="14"/>
  <c r="B117" i="14"/>
  <c r="G117" i="14"/>
  <c r="AF116" i="14"/>
  <c r="AG116" i="14"/>
  <c r="Z116" i="14"/>
  <c r="Y116" i="14"/>
  <c r="X116" i="14"/>
  <c r="J116" i="14"/>
  <c r="O116" i="14"/>
  <c r="B116" i="14"/>
  <c r="G116" i="14"/>
  <c r="AF115" i="14"/>
  <c r="AG115" i="14"/>
  <c r="Z115" i="14"/>
  <c r="Y115" i="14"/>
  <c r="X115" i="14"/>
  <c r="J115" i="14"/>
  <c r="O115" i="14"/>
  <c r="B115" i="14"/>
  <c r="G115" i="14"/>
  <c r="AF114" i="14"/>
  <c r="AG114" i="14"/>
  <c r="Z114" i="14"/>
  <c r="Y114" i="14"/>
  <c r="X114" i="14"/>
  <c r="J114" i="14"/>
  <c r="O114" i="14"/>
  <c r="P114" i="14"/>
  <c r="B114" i="14"/>
  <c r="G114" i="14"/>
  <c r="H114" i="14"/>
  <c r="AF113" i="14"/>
  <c r="AG113" i="14"/>
  <c r="Z113" i="14"/>
  <c r="Y113" i="14"/>
  <c r="X113" i="14"/>
  <c r="AF112" i="14"/>
  <c r="AG112" i="14"/>
  <c r="Z112" i="14"/>
  <c r="Y112" i="14"/>
  <c r="AA112" i="14"/>
  <c r="X112" i="14"/>
  <c r="AF111" i="14"/>
  <c r="AG111" i="14"/>
  <c r="Z111" i="14"/>
  <c r="Y111" i="14"/>
  <c r="AA111" i="14"/>
  <c r="X111" i="14"/>
  <c r="L111" i="14"/>
  <c r="C111" i="14"/>
  <c r="AF110" i="14"/>
  <c r="AG110" i="14"/>
  <c r="Z110" i="14"/>
  <c r="Y110" i="14"/>
  <c r="AA110" i="14"/>
  <c r="X110" i="14"/>
  <c r="AF109" i="14"/>
  <c r="AG109" i="14"/>
  <c r="Z109" i="14"/>
  <c r="Y109" i="14"/>
  <c r="X109" i="14"/>
  <c r="AF108" i="14"/>
  <c r="AG108" i="14"/>
  <c r="Z108" i="14"/>
  <c r="Y108" i="14"/>
  <c r="AA108" i="14"/>
  <c r="X108" i="14"/>
  <c r="AF107" i="14"/>
  <c r="AG107" i="14"/>
  <c r="Z107" i="14"/>
  <c r="Y107" i="14"/>
  <c r="AA107" i="14"/>
  <c r="X107" i="14"/>
  <c r="AF106" i="14"/>
  <c r="AG106" i="14"/>
  <c r="Z106" i="14"/>
  <c r="Y106" i="14"/>
  <c r="AA106" i="14"/>
  <c r="X106" i="14"/>
  <c r="AF105" i="14"/>
  <c r="AG105" i="14"/>
  <c r="Z105" i="14"/>
  <c r="Y105" i="14"/>
  <c r="X105" i="14"/>
  <c r="J105" i="14"/>
  <c r="O105" i="14"/>
  <c r="B105" i="14"/>
  <c r="G105" i="14"/>
  <c r="AF104" i="14"/>
  <c r="AG104" i="14"/>
  <c r="Z104" i="14"/>
  <c r="Y104" i="14"/>
  <c r="X104" i="14"/>
  <c r="J104" i="14"/>
  <c r="O104" i="14"/>
  <c r="B104" i="14"/>
  <c r="G104" i="14"/>
  <c r="AF103" i="14"/>
  <c r="AG103" i="14"/>
  <c r="Z103" i="14"/>
  <c r="Y103" i="14"/>
  <c r="X103" i="14"/>
  <c r="J103" i="14"/>
  <c r="O103" i="14"/>
  <c r="B103" i="14"/>
  <c r="G103" i="14"/>
  <c r="AF102" i="14"/>
  <c r="AG102" i="14"/>
  <c r="Z102" i="14"/>
  <c r="Y102" i="14"/>
  <c r="X102" i="14"/>
  <c r="J102" i="14"/>
  <c r="O102" i="14"/>
  <c r="B102" i="14"/>
  <c r="G102" i="14"/>
  <c r="AF101" i="14"/>
  <c r="AG101" i="14"/>
  <c r="Z101" i="14"/>
  <c r="Y101" i="14"/>
  <c r="X101" i="14"/>
  <c r="J101" i="14"/>
  <c r="O101" i="14"/>
  <c r="B101" i="14"/>
  <c r="G101" i="14"/>
  <c r="AF100" i="14"/>
  <c r="AG100" i="14"/>
  <c r="Z100" i="14"/>
  <c r="Y100" i="14"/>
  <c r="X100" i="14"/>
  <c r="J100" i="14"/>
  <c r="O100" i="14"/>
  <c r="B100" i="14"/>
  <c r="G100" i="14"/>
  <c r="AF99" i="14"/>
  <c r="AG99" i="14"/>
  <c r="Z99" i="14"/>
  <c r="Y99" i="14"/>
  <c r="X99" i="14"/>
  <c r="J99" i="14"/>
  <c r="O99" i="14"/>
  <c r="B99" i="14"/>
  <c r="G99" i="14"/>
  <c r="AF98" i="14"/>
  <c r="AG98" i="14"/>
  <c r="Z98" i="14"/>
  <c r="Y98" i="14"/>
  <c r="X98" i="14"/>
  <c r="J98" i="14"/>
  <c r="O98" i="14"/>
  <c r="B98" i="14"/>
  <c r="G98" i="14"/>
  <c r="AF97" i="14"/>
  <c r="AG97" i="14"/>
  <c r="Z97" i="14"/>
  <c r="Y97" i="14"/>
  <c r="AA97" i="14"/>
  <c r="X97" i="14"/>
  <c r="J97" i="14"/>
  <c r="O97" i="14"/>
  <c r="B97" i="14"/>
  <c r="G97" i="14"/>
  <c r="AF96" i="14"/>
  <c r="AG96" i="14"/>
  <c r="Z96" i="14"/>
  <c r="Y96" i="14"/>
  <c r="AA96" i="14"/>
  <c r="X96" i="14"/>
  <c r="J96" i="14"/>
  <c r="O96" i="14"/>
  <c r="B96" i="14"/>
  <c r="G96" i="14"/>
  <c r="AF95" i="14"/>
  <c r="AG95" i="14"/>
  <c r="Z95" i="14"/>
  <c r="Y95" i="14"/>
  <c r="AA95" i="14"/>
  <c r="X95" i="14"/>
  <c r="J95" i="14"/>
  <c r="O95" i="14"/>
  <c r="B95" i="14"/>
  <c r="G95" i="14"/>
  <c r="AF94" i="14"/>
  <c r="AG94" i="14"/>
  <c r="Z94" i="14"/>
  <c r="Y94" i="14"/>
  <c r="AA94" i="14"/>
  <c r="X94" i="14"/>
  <c r="J94" i="14"/>
  <c r="O94" i="14"/>
  <c r="B94" i="14"/>
  <c r="G94" i="14"/>
  <c r="AF93" i="14"/>
  <c r="AG93" i="14"/>
  <c r="Z93" i="14"/>
  <c r="Y93" i="14"/>
  <c r="AA93" i="14"/>
  <c r="X93" i="14"/>
  <c r="J93" i="14"/>
  <c r="O93" i="14"/>
  <c r="B93" i="14"/>
  <c r="G93" i="14"/>
  <c r="AF92" i="14"/>
  <c r="AG92" i="14"/>
  <c r="Z92" i="14"/>
  <c r="Y92" i="14"/>
  <c r="AA92" i="14"/>
  <c r="X92" i="14"/>
  <c r="J92" i="14"/>
  <c r="O92" i="14"/>
  <c r="B92" i="14"/>
  <c r="G92" i="14"/>
  <c r="AF91" i="14"/>
  <c r="AG91" i="14"/>
  <c r="Z91" i="14"/>
  <c r="Y91" i="14"/>
  <c r="AA91" i="14"/>
  <c r="X91" i="14"/>
  <c r="J91" i="14"/>
  <c r="O91" i="14"/>
  <c r="B91" i="14"/>
  <c r="G91" i="14"/>
  <c r="AF90" i="14"/>
  <c r="AG90" i="14"/>
  <c r="Z90" i="14"/>
  <c r="Y90" i="14"/>
  <c r="AA90" i="14"/>
  <c r="X90" i="14"/>
  <c r="J90" i="14"/>
  <c r="O90" i="14"/>
  <c r="B90" i="14"/>
  <c r="G90" i="14"/>
  <c r="AF89" i="14"/>
  <c r="AG89" i="14"/>
  <c r="Z89" i="14"/>
  <c r="Y89" i="14"/>
  <c r="X89" i="14"/>
  <c r="J89" i="14"/>
  <c r="O89" i="14"/>
  <c r="B89" i="14"/>
  <c r="G89" i="14"/>
  <c r="AF88" i="14"/>
  <c r="AG88" i="14"/>
  <c r="Z88" i="14"/>
  <c r="Y88" i="14"/>
  <c r="X88" i="14"/>
  <c r="J88" i="14"/>
  <c r="O88" i="14"/>
  <c r="B88" i="14"/>
  <c r="G88" i="14"/>
  <c r="AF87" i="14"/>
  <c r="AG87" i="14"/>
  <c r="Z87" i="14"/>
  <c r="Y87" i="14"/>
  <c r="X87" i="14"/>
  <c r="J87" i="14"/>
  <c r="O87" i="14"/>
  <c r="B87" i="14"/>
  <c r="G87" i="14"/>
  <c r="AF86" i="14"/>
  <c r="AG86" i="14"/>
  <c r="Z86" i="14"/>
  <c r="Y86" i="14"/>
  <c r="X86" i="14"/>
  <c r="J86" i="14"/>
  <c r="O86" i="14"/>
  <c r="B86" i="14"/>
  <c r="G86" i="14"/>
  <c r="AF85" i="14"/>
  <c r="AG85" i="14"/>
  <c r="Z85" i="14"/>
  <c r="Y85" i="14"/>
  <c r="X85" i="14"/>
  <c r="J85" i="14"/>
  <c r="O85" i="14"/>
  <c r="B85" i="14"/>
  <c r="G85" i="14"/>
  <c r="AF84" i="14"/>
  <c r="AG84" i="14"/>
  <c r="Z84" i="14"/>
  <c r="Y84" i="14"/>
  <c r="X84" i="14"/>
  <c r="J84" i="14"/>
  <c r="O84" i="14"/>
  <c r="B84" i="14"/>
  <c r="G84" i="14"/>
  <c r="AF83" i="14"/>
  <c r="AG83" i="14"/>
  <c r="Z83" i="14"/>
  <c r="Y83" i="14"/>
  <c r="X83" i="14"/>
  <c r="J83" i="14"/>
  <c r="O83" i="14"/>
  <c r="B83" i="14"/>
  <c r="G83" i="14"/>
  <c r="AF82" i="14"/>
  <c r="AG82" i="14"/>
  <c r="Z82" i="14"/>
  <c r="Y82" i="14"/>
  <c r="X82" i="14"/>
  <c r="J82" i="14"/>
  <c r="O82" i="14"/>
  <c r="B82" i="14"/>
  <c r="G82" i="14"/>
  <c r="AF81" i="14"/>
  <c r="AG81" i="14"/>
  <c r="Z81" i="14"/>
  <c r="Y81" i="14"/>
  <c r="AA81" i="14"/>
  <c r="X81" i="14"/>
  <c r="J81" i="14"/>
  <c r="O81" i="14"/>
  <c r="B81" i="14"/>
  <c r="G81" i="14"/>
  <c r="AF80" i="14"/>
  <c r="AG80" i="14"/>
  <c r="Z80" i="14"/>
  <c r="Y80" i="14"/>
  <c r="AA80" i="14"/>
  <c r="X80" i="14"/>
  <c r="J80" i="14"/>
  <c r="O80" i="14"/>
  <c r="B80" i="14"/>
  <c r="G80" i="14"/>
  <c r="AF79" i="14"/>
  <c r="AG79" i="14"/>
  <c r="Z79" i="14"/>
  <c r="Y79" i="14"/>
  <c r="AA79" i="14"/>
  <c r="X79" i="14"/>
  <c r="J79" i="14"/>
  <c r="O79" i="14"/>
  <c r="B79" i="14"/>
  <c r="G79" i="14"/>
  <c r="AF78" i="14"/>
  <c r="AG78" i="14"/>
  <c r="Z78" i="14"/>
  <c r="Y78" i="14"/>
  <c r="AA78" i="14"/>
  <c r="X78" i="14"/>
  <c r="J78" i="14"/>
  <c r="O78" i="14"/>
  <c r="B78" i="14"/>
  <c r="G78" i="14"/>
  <c r="AF77" i="14"/>
  <c r="AG77" i="14"/>
  <c r="Z77" i="14"/>
  <c r="Y77" i="14"/>
  <c r="X77" i="14"/>
  <c r="J77" i="14"/>
  <c r="O77" i="14"/>
  <c r="B77" i="14"/>
  <c r="G77" i="14"/>
  <c r="AF76" i="14"/>
  <c r="AG76" i="14"/>
  <c r="Z76" i="14"/>
  <c r="Y76" i="14"/>
  <c r="AA76" i="14"/>
  <c r="X76" i="14"/>
  <c r="J76" i="14"/>
  <c r="O76" i="14"/>
  <c r="B76" i="14"/>
  <c r="G76" i="14"/>
  <c r="AF75" i="14"/>
  <c r="AG75" i="14"/>
  <c r="Z75" i="14"/>
  <c r="Y75" i="14"/>
  <c r="AA75" i="14"/>
  <c r="X75" i="14"/>
  <c r="J75" i="14"/>
  <c r="O75" i="14"/>
  <c r="B75" i="14"/>
  <c r="G75" i="14"/>
  <c r="AF74" i="14"/>
  <c r="AG74" i="14"/>
  <c r="Z74" i="14"/>
  <c r="Y74" i="14"/>
  <c r="AA74" i="14"/>
  <c r="X74" i="14"/>
  <c r="J74" i="14"/>
  <c r="O74" i="14"/>
  <c r="B74" i="14"/>
  <c r="G74" i="14"/>
  <c r="AF73" i="14"/>
  <c r="AG73" i="14"/>
  <c r="Z73" i="14"/>
  <c r="Y73" i="14"/>
  <c r="X73" i="14"/>
  <c r="J73" i="14"/>
  <c r="O73" i="14"/>
  <c r="B73" i="14"/>
  <c r="G73" i="14"/>
  <c r="AF72" i="14"/>
  <c r="AG72" i="14"/>
  <c r="Z72" i="14"/>
  <c r="Y72" i="14"/>
  <c r="X72" i="14"/>
  <c r="J72" i="14"/>
  <c r="O72" i="14"/>
  <c r="B72" i="14"/>
  <c r="G72" i="14"/>
  <c r="AF71" i="14"/>
  <c r="AG71" i="14"/>
  <c r="Z71" i="14"/>
  <c r="Y71" i="14"/>
  <c r="X71" i="14"/>
  <c r="J71" i="14"/>
  <c r="O71" i="14"/>
  <c r="B71" i="14"/>
  <c r="G71" i="14"/>
  <c r="AF70" i="14"/>
  <c r="AG70" i="14"/>
  <c r="Z70" i="14"/>
  <c r="Y70" i="14"/>
  <c r="X70" i="14"/>
  <c r="J70" i="14"/>
  <c r="O70" i="14"/>
  <c r="B70" i="14"/>
  <c r="G70" i="14"/>
  <c r="AF69" i="14"/>
  <c r="AG69" i="14"/>
  <c r="Z69" i="14"/>
  <c r="Y69" i="14"/>
  <c r="X69" i="14"/>
  <c r="J69" i="14"/>
  <c r="O69" i="14"/>
  <c r="B69" i="14"/>
  <c r="G69" i="14"/>
  <c r="AF68" i="14"/>
  <c r="AG68" i="14"/>
  <c r="Z68" i="14"/>
  <c r="Y68" i="14"/>
  <c r="X68" i="14"/>
  <c r="J68" i="14"/>
  <c r="O68" i="14"/>
  <c r="B68" i="14"/>
  <c r="G68" i="14"/>
  <c r="AF67" i="14"/>
  <c r="AG67" i="14"/>
  <c r="Z67" i="14"/>
  <c r="Y67" i="14"/>
  <c r="X67" i="14"/>
  <c r="J67" i="14"/>
  <c r="O67" i="14"/>
  <c r="B67" i="14"/>
  <c r="G67" i="14"/>
  <c r="AF66" i="14"/>
  <c r="AG66" i="14"/>
  <c r="Z66" i="14"/>
  <c r="Y66" i="14"/>
  <c r="X66" i="14"/>
  <c r="J66" i="14"/>
  <c r="O66" i="14"/>
  <c r="B66" i="14"/>
  <c r="G66" i="14"/>
  <c r="AF65" i="14"/>
  <c r="AG65" i="14"/>
  <c r="Z65" i="14"/>
  <c r="Y65" i="14"/>
  <c r="AA65" i="14"/>
  <c r="X65" i="14"/>
  <c r="J65" i="14"/>
  <c r="O65" i="14"/>
  <c r="B65" i="14"/>
  <c r="G65" i="14"/>
  <c r="AF64" i="14"/>
  <c r="AG64" i="14"/>
  <c r="Z64" i="14"/>
  <c r="Y64" i="14"/>
  <c r="AA64" i="14"/>
  <c r="X64" i="14"/>
  <c r="J64" i="14"/>
  <c r="O64" i="14"/>
  <c r="B64" i="14"/>
  <c r="G64" i="14"/>
  <c r="AF63" i="14"/>
  <c r="AG63" i="14"/>
  <c r="Z63" i="14"/>
  <c r="Y63" i="14"/>
  <c r="AA63" i="14"/>
  <c r="X63" i="14"/>
  <c r="J63" i="14"/>
  <c r="O63" i="14"/>
  <c r="B63" i="14"/>
  <c r="G63" i="14"/>
  <c r="AF62" i="14"/>
  <c r="AG62" i="14"/>
  <c r="Z62" i="14"/>
  <c r="Y62" i="14"/>
  <c r="AA62" i="14"/>
  <c r="X62" i="14"/>
  <c r="J62" i="14"/>
  <c r="O62" i="14"/>
  <c r="B62" i="14"/>
  <c r="G62" i="14"/>
  <c r="AF61" i="14"/>
  <c r="AG61" i="14"/>
  <c r="Z61" i="14"/>
  <c r="Y61" i="14"/>
  <c r="AA61" i="14"/>
  <c r="X61" i="14"/>
  <c r="J61" i="14"/>
  <c r="O61" i="14"/>
  <c r="B61" i="14"/>
  <c r="G61" i="14"/>
  <c r="AF60" i="14"/>
  <c r="AG60" i="14"/>
  <c r="Z60" i="14"/>
  <c r="Y60" i="14"/>
  <c r="AA60" i="14"/>
  <c r="X60" i="14"/>
  <c r="J60" i="14"/>
  <c r="O60" i="14"/>
  <c r="B60" i="14"/>
  <c r="G60" i="14"/>
  <c r="AF59" i="14"/>
  <c r="AG59" i="14"/>
  <c r="Z59" i="14"/>
  <c r="Y59" i="14"/>
  <c r="AA59" i="14"/>
  <c r="X59" i="14"/>
  <c r="J59" i="14"/>
  <c r="O59" i="14"/>
  <c r="B59" i="14"/>
  <c r="G59" i="14"/>
  <c r="AF58" i="14"/>
  <c r="AG58" i="14"/>
  <c r="Z58" i="14"/>
  <c r="Y58" i="14"/>
  <c r="AA58" i="14"/>
  <c r="X58" i="14"/>
  <c r="J58" i="14"/>
  <c r="O58" i="14"/>
  <c r="B58" i="14"/>
  <c r="G58" i="14"/>
  <c r="AF57" i="14"/>
  <c r="AG57" i="14"/>
  <c r="Z57" i="14"/>
  <c r="Y57" i="14"/>
  <c r="X57" i="14"/>
  <c r="J57" i="14"/>
  <c r="O57" i="14"/>
  <c r="B57" i="14"/>
  <c r="G57" i="14"/>
  <c r="AF56" i="14"/>
  <c r="AG56" i="14"/>
  <c r="Z56" i="14"/>
  <c r="Y56" i="14"/>
  <c r="X56" i="14"/>
  <c r="J56" i="14"/>
  <c r="O56" i="14"/>
  <c r="B56" i="14"/>
  <c r="G56" i="14"/>
  <c r="AF55" i="14"/>
  <c r="AG55" i="14"/>
  <c r="Z55" i="14"/>
  <c r="Y55" i="14"/>
  <c r="X55" i="14"/>
  <c r="J55" i="14"/>
  <c r="O55" i="14"/>
  <c r="B55" i="14"/>
  <c r="G55" i="14"/>
  <c r="AF54" i="14"/>
  <c r="AG54" i="14"/>
  <c r="Z54" i="14"/>
  <c r="Y54" i="14"/>
  <c r="X54" i="14"/>
  <c r="J54" i="14"/>
  <c r="O54" i="14"/>
  <c r="B54" i="14"/>
  <c r="G54" i="14"/>
  <c r="AF53" i="14"/>
  <c r="AG53" i="14"/>
  <c r="Z53" i="14"/>
  <c r="Y53" i="14"/>
  <c r="X53" i="14"/>
  <c r="J53" i="14"/>
  <c r="O53" i="14"/>
  <c r="B53" i="14"/>
  <c r="G53" i="14"/>
  <c r="AF52" i="14"/>
  <c r="AG52" i="14"/>
  <c r="Z52" i="14"/>
  <c r="Y52" i="14"/>
  <c r="X52" i="14"/>
  <c r="J52" i="14"/>
  <c r="O52" i="14"/>
  <c r="B52" i="14"/>
  <c r="G52" i="14"/>
  <c r="AF51" i="14"/>
  <c r="AG51" i="14"/>
  <c r="Z51" i="14"/>
  <c r="Y51" i="14"/>
  <c r="X51" i="14"/>
  <c r="J51" i="14"/>
  <c r="O51" i="14"/>
  <c r="B51" i="14"/>
  <c r="G51" i="14"/>
  <c r="AF50" i="14"/>
  <c r="AG50" i="14"/>
  <c r="Z50" i="14"/>
  <c r="Y50" i="14"/>
  <c r="X50" i="14"/>
  <c r="J50" i="14"/>
  <c r="O50" i="14"/>
  <c r="B50" i="14"/>
  <c r="G50" i="14"/>
  <c r="AF49" i="14"/>
  <c r="AG49" i="14"/>
  <c r="Z49" i="14"/>
  <c r="Y49" i="14"/>
  <c r="AA49" i="14"/>
  <c r="X49" i="14"/>
  <c r="J49" i="14"/>
  <c r="O49" i="14"/>
  <c r="B49" i="14"/>
  <c r="G49" i="14"/>
  <c r="AF48" i="14"/>
  <c r="AG48" i="14"/>
  <c r="Z48" i="14"/>
  <c r="Y48" i="14"/>
  <c r="AA48" i="14"/>
  <c r="X48" i="14"/>
  <c r="J48" i="14"/>
  <c r="O48" i="14"/>
  <c r="B48" i="14"/>
  <c r="G48" i="14"/>
  <c r="AF47" i="14"/>
  <c r="AG47" i="14"/>
  <c r="Z47" i="14"/>
  <c r="Y47" i="14"/>
  <c r="AA47" i="14"/>
  <c r="X47" i="14"/>
  <c r="J47" i="14"/>
  <c r="O47" i="14"/>
  <c r="B47" i="14"/>
  <c r="G47" i="14"/>
  <c r="AF46" i="14"/>
  <c r="AG46" i="14"/>
  <c r="Z46" i="14"/>
  <c r="Y46" i="14"/>
  <c r="AA46" i="14"/>
  <c r="X46" i="14"/>
  <c r="J46" i="14"/>
  <c r="O46" i="14"/>
  <c r="B46" i="14"/>
  <c r="G46" i="14"/>
  <c r="AF45" i="14"/>
  <c r="AG45" i="14"/>
  <c r="Z45" i="14"/>
  <c r="Y45" i="14"/>
  <c r="AA45" i="14"/>
  <c r="X45" i="14"/>
  <c r="J45" i="14"/>
  <c r="O45" i="14"/>
  <c r="B45" i="14"/>
  <c r="G45" i="14"/>
  <c r="AF44" i="14"/>
  <c r="AG44" i="14"/>
  <c r="Z44" i="14"/>
  <c r="Y44" i="14"/>
  <c r="AA44" i="14"/>
  <c r="X44" i="14"/>
  <c r="J44" i="14"/>
  <c r="O44" i="14"/>
  <c r="B44" i="14"/>
  <c r="G44" i="14"/>
  <c r="AF43" i="14"/>
  <c r="AG43" i="14"/>
  <c r="Z43" i="14"/>
  <c r="Y43" i="14"/>
  <c r="AA43" i="14"/>
  <c r="X43" i="14"/>
  <c r="J43" i="14"/>
  <c r="O43" i="14"/>
  <c r="B43" i="14"/>
  <c r="G43" i="14"/>
  <c r="AF42" i="14"/>
  <c r="AG42" i="14"/>
  <c r="Z42" i="14"/>
  <c r="Y42" i="14"/>
  <c r="AA42" i="14"/>
  <c r="X42" i="14"/>
  <c r="J42" i="14"/>
  <c r="O42" i="14"/>
  <c r="B42" i="14"/>
  <c r="G42" i="14"/>
  <c r="AF41" i="14"/>
  <c r="AG41" i="14"/>
  <c r="Z41" i="14"/>
  <c r="Y41" i="14"/>
  <c r="X41" i="14"/>
  <c r="J41" i="14"/>
  <c r="O41" i="14"/>
  <c r="B41" i="14"/>
  <c r="G41" i="14"/>
  <c r="AF40" i="14"/>
  <c r="AG40" i="14"/>
  <c r="Z40" i="14"/>
  <c r="Y40" i="14"/>
  <c r="X40" i="14"/>
  <c r="J40" i="14"/>
  <c r="O40" i="14"/>
  <c r="B40" i="14"/>
  <c r="G40" i="14"/>
  <c r="AF39" i="14"/>
  <c r="AG39" i="14"/>
  <c r="Z39" i="14"/>
  <c r="Y39" i="14"/>
  <c r="X39" i="14"/>
  <c r="J39" i="14"/>
  <c r="O39" i="14"/>
  <c r="B39" i="14"/>
  <c r="G39" i="14"/>
  <c r="AF38" i="14"/>
  <c r="AG38" i="14"/>
  <c r="Z38" i="14"/>
  <c r="Y38" i="14"/>
  <c r="X38" i="14"/>
  <c r="J38" i="14"/>
  <c r="O38" i="14"/>
  <c r="B38" i="14"/>
  <c r="G38" i="14"/>
  <c r="AF37" i="14"/>
  <c r="AG37" i="14"/>
  <c r="Z37" i="14"/>
  <c r="Y37" i="14"/>
  <c r="X37" i="14"/>
  <c r="J37" i="14"/>
  <c r="O37" i="14"/>
  <c r="B37" i="14"/>
  <c r="G37" i="14"/>
  <c r="AF36" i="14"/>
  <c r="AG36" i="14"/>
  <c r="Z36" i="14"/>
  <c r="Y36" i="14"/>
  <c r="X36" i="14"/>
  <c r="J36" i="14"/>
  <c r="O36" i="14"/>
  <c r="B36" i="14"/>
  <c r="G36" i="14"/>
  <c r="AF35" i="14"/>
  <c r="AG35" i="14"/>
  <c r="Z35" i="14"/>
  <c r="Y35" i="14"/>
  <c r="X35" i="14"/>
  <c r="J35" i="14"/>
  <c r="O35" i="14"/>
  <c r="B35" i="14"/>
  <c r="G35" i="14"/>
  <c r="AF34" i="14"/>
  <c r="AG34" i="14"/>
  <c r="Z34" i="14"/>
  <c r="Y34" i="14"/>
  <c r="X34" i="14"/>
  <c r="J34" i="14"/>
  <c r="O34" i="14"/>
  <c r="B34" i="14"/>
  <c r="G34" i="14"/>
  <c r="AF33" i="14"/>
  <c r="AG33" i="14"/>
  <c r="Z33" i="14"/>
  <c r="Y33" i="14"/>
  <c r="AA33" i="14"/>
  <c r="X33" i="14"/>
  <c r="J33" i="14"/>
  <c r="O33" i="14"/>
  <c r="B33" i="14"/>
  <c r="G33" i="14"/>
  <c r="AF32" i="14"/>
  <c r="AG32" i="14"/>
  <c r="Z32" i="14"/>
  <c r="Y32" i="14"/>
  <c r="AA32" i="14"/>
  <c r="X32" i="14"/>
  <c r="J32" i="14"/>
  <c r="O32" i="14"/>
  <c r="B32" i="14"/>
  <c r="G32" i="14"/>
  <c r="AF31" i="14"/>
  <c r="AG31" i="14"/>
  <c r="Z31" i="14"/>
  <c r="Y31" i="14"/>
  <c r="AA31" i="14"/>
  <c r="X31" i="14"/>
  <c r="J31" i="14"/>
  <c r="O31" i="14"/>
  <c r="B31" i="14"/>
  <c r="G31" i="14"/>
  <c r="AF30" i="14"/>
  <c r="AG30" i="14"/>
  <c r="Z30" i="14"/>
  <c r="Y30" i="14"/>
  <c r="AA30" i="14"/>
  <c r="X30" i="14"/>
  <c r="J30" i="14"/>
  <c r="O30" i="14"/>
  <c r="B30" i="14"/>
  <c r="G30" i="14"/>
  <c r="AF29" i="14"/>
  <c r="AG29" i="14"/>
  <c r="Z29" i="14"/>
  <c r="Y29" i="14"/>
  <c r="AA29" i="14"/>
  <c r="X29" i="14"/>
  <c r="J29" i="14"/>
  <c r="O29" i="14"/>
  <c r="B29" i="14"/>
  <c r="G29" i="14"/>
  <c r="AF28" i="14"/>
  <c r="AG28" i="14"/>
  <c r="Z28" i="14"/>
  <c r="Y28" i="14"/>
  <c r="AA28" i="14"/>
  <c r="X28" i="14"/>
  <c r="J28" i="14"/>
  <c r="O28" i="14"/>
  <c r="B28" i="14"/>
  <c r="G28" i="14"/>
  <c r="AF27" i="14"/>
  <c r="AG27" i="14"/>
  <c r="Z27" i="14"/>
  <c r="Y27" i="14"/>
  <c r="AA27" i="14"/>
  <c r="X27" i="14"/>
  <c r="J27" i="14"/>
  <c r="O27" i="14"/>
  <c r="B27" i="14"/>
  <c r="G27" i="14"/>
  <c r="AF26" i="14"/>
  <c r="AG26" i="14"/>
  <c r="Z26" i="14"/>
  <c r="Y26" i="14"/>
  <c r="AA26" i="14"/>
  <c r="X26" i="14"/>
  <c r="J26" i="14"/>
  <c r="O26" i="14"/>
  <c r="B26" i="14"/>
  <c r="G26" i="14"/>
  <c r="AF25" i="14"/>
  <c r="AG25" i="14"/>
  <c r="Z25" i="14"/>
  <c r="Y25" i="14"/>
  <c r="X25" i="14"/>
  <c r="J25" i="14"/>
  <c r="O25" i="14"/>
  <c r="B25" i="14"/>
  <c r="G25" i="14"/>
  <c r="AF24" i="14"/>
  <c r="AG24" i="14"/>
  <c r="Z24" i="14"/>
  <c r="Y24" i="14"/>
  <c r="X24" i="14"/>
  <c r="J24" i="14"/>
  <c r="O24" i="14"/>
  <c r="B24" i="14"/>
  <c r="G24" i="14"/>
  <c r="AF23" i="14"/>
  <c r="AG23" i="14"/>
  <c r="Z23" i="14"/>
  <c r="Y23" i="14"/>
  <c r="X23" i="14"/>
  <c r="J23" i="14"/>
  <c r="O23" i="14"/>
  <c r="B23" i="14"/>
  <c r="G23" i="14"/>
  <c r="AF22" i="14"/>
  <c r="AG22" i="14"/>
  <c r="Z22" i="14"/>
  <c r="Y22" i="14"/>
  <c r="X22" i="14"/>
  <c r="J22" i="14"/>
  <c r="O22" i="14"/>
  <c r="B22" i="14"/>
  <c r="G22" i="14"/>
  <c r="AF21" i="14"/>
  <c r="AG21" i="14"/>
  <c r="Z21" i="14"/>
  <c r="Y21" i="14"/>
  <c r="X21" i="14"/>
  <c r="J21" i="14"/>
  <c r="O21" i="14"/>
  <c r="B21" i="14"/>
  <c r="G21" i="14"/>
  <c r="AF20" i="14"/>
  <c r="AG20" i="14"/>
  <c r="Z20" i="14"/>
  <c r="Y20" i="14"/>
  <c r="X20" i="14"/>
  <c r="J20" i="14"/>
  <c r="O20" i="14"/>
  <c r="B20" i="14"/>
  <c r="G20" i="14"/>
  <c r="AF19" i="14"/>
  <c r="AG19" i="14"/>
  <c r="Z19" i="14"/>
  <c r="Y19" i="14"/>
  <c r="X19" i="14"/>
  <c r="J19" i="14"/>
  <c r="O19" i="14"/>
  <c r="B19" i="14"/>
  <c r="G19" i="14"/>
  <c r="AF18" i="14"/>
  <c r="AG18" i="14"/>
  <c r="Z18" i="14"/>
  <c r="Y18" i="14"/>
  <c r="X18" i="14"/>
  <c r="J18" i="14"/>
  <c r="O18" i="14"/>
  <c r="B18" i="14"/>
  <c r="G18" i="14"/>
  <c r="AF17" i="14"/>
  <c r="AG17" i="14"/>
  <c r="Z17" i="14"/>
  <c r="Y17" i="14"/>
  <c r="AA17" i="14"/>
  <c r="X17" i="14"/>
  <c r="J17" i="14"/>
  <c r="O17" i="14"/>
  <c r="B17" i="14"/>
  <c r="G17" i="14"/>
  <c r="AF16" i="14"/>
  <c r="AG16" i="14"/>
  <c r="Z16" i="14"/>
  <c r="Y16" i="14"/>
  <c r="AA16" i="14"/>
  <c r="X16" i="14"/>
  <c r="J16" i="14"/>
  <c r="O16" i="14"/>
  <c r="B16" i="14"/>
  <c r="G16" i="14"/>
  <c r="AF15" i="14"/>
  <c r="AG15" i="14"/>
  <c r="Z15" i="14"/>
  <c r="Y15" i="14"/>
  <c r="AA15" i="14"/>
  <c r="X15" i="14"/>
  <c r="J15" i="14"/>
  <c r="O15" i="14"/>
  <c r="B15" i="14"/>
  <c r="G15" i="14"/>
  <c r="AF14" i="14"/>
  <c r="AG14" i="14"/>
  <c r="Z14" i="14"/>
  <c r="Y14" i="14"/>
  <c r="AA14" i="14"/>
  <c r="X14" i="14"/>
  <c r="J14" i="14"/>
  <c r="O14" i="14"/>
  <c r="B14" i="14"/>
  <c r="G14" i="14"/>
  <c r="AF13" i="14"/>
  <c r="AG13" i="14"/>
  <c r="Z13" i="14"/>
  <c r="Y13" i="14"/>
  <c r="X13" i="14"/>
  <c r="J13" i="14"/>
  <c r="O13" i="14"/>
  <c r="B13" i="14"/>
  <c r="G13" i="14"/>
  <c r="AF12" i="14"/>
  <c r="AG12" i="14"/>
  <c r="Z12" i="14"/>
  <c r="X12" i="14"/>
  <c r="J12" i="14"/>
  <c r="O12" i="14"/>
  <c r="B12" i="14"/>
  <c r="G12" i="14"/>
  <c r="AF11" i="14"/>
  <c r="AG11" i="14"/>
  <c r="Z11" i="14"/>
  <c r="Y11" i="14"/>
  <c r="X11" i="14"/>
  <c r="J11" i="14"/>
  <c r="O11" i="14"/>
  <c r="B11" i="14"/>
  <c r="G11" i="14"/>
  <c r="AF10" i="14"/>
  <c r="AG10" i="14"/>
  <c r="Z10" i="14"/>
  <c r="Y10" i="14"/>
  <c r="X10" i="14"/>
  <c r="J10" i="14"/>
  <c r="O10" i="14"/>
  <c r="B10" i="14"/>
  <c r="G10" i="14"/>
  <c r="AF9" i="14"/>
  <c r="AG9" i="14"/>
  <c r="Z9" i="14"/>
  <c r="Y9" i="14"/>
  <c r="AA9" i="14"/>
  <c r="X9" i="14"/>
  <c r="J9" i="14"/>
  <c r="O9" i="14"/>
  <c r="B9" i="14"/>
  <c r="G9" i="14"/>
  <c r="AF8" i="14"/>
  <c r="AG8" i="14"/>
  <c r="Z8" i="14"/>
  <c r="Y8" i="14"/>
  <c r="X8" i="14"/>
  <c r="J8" i="14"/>
  <c r="O8" i="14"/>
  <c r="B8" i="14"/>
  <c r="G8" i="14"/>
  <c r="AF7" i="14"/>
  <c r="AG7" i="14"/>
  <c r="Z7" i="14"/>
  <c r="X7" i="14"/>
  <c r="J7" i="14"/>
  <c r="O7" i="14"/>
  <c r="B7" i="14"/>
  <c r="G7" i="14"/>
  <c r="AF6" i="14"/>
  <c r="AG6" i="14"/>
  <c r="Z6" i="14"/>
  <c r="Y6" i="14"/>
  <c r="X6" i="14"/>
  <c r="J6" i="14"/>
  <c r="O6" i="14"/>
  <c r="B6" i="14"/>
  <c r="G6" i="14"/>
  <c r="AF5" i="14"/>
  <c r="AG5" i="14"/>
  <c r="Z5" i="14"/>
  <c r="Y5" i="14"/>
  <c r="X5" i="14"/>
  <c r="J5" i="14"/>
  <c r="O5" i="14"/>
  <c r="P5" i="14"/>
  <c r="B5" i="14"/>
  <c r="G5" i="14"/>
  <c r="H5" i="14"/>
  <c r="Z4" i="14"/>
  <c r="Y4" i="14"/>
  <c r="X4" i="14"/>
  <c r="L2" i="14"/>
  <c r="C2" i="14"/>
  <c r="Z431" i="13"/>
  <c r="Y431" i="13"/>
  <c r="X431" i="13"/>
  <c r="Z430" i="13"/>
  <c r="Y430" i="13"/>
  <c r="AA430" i="13"/>
  <c r="X430" i="13"/>
  <c r="Z429" i="13"/>
  <c r="Y429" i="13"/>
  <c r="AA429" i="13"/>
  <c r="X429" i="13"/>
  <c r="Z428" i="13"/>
  <c r="Y428" i="13"/>
  <c r="AA428" i="13"/>
  <c r="X428" i="13"/>
  <c r="Z427" i="13"/>
  <c r="Y427" i="13"/>
  <c r="X427" i="13"/>
  <c r="Z426" i="13"/>
  <c r="Y426" i="13"/>
  <c r="AA426" i="13"/>
  <c r="X426" i="13"/>
  <c r="Z425" i="13"/>
  <c r="Y425" i="13"/>
  <c r="AA425" i="13"/>
  <c r="X425" i="13"/>
  <c r="Z424" i="13"/>
  <c r="Y424" i="13"/>
  <c r="AA424" i="13"/>
  <c r="X424" i="13"/>
  <c r="Z423" i="13"/>
  <c r="Y423" i="13"/>
  <c r="X423" i="13"/>
  <c r="Z422" i="13"/>
  <c r="Y422" i="13"/>
  <c r="AA422" i="13"/>
  <c r="X422" i="13"/>
  <c r="Z421" i="13"/>
  <c r="Y421" i="13"/>
  <c r="AA421" i="13"/>
  <c r="X421" i="13"/>
  <c r="Z420" i="13"/>
  <c r="Y420" i="13"/>
  <c r="AA420" i="13"/>
  <c r="X420" i="13"/>
  <c r="Z419" i="13"/>
  <c r="Y419" i="13"/>
  <c r="X419" i="13"/>
  <c r="Z418" i="13"/>
  <c r="Y418" i="13"/>
  <c r="AA418" i="13"/>
  <c r="X418" i="13"/>
  <c r="Z417" i="13"/>
  <c r="Y417" i="13"/>
  <c r="AA417" i="13"/>
  <c r="X417" i="13"/>
  <c r="Z416" i="13"/>
  <c r="Y416" i="13"/>
  <c r="AA416" i="13"/>
  <c r="X416" i="13"/>
  <c r="Z415" i="13"/>
  <c r="Y415" i="13"/>
  <c r="X415" i="13"/>
  <c r="Z414" i="13"/>
  <c r="Y414" i="13"/>
  <c r="AA414" i="13"/>
  <c r="X414" i="13"/>
  <c r="Z413" i="13"/>
  <c r="Y413" i="13"/>
  <c r="AA413" i="13"/>
  <c r="X413" i="13"/>
  <c r="Z412" i="13"/>
  <c r="Y412" i="13"/>
  <c r="AA412" i="13"/>
  <c r="X412" i="13"/>
  <c r="Z411" i="13"/>
  <c r="Y411" i="13"/>
  <c r="X411" i="13"/>
  <c r="Z410" i="13"/>
  <c r="Y410" i="13"/>
  <c r="AA410" i="13"/>
  <c r="X410" i="13"/>
  <c r="Z409" i="13"/>
  <c r="Y409" i="13"/>
  <c r="AA409" i="13"/>
  <c r="X409" i="13"/>
  <c r="Z408" i="13"/>
  <c r="Y408" i="13"/>
  <c r="AA408" i="13"/>
  <c r="X408" i="13"/>
  <c r="Z407" i="13"/>
  <c r="Y407" i="13"/>
  <c r="X407" i="13"/>
  <c r="Z406" i="13"/>
  <c r="Y406" i="13"/>
  <c r="AA406" i="13"/>
  <c r="X406" i="13"/>
  <c r="Z405" i="13"/>
  <c r="Y405" i="13"/>
  <c r="AA405" i="13"/>
  <c r="X405" i="13"/>
  <c r="Z404" i="13"/>
  <c r="Y404" i="13"/>
  <c r="AA404" i="13"/>
  <c r="X404" i="13"/>
  <c r="Z403" i="13"/>
  <c r="Y403" i="13"/>
  <c r="X403" i="13"/>
  <c r="Z402" i="13"/>
  <c r="Y402" i="13"/>
  <c r="AA402" i="13"/>
  <c r="X402" i="13"/>
  <c r="Z401" i="13"/>
  <c r="Y401" i="13"/>
  <c r="AA401" i="13"/>
  <c r="X401" i="13"/>
  <c r="Z400" i="13"/>
  <c r="Y400" i="13"/>
  <c r="AA400" i="13"/>
  <c r="X400" i="13"/>
  <c r="Z399" i="13"/>
  <c r="Y399" i="13"/>
  <c r="X399" i="13"/>
  <c r="Z398" i="13"/>
  <c r="Y398" i="13"/>
  <c r="AA398" i="13"/>
  <c r="X398" i="13"/>
  <c r="Z397" i="13"/>
  <c r="Y397" i="13"/>
  <c r="AA397" i="13"/>
  <c r="X397" i="13"/>
  <c r="Z396" i="13"/>
  <c r="Y396" i="13"/>
  <c r="AA396" i="13"/>
  <c r="X396" i="13"/>
  <c r="Z395" i="13"/>
  <c r="Y395" i="13"/>
  <c r="X395" i="13"/>
  <c r="Z394" i="13"/>
  <c r="Y394" i="13"/>
  <c r="AA394" i="13"/>
  <c r="X394" i="13"/>
  <c r="Z393" i="13"/>
  <c r="Y393" i="13"/>
  <c r="AA393" i="13"/>
  <c r="X393" i="13"/>
  <c r="Z392" i="13"/>
  <c r="Y392" i="13"/>
  <c r="AA392" i="13"/>
  <c r="X392" i="13"/>
  <c r="Z391" i="13"/>
  <c r="Y391" i="13"/>
  <c r="X391" i="13"/>
  <c r="Z390" i="13"/>
  <c r="Y390" i="13"/>
  <c r="AA390" i="13"/>
  <c r="X390" i="13"/>
  <c r="Z389" i="13"/>
  <c r="Y389" i="13"/>
  <c r="AA389" i="13"/>
  <c r="X389" i="13"/>
  <c r="Z388" i="13"/>
  <c r="Y388" i="13"/>
  <c r="AA388" i="13"/>
  <c r="X388" i="13"/>
  <c r="Z387" i="13"/>
  <c r="Y387" i="13"/>
  <c r="X387" i="13"/>
  <c r="Z386" i="13"/>
  <c r="Y386" i="13"/>
  <c r="AA386" i="13"/>
  <c r="X386" i="13"/>
  <c r="Z385" i="13"/>
  <c r="Y385" i="13"/>
  <c r="AA385" i="13"/>
  <c r="X385" i="13"/>
  <c r="Z384" i="13"/>
  <c r="Y384" i="13"/>
  <c r="AA384" i="13"/>
  <c r="X384" i="13"/>
  <c r="Z383" i="13"/>
  <c r="Y383" i="13"/>
  <c r="X383" i="13"/>
  <c r="Z382" i="13"/>
  <c r="Y382" i="13"/>
  <c r="AA382" i="13"/>
  <c r="X382" i="13"/>
  <c r="Z381" i="13"/>
  <c r="Y381" i="13"/>
  <c r="AA381" i="13"/>
  <c r="X381" i="13"/>
  <c r="Z380" i="13"/>
  <c r="Y380" i="13"/>
  <c r="AA380" i="13"/>
  <c r="X380" i="13"/>
  <c r="Z379" i="13"/>
  <c r="Y379" i="13"/>
  <c r="X379" i="13"/>
  <c r="Z378" i="13"/>
  <c r="Y378" i="13"/>
  <c r="AA378" i="13"/>
  <c r="X378" i="13"/>
  <c r="Z377" i="13"/>
  <c r="Y377" i="13"/>
  <c r="AA377" i="13"/>
  <c r="X377" i="13"/>
  <c r="Z376" i="13"/>
  <c r="Y376" i="13"/>
  <c r="AA376" i="13"/>
  <c r="X376" i="13"/>
  <c r="Z375" i="13"/>
  <c r="Y375" i="13"/>
  <c r="X375" i="13"/>
  <c r="Z374" i="13"/>
  <c r="Y374" i="13"/>
  <c r="AA374" i="13"/>
  <c r="X374" i="13"/>
  <c r="Z373" i="13"/>
  <c r="Y373" i="13"/>
  <c r="AA373" i="13"/>
  <c r="X373" i="13"/>
  <c r="Z372" i="13"/>
  <c r="Y372" i="13"/>
  <c r="AA372" i="13"/>
  <c r="X372" i="13"/>
  <c r="Z371" i="13"/>
  <c r="Y371" i="13"/>
  <c r="X371" i="13"/>
  <c r="Z370" i="13"/>
  <c r="Y370" i="13"/>
  <c r="AA370" i="13"/>
  <c r="X370" i="13"/>
  <c r="Z369" i="13"/>
  <c r="Y369" i="13"/>
  <c r="AA369" i="13"/>
  <c r="X369" i="13"/>
  <c r="Z368" i="13"/>
  <c r="Y368" i="13"/>
  <c r="AA368" i="13"/>
  <c r="X368" i="13"/>
  <c r="Z367" i="13"/>
  <c r="Y367" i="13"/>
  <c r="X367" i="13"/>
  <c r="Z366" i="13"/>
  <c r="Y366" i="13"/>
  <c r="AA366" i="13"/>
  <c r="X366" i="13"/>
  <c r="Z365" i="13"/>
  <c r="Y365" i="13"/>
  <c r="AA365" i="13"/>
  <c r="X365" i="13"/>
  <c r="Z364" i="13"/>
  <c r="Y364" i="13"/>
  <c r="AA364" i="13"/>
  <c r="X364" i="13"/>
  <c r="Z363" i="13"/>
  <c r="Y363" i="13"/>
  <c r="X363" i="13"/>
  <c r="Z362" i="13"/>
  <c r="Y362" i="13"/>
  <c r="AA362" i="13"/>
  <c r="X362" i="13"/>
  <c r="Z361" i="13"/>
  <c r="Y361" i="13"/>
  <c r="AA361" i="13"/>
  <c r="X361" i="13"/>
  <c r="Z360" i="13"/>
  <c r="Y360" i="13"/>
  <c r="AA360" i="13"/>
  <c r="X360" i="13"/>
  <c r="Z359" i="13"/>
  <c r="Y359" i="13"/>
  <c r="X359" i="13"/>
  <c r="Z358" i="13"/>
  <c r="Y358" i="13"/>
  <c r="AA358" i="13"/>
  <c r="X358" i="13"/>
  <c r="Z357" i="13"/>
  <c r="Y357" i="13"/>
  <c r="AA357" i="13"/>
  <c r="X357" i="13"/>
  <c r="Z356" i="13"/>
  <c r="Y356" i="13"/>
  <c r="AA356" i="13"/>
  <c r="X356" i="13"/>
  <c r="Z355" i="13"/>
  <c r="Y355" i="13"/>
  <c r="X355" i="13"/>
  <c r="Z354" i="13"/>
  <c r="Y354" i="13"/>
  <c r="AA354" i="13"/>
  <c r="X354" i="13"/>
  <c r="Z353" i="13"/>
  <c r="Y353" i="13"/>
  <c r="AA353" i="13"/>
  <c r="X353" i="13"/>
  <c r="Z352" i="13"/>
  <c r="Y352" i="13"/>
  <c r="AA352" i="13"/>
  <c r="X352" i="13"/>
  <c r="Z351" i="13"/>
  <c r="Y351" i="13"/>
  <c r="X351" i="13"/>
  <c r="Z350" i="13"/>
  <c r="Y350" i="13"/>
  <c r="AA350" i="13"/>
  <c r="X350" i="13"/>
  <c r="Z349" i="13"/>
  <c r="Y349" i="13"/>
  <c r="AA349" i="13"/>
  <c r="X349" i="13"/>
  <c r="Z348" i="13"/>
  <c r="Y348" i="13"/>
  <c r="X348" i="13"/>
  <c r="Z347" i="13"/>
  <c r="Y347" i="13"/>
  <c r="X347" i="13"/>
  <c r="Z346" i="13"/>
  <c r="Y346" i="13"/>
  <c r="AA346" i="13"/>
  <c r="X346" i="13"/>
  <c r="AF345" i="13"/>
  <c r="AG345" i="13"/>
  <c r="Z345" i="13"/>
  <c r="Y345" i="13"/>
  <c r="AA345" i="13"/>
  <c r="X345" i="13"/>
  <c r="AF344" i="13"/>
  <c r="AG344" i="13"/>
  <c r="Z344" i="13"/>
  <c r="Y344" i="13"/>
  <c r="AA344" i="13"/>
  <c r="X344" i="13"/>
  <c r="AF343" i="13"/>
  <c r="AG343" i="13"/>
  <c r="Z343" i="13"/>
  <c r="Y343" i="13"/>
  <c r="AA343" i="13"/>
  <c r="X343" i="13"/>
  <c r="AF342" i="13"/>
  <c r="AG342" i="13"/>
  <c r="Z342" i="13"/>
  <c r="Y342" i="13"/>
  <c r="AA342" i="13"/>
  <c r="X342" i="13"/>
  <c r="AF341" i="13"/>
  <c r="AG341" i="13"/>
  <c r="Z341" i="13"/>
  <c r="Y341" i="13"/>
  <c r="X341" i="13"/>
  <c r="AF340" i="13"/>
  <c r="AG340" i="13"/>
  <c r="Z340" i="13"/>
  <c r="Y340" i="13"/>
  <c r="X340" i="13"/>
  <c r="AF339" i="13"/>
  <c r="AG339" i="13"/>
  <c r="Z339" i="13"/>
  <c r="Y339" i="13"/>
  <c r="X339" i="13"/>
  <c r="AF338" i="13"/>
  <c r="AG338" i="13"/>
  <c r="Z338" i="13"/>
  <c r="Y338" i="13"/>
  <c r="X338" i="13"/>
  <c r="AF337" i="13"/>
  <c r="AG337" i="13"/>
  <c r="Z337" i="13"/>
  <c r="Y337" i="13"/>
  <c r="X337" i="13"/>
  <c r="AF336" i="13"/>
  <c r="AG336" i="13"/>
  <c r="Z336" i="13"/>
  <c r="Y336" i="13"/>
  <c r="X336" i="13"/>
  <c r="AF335" i="13"/>
  <c r="AG335" i="13"/>
  <c r="Z335" i="13"/>
  <c r="Y335" i="13"/>
  <c r="X335" i="13"/>
  <c r="AF334" i="13"/>
  <c r="AG334" i="13"/>
  <c r="Z334" i="13"/>
  <c r="Y334" i="13"/>
  <c r="X334" i="13"/>
  <c r="AF333" i="13"/>
  <c r="AG333" i="13"/>
  <c r="Z333" i="13"/>
  <c r="Y333" i="13"/>
  <c r="X333" i="13"/>
  <c r="AF332" i="13"/>
  <c r="AG332" i="13"/>
  <c r="Z332" i="13"/>
  <c r="Y332" i="13"/>
  <c r="AA332" i="13"/>
  <c r="X332" i="13"/>
  <c r="AF331" i="13"/>
  <c r="AG331" i="13"/>
  <c r="Z331" i="13"/>
  <c r="Y331" i="13"/>
  <c r="AA331" i="13"/>
  <c r="X331" i="13"/>
  <c r="AF330" i="13"/>
  <c r="AG330" i="13"/>
  <c r="Z330" i="13"/>
  <c r="Y330" i="13"/>
  <c r="AA330" i="13"/>
  <c r="X330" i="13"/>
  <c r="AF329" i="13"/>
  <c r="AG329" i="13"/>
  <c r="Z329" i="13"/>
  <c r="Y329" i="13"/>
  <c r="X329" i="13"/>
  <c r="AF328" i="13"/>
  <c r="AG328" i="13"/>
  <c r="Z328" i="13"/>
  <c r="Y328" i="13"/>
  <c r="AA328" i="13"/>
  <c r="X328" i="13"/>
  <c r="AF327" i="13"/>
  <c r="AG327" i="13"/>
  <c r="Z327" i="13"/>
  <c r="Y327" i="13"/>
  <c r="AA327" i="13"/>
  <c r="X327" i="13"/>
  <c r="AF326" i="13"/>
  <c r="AG326" i="13"/>
  <c r="Z326" i="13"/>
  <c r="Y326" i="13"/>
  <c r="AA326" i="13"/>
  <c r="X326" i="13"/>
  <c r="AF325" i="13"/>
  <c r="AG325" i="13"/>
  <c r="Z325" i="13"/>
  <c r="Y325" i="13"/>
  <c r="X325" i="13"/>
  <c r="AF324" i="13"/>
  <c r="AG324" i="13"/>
  <c r="Z324" i="13"/>
  <c r="Y324" i="13"/>
  <c r="AA324" i="13"/>
  <c r="X324" i="13"/>
  <c r="AF323" i="13"/>
  <c r="AG323" i="13"/>
  <c r="Z323" i="13"/>
  <c r="Y323" i="13"/>
  <c r="AA323" i="13"/>
  <c r="X323" i="13"/>
  <c r="AF322" i="13"/>
  <c r="AG322" i="13"/>
  <c r="Z322" i="13"/>
  <c r="Y322" i="13"/>
  <c r="AA322" i="13"/>
  <c r="X322" i="13"/>
  <c r="AF321" i="13"/>
  <c r="AG321" i="13"/>
  <c r="Z321" i="13"/>
  <c r="Y321" i="13"/>
  <c r="X321" i="13"/>
  <c r="AF320" i="13"/>
  <c r="AG320" i="13"/>
  <c r="Z320" i="13"/>
  <c r="Y320" i="13"/>
  <c r="AA320" i="13"/>
  <c r="X320" i="13"/>
  <c r="AF319" i="13"/>
  <c r="AG319" i="13"/>
  <c r="Z319" i="13"/>
  <c r="Y319" i="13"/>
  <c r="AA319" i="13"/>
  <c r="X319" i="13"/>
  <c r="AF318" i="13"/>
  <c r="AG318" i="13"/>
  <c r="Z318" i="13"/>
  <c r="Y318" i="13"/>
  <c r="AA318" i="13"/>
  <c r="X318" i="13"/>
  <c r="AF317" i="13"/>
  <c r="AG317" i="13"/>
  <c r="Z317" i="13"/>
  <c r="Y317" i="13"/>
  <c r="AA317" i="13"/>
  <c r="X317" i="13"/>
  <c r="AF316" i="13"/>
  <c r="AG316" i="13"/>
  <c r="Z316" i="13"/>
  <c r="Y316" i="13"/>
  <c r="AA316" i="13"/>
  <c r="X316" i="13"/>
  <c r="AF315" i="13"/>
  <c r="AG315" i="13"/>
  <c r="Z315" i="13"/>
  <c r="Y315" i="13"/>
  <c r="AA315" i="13"/>
  <c r="X315" i="13"/>
  <c r="AF314" i="13"/>
  <c r="AG314" i="13"/>
  <c r="Z314" i="13"/>
  <c r="Y314" i="13"/>
  <c r="AA314" i="13"/>
  <c r="X314" i="13"/>
  <c r="AF313" i="13"/>
  <c r="AG313" i="13"/>
  <c r="Z313" i="13"/>
  <c r="Y313" i="13"/>
  <c r="AA313" i="13"/>
  <c r="X313" i="13"/>
  <c r="AF312" i="13"/>
  <c r="AG312" i="13"/>
  <c r="Z312" i="13"/>
  <c r="Y312" i="13"/>
  <c r="AA312" i="13"/>
  <c r="X312" i="13"/>
  <c r="AF311" i="13"/>
  <c r="AG311" i="13"/>
  <c r="Z311" i="13"/>
  <c r="Y311" i="13"/>
  <c r="AA311" i="13"/>
  <c r="X311" i="13"/>
  <c r="AF310" i="13"/>
  <c r="AG310" i="13"/>
  <c r="Z310" i="13"/>
  <c r="Y310" i="13"/>
  <c r="AA310" i="13"/>
  <c r="X310" i="13"/>
  <c r="AF309" i="13"/>
  <c r="AG309" i="13"/>
  <c r="Z309" i="13"/>
  <c r="Y309" i="13"/>
  <c r="AA309" i="13"/>
  <c r="X309" i="13"/>
  <c r="AF308" i="13"/>
  <c r="AG308" i="13"/>
  <c r="Z308" i="13"/>
  <c r="Y308" i="13"/>
  <c r="X308" i="13"/>
  <c r="AF307" i="13"/>
  <c r="AG307" i="13"/>
  <c r="Z307" i="13"/>
  <c r="Y307" i="13"/>
  <c r="X307" i="13"/>
  <c r="AF306" i="13"/>
  <c r="AG306" i="13"/>
  <c r="Z306" i="13"/>
  <c r="Y306" i="13"/>
  <c r="X306" i="13"/>
  <c r="AF305" i="13"/>
  <c r="AG305" i="13"/>
  <c r="Z305" i="13"/>
  <c r="Y305" i="13"/>
  <c r="X305" i="13"/>
  <c r="AF304" i="13"/>
  <c r="AG304" i="13"/>
  <c r="Z304" i="13"/>
  <c r="Y304" i="13"/>
  <c r="X304" i="13"/>
  <c r="AF303" i="13"/>
  <c r="AG303" i="13"/>
  <c r="Z303" i="13"/>
  <c r="Y303" i="13"/>
  <c r="X303" i="13"/>
  <c r="AF302" i="13"/>
  <c r="AG302" i="13"/>
  <c r="Z302" i="13"/>
  <c r="Y302" i="13"/>
  <c r="X302" i="13"/>
  <c r="AF301" i="13"/>
  <c r="AG301" i="13"/>
  <c r="Z301" i="13"/>
  <c r="Y301" i="13"/>
  <c r="X301" i="13"/>
  <c r="A301" i="13"/>
  <c r="B301" i="13"/>
  <c r="AF300" i="13"/>
  <c r="AG300" i="13"/>
  <c r="Z300" i="13"/>
  <c r="Y300" i="13"/>
  <c r="X300" i="13"/>
  <c r="A300" i="13"/>
  <c r="B300" i="13"/>
  <c r="AF299" i="13"/>
  <c r="AG299" i="13"/>
  <c r="Z299" i="13"/>
  <c r="Y299" i="13"/>
  <c r="AA299" i="13"/>
  <c r="X299" i="13"/>
  <c r="A299" i="13"/>
  <c r="B299" i="13"/>
  <c r="AF298" i="13"/>
  <c r="AG298" i="13"/>
  <c r="Z298" i="13"/>
  <c r="Y298" i="13"/>
  <c r="AA298" i="13"/>
  <c r="X298" i="13"/>
  <c r="A298" i="13"/>
  <c r="B298" i="13"/>
  <c r="AF297" i="13"/>
  <c r="AG297" i="13"/>
  <c r="Z297" i="13"/>
  <c r="Y297" i="13"/>
  <c r="X297" i="13"/>
  <c r="A297" i="13"/>
  <c r="B297" i="13"/>
  <c r="AF296" i="13"/>
  <c r="AG296" i="13"/>
  <c r="Z296" i="13"/>
  <c r="Y296" i="13"/>
  <c r="X296" i="13"/>
  <c r="A296" i="13"/>
  <c r="B296" i="13"/>
  <c r="AF295" i="13"/>
  <c r="AG295" i="13"/>
  <c r="Z295" i="13"/>
  <c r="Y295" i="13"/>
  <c r="AA295" i="13"/>
  <c r="X295" i="13"/>
  <c r="A295" i="13"/>
  <c r="B295" i="13"/>
  <c r="AF294" i="13"/>
  <c r="AG294" i="13"/>
  <c r="Z294" i="13"/>
  <c r="Y294" i="13"/>
  <c r="AA294" i="13"/>
  <c r="X294" i="13"/>
  <c r="A294" i="13"/>
  <c r="B294" i="13"/>
  <c r="AF293" i="13"/>
  <c r="AG293" i="13"/>
  <c r="Z293" i="13"/>
  <c r="Y293" i="13"/>
  <c r="X293" i="13"/>
  <c r="A293" i="13"/>
  <c r="B293" i="13"/>
  <c r="AF292" i="13"/>
  <c r="AG292" i="13"/>
  <c r="Z292" i="13"/>
  <c r="Y292" i="13"/>
  <c r="X292" i="13"/>
  <c r="A292" i="13"/>
  <c r="B292" i="13"/>
  <c r="AF291" i="13"/>
  <c r="AG291" i="13"/>
  <c r="Z291" i="13"/>
  <c r="Y291" i="13"/>
  <c r="AA291" i="13"/>
  <c r="X291" i="13"/>
  <c r="A291" i="13"/>
  <c r="B291" i="13"/>
  <c r="AF290" i="13"/>
  <c r="AG290" i="13"/>
  <c r="Z290" i="13"/>
  <c r="Y290" i="13"/>
  <c r="AA290" i="13"/>
  <c r="X290" i="13"/>
  <c r="A290" i="13"/>
  <c r="B290" i="13"/>
  <c r="AF289" i="13"/>
  <c r="AG289" i="13"/>
  <c r="Z289" i="13"/>
  <c r="Y289" i="13"/>
  <c r="X289" i="13"/>
  <c r="A289" i="13"/>
  <c r="B289" i="13"/>
  <c r="AF288" i="13"/>
  <c r="AG288" i="13"/>
  <c r="Z288" i="13"/>
  <c r="Y288" i="13"/>
  <c r="X288" i="13"/>
  <c r="A288" i="13"/>
  <c r="B288" i="13"/>
  <c r="AF287" i="13"/>
  <c r="AG287" i="13"/>
  <c r="Z287" i="13"/>
  <c r="Y287" i="13"/>
  <c r="AA287" i="13"/>
  <c r="X287" i="13"/>
  <c r="A287" i="13"/>
  <c r="B287" i="13"/>
  <c r="AF286" i="13"/>
  <c r="AG286" i="13"/>
  <c r="Z286" i="13"/>
  <c r="Y286" i="13"/>
  <c r="AA286" i="13"/>
  <c r="X286" i="13"/>
  <c r="A286" i="13"/>
  <c r="B286" i="13"/>
  <c r="AF285" i="13"/>
  <c r="AG285" i="13"/>
  <c r="Z285" i="13"/>
  <c r="Y285" i="13"/>
  <c r="X285" i="13"/>
  <c r="A285" i="13"/>
  <c r="B285" i="13"/>
  <c r="AF284" i="13"/>
  <c r="AG284" i="13"/>
  <c r="Z284" i="13"/>
  <c r="Y284" i="13"/>
  <c r="X284" i="13"/>
  <c r="A284" i="13"/>
  <c r="B284" i="13"/>
  <c r="AF283" i="13"/>
  <c r="AG283" i="13"/>
  <c r="Z283" i="13"/>
  <c r="Y283" i="13"/>
  <c r="AA283" i="13"/>
  <c r="X283" i="13"/>
  <c r="A283" i="13"/>
  <c r="B283" i="13"/>
  <c r="AF282" i="13"/>
  <c r="AG282" i="13"/>
  <c r="Z282" i="13"/>
  <c r="Y282" i="13"/>
  <c r="AA282" i="13"/>
  <c r="X282" i="13"/>
  <c r="A282" i="13"/>
  <c r="B282" i="13"/>
  <c r="AF281" i="13"/>
  <c r="AG281" i="13"/>
  <c r="Z281" i="13"/>
  <c r="Y281" i="13"/>
  <c r="X281" i="13"/>
  <c r="A281" i="13"/>
  <c r="B281" i="13"/>
  <c r="AF280" i="13"/>
  <c r="AG280" i="13"/>
  <c r="Z280" i="13"/>
  <c r="Y280" i="13"/>
  <c r="X280" i="13"/>
  <c r="A280" i="13"/>
  <c r="B280" i="13"/>
  <c r="AF279" i="13"/>
  <c r="AG279" i="13"/>
  <c r="Z279" i="13"/>
  <c r="Y279" i="13"/>
  <c r="AA279" i="13"/>
  <c r="X279" i="13"/>
  <c r="A279" i="13"/>
  <c r="B279" i="13"/>
  <c r="AF278" i="13"/>
  <c r="AG278" i="13"/>
  <c r="Z278" i="13"/>
  <c r="Y278" i="13"/>
  <c r="AA278" i="13"/>
  <c r="X278" i="13"/>
  <c r="A278" i="13"/>
  <c r="B278" i="13"/>
  <c r="AF277" i="13"/>
  <c r="AG277" i="13"/>
  <c r="Z277" i="13"/>
  <c r="Y277" i="13"/>
  <c r="X277" i="13"/>
  <c r="A277" i="13"/>
  <c r="B277" i="13"/>
  <c r="AF276" i="13"/>
  <c r="AG276" i="13"/>
  <c r="Z276" i="13"/>
  <c r="Y276" i="13"/>
  <c r="X276" i="13"/>
  <c r="A276" i="13"/>
  <c r="B276" i="13"/>
  <c r="AF275" i="13"/>
  <c r="AG275" i="13"/>
  <c r="Z275" i="13"/>
  <c r="Y275" i="13"/>
  <c r="AA275" i="13"/>
  <c r="X275" i="13"/>
  <c r="A275" i="13"/>
  <c r="B275" i="13"/>
  <c r="AF274" i="13"/>
  <c r="AG274" i="13"/>
  <c r="Z274" i="13"/>
  <c r="Y274" i="13"/>
  <c r="AA274" i="13"/>
  <c r="X274" i="13"/>
  <c r="A274" i="13"/>
  <c r="B274" i="13"/>
  <c r="AF273" i="13"/>
  <c r="AG273" i="13"/>
  <c r="Z273" i="13"/>
  <c r="Y273" i="13"/>
  <c r="X273" i="13"/>
  <c r="A273" i="13"/>
  <c r="B273" i="13"/>
  <c r="AF272" i="13"/>
  <c r="AG272" i="13"/>
  <c r="Z272" i="13"/>
  <c r="Y272" i="13"/>
  <c r="X272" i="13"/>
  <c r="A272" i="13"/>
  <c r="B272" i="13"/>
  <c r="AF271" i="13"/>
  <c r="AG271" i="13"/>
  <c r="Z271" i="13"/>
  <c r="Y271" i="13"/>
  <c r="AA271" i="13"/>
  <c r="X271" i="13"/>
  <c r="A271" i="13"/>
  <c r="B271" i="13"/>
  <c r="AF270" i="13"/>
  <c r="AG270" i="13"/>
  <c r="Z270" i="13"/>
  <c r="Y270" i="13"/>
  <c r="AA270" i="13"/>
  <c r="X270" i="13"/>
  <c r="A270" i="13"/>
  <c r="B270" i="13"/>
  <c r="AF269" i="13"/>
  <c r="AG269" i="13"/>
  <c r="Z269" i="13"/>
  <c r="Y269" i="13"/>
  <c r="X269" i="13"/>
  <c r="A269" i="13"/>
  <c r="B269" i="13"/>
  <c r="AF268" i="13"/>
  <c r="AG268" i="13"/>
  <c r="Z268" i="13"/>
  <c r="Y268" i="13"/>
  <c r="X268" i="13"/>
  <c r="A268" i="13"/>
  <c r="B268" i="13"/>
  <c r="AF267" i="13"/>
  <c r="AG267" i="13"/>
  <c r="Z267" i="13"/>
  <c r="Y267" i="13"/>
  <c r="AA267" i="13"/>
  <c r="X267" i="13"/>
  <c r="A267" i="13"/>
  <c r="B267" i="13"/>
  <c r="AF266" i="13"/>
  <c r="AG266" i="13"/>
  <c r="Z266" i="13"/>
  <c r="Y266" i="13"/>
  <c r="AA266" i="13"/>
  <c r="X266" i="13"/>
  <c r="A266" i="13"/>
  <c r="B266" i="13"/>
  <c r="AF265" i="13"/>
  <c r="AG265" i="13"/>
  <c r="Z265" i="13"/>
  <c r="Y265" i="13"/>
  <c r="X265" i="13"/>
  <c r="A265" i="13"/>
  <c r="B265" i="13"/>
  <c r="AF264" i="13"/>
  <c r="AG264" i="13"/>
  <c r="Z264" i="13"/>
  <c r="Y264" i="13"/>
  <c r="X264" i="13"/>
  <c r="A264" i="13"/>
  <c r="B264" i="13"/>
  <c r="AF263" i="13"/>
  <c r="AG263" i="13"/>
  <c r="Z263" i="13"/>
  <c r="Y263" i="13"/>
  <c r="AA263" i="13"/>
  <c r="X263" i="13"/>
  <c r="A263" i="13"/>
  <c r="B263" i="13"/>
  <c r="AF262" i="13"/>
  <c r="AG262" i="13"/>
  <c r="Z262" i="13"/>
  <c r="Y262" i="13"/>
  <c r="AA262" i="13"/>
  <c r="X262" i="13"/>
  <c r="A262" i="13"/>
  <c r="B262" i="13"/>
  <c r="AF261" i="13"/>
  <c r="AG261" i="13"/>
  <c r="Z261" i="13"/>
  <c r="Y261" i="13"/>
  <c r="X261" i="13"/>
  <c r="A261" i="13"/>
  <c r="B261" i="13"/>
  <c r="AF260" i="13"/>
  <c r="AG260" i="13"/>
  <c r="Z260" i="13"/>
  <c r="Y260" i="13"/>
  <c r="X260" i="13"/>
  <c r="A260" i="13"/>
  <c r="B260" i="13"/>
  <c r="AF259" i="13"/>
  <c r="AG259" i="13"/>
  <c r="Z259" i="13"/>
  <c r="Y259" i="13"/>
  <c r="AA259" i="13"/>
  <c r="X259" i="13"/>
  <c r="A259" i="13"/>
  <c r="B259" i="13"/>
  <c r="AF258" i="13"/>
  <c r="AG258" i="13"/>
  <c r="Z258" i="13"/>
  <c r="Y258" i="13"/>
  <c r="AA258" i="13"/>
  <c r="X258" i="13"/>
  <c r="A258" i="13"/>
  <c r="B258" i="13"/>
  <c r="AF257" i="13"/>
  <c r="AG257" i="13"/>
  <c r="Z257" i="13"/>
  <c r="Y257" i="13"/>
  <c r="X257" i="13"/>
  <c r="B257" i="13"/>
  <c r="A257" i="13"/>
  <c r="AF256" i="13"/>
  <c r="AG256" i="13"/>
  <c r="Z256" i="13"/>
  <c r="Y256" i="13"/>
  <c r="AA256" i="13"/>
  <c r="X256" i="13"/>
  <c r="A256" i="13"/>
  <c r="B256" i="13"/>
  <c r="AF255" i="13"/>
  <c r="AG255" i="13"/>
  <c r="Z255" i="13"/>
  <c r="Y255" i="13"/>
  <c r="AA255" i="13"/>
  <c r="X255" i="13"/>
  <c r="B255" i="13"/>
  <c r="A255" i="13"/>
  <c r="AF254" i="13"/>
  <c r="AG254" i="13"/>
  <c r="Z254" i="13"/>
  <c r="Y254" i="13"/>
  <c r="X254" i="13"/>
  <c r="A254" i="13"/>
  <c r="B254" i="13"/>
  <c r="AF253" i="13"/>
  <c r="AG253" i="13"/>
  <c r="Z253" i="13"/>
  <c r="Y253" i="13"/>
  <c r="AA253" i="13"/>
  <c r="X253" i="13"/>
  <c r="B253" i="13"/>
  <c r="A253" i="13"/>
  <c r="AF252" i="13"/>
  <c r="AG252" i="13"/>
  <c r="Z252" i="13"/>
  <c r="Y252" i="13"/>
  <c r="X252" i="13"/>
  <c r="A252" i="13"/>
  <c r="B252" i="13"/>
  <c r="AF251" i="13"/>
  <c r="AG251" i="13"/>
  <c r="Z251" i="13"/>
  <c r="Y251" i="13"/>
  <c r="AA251" i="13"/>
  <c r="X251" i="13"/>
  <c r="A251" i="13"/>
  <c r="B251" i="13"/>
  <c r="AF250" i="13"/>
  <c r="AG250" i="13"/>
  <c r="Z250" i="13"/>
  <c r="Y250" i="13"/>
  <c r="X250" i="13"/>
  <c r="B250" i="13"/>
  <c r="A250" i="13"/>
  <c r="AF249" i="13"/>
  <c r="AG249" i="13"/>
  <c r="Z249" i="13"/>
  <c r="Y249" i="13"/>
  <c r="AA249" i="13"/>
  <c r="X249" i="13"/>
  <c r="A249" i="13"/>
  <c r="B249" i="13"/>
  <c r="AF248" i="13"/>
  <c r="AG248" i="13"/>
  <c r="Z248" i="13"/>
  <c r="Y248" i="13"/>
  <c r="X248" i="13"/>
  <c r="B248" i="13"/>
  <c r="A248" i="13"/>
  <c r="AF247" i="13"/>
  <c r="AG247" i="13"/>
  <c r="Z247" i="13"/>
  <c r="Y247" i="13"/>
  <c r="X247" i="13"/>
  <c r="A247" i="13"/>
  <c r="B247" i="13"/>
  <c r="AF246" i="13"/>
  <c r="AG246" i="13"/>
  <c r="Z246" i="13"/>
  <c r="Y246" i="13"/>
  <c r="AA246" i="13"/>
  <c r="X246" i="13"/>
  <c r="B246" i="13"/>
  <c r="A246" i="13"/>
  <c r="AF245" i="13"/>
  <c r="AG245" i="13"/>
  <c r="Z245" i="13"/>
  <c r="Y245" i="13"/>
  <c r="X245" i="13"/>
  <c r="A245" i="13"/>
  <c r="B245" i="13"/>
  <c r="AF244" i="13"/>
  <c r="AG244" i="13"/>
  <c r="Z244" i="13"/>
  <c r="Y244" i="13"/>
  <c r="AA244" i="13"/>
  <c r="X244" i="13"/>
  <c r="B244" i="13"/>
  <c r="A244" i="13"/>
  <c r="AF243" i="13"/>
  <c r="AG243" i="13"/>
  <c r="Z243" i="13"/>
  <c r="Y243" i="13"/>
  <c r="X243" i="13"/>
  <c r="B243" i="13"/>
  <c r="A243" i="13"/>
  <c r="AF242" i="13"/>
  <c r="AG242" i="13"/>
  <c r="Z242" i="13"/>
  <c r="Y242" i="13"/>
  <c r="AA242" i="13"/>
  <c r="X242" i="13"/>
  <c r="A242" i="13"/>
  <c r="B242" i="13"/>
  <c r="AF241" i="13"/>
  <c r="AG241" i="13"/>
  <c r="Z241" i="13"/>
  <c r="Y241" i="13"/>
  <c r="X241" i="13"/>
  <c r="B241" i="13"/>
  <c r="A241" i="13"/>
  <c r="AF240" i="13"/>
  <c r="AG240" i="13"/>
  <c r="Z240" i="13"/>
  <c r="Y240" i="13"/>
  <c r="AA240" i="13"/>
  <c r="X240" i="13"/>
  <c r="A240" i="13"/>
  <c r="B240" i="13"/>
  <c r="AF239" i="13"/>
  <c r="AG239" i="13"/>
  <c r="Z239" i="13"/>
  <c r="Y239" i="13"/>
  <c r="AA239" i="13"/>
  <c r="X239" i="13"/>
  <c r="B239" i="13"/>
  <c r="A239" i="13"/>
  <c r="AF238" i="13"/>
  <c r="AG238" i="13"/>
  <c r="Z238" i="13"/>
  <c r="Y238" i="13"/>
  <c r="X238" i="13"/>
  <c r="A238" i="13"/>
  <c r="B238" i="13"/>
  <c r="AF237" i="13"/>
  <c r="AG237" i="13"/>
  <c r="Z237" i="13"/>
  <c r="Y237" i="13"/>
  <c r="AA237" i="13"/>
  <c r="X237" i="13"/>
  <c r="B237" i="13"/>
  <c r="A237" i="13"/>
  <c r="AF236" i="13"/>
  <c r="AG236" i="13"/>
  <c r="Z236" i="13"/>
  <c r="Y236" i="13"/>
  <c r="X236" i="13"/>
  <c r="A236" i="13"/>
  <c r="B236" i="13"/>
  <c r="AF235" i="13"/>
  <c r="AG235" i="13"/>
  <c r="Z235" i="13"/>
  <c r="Y235" i="13"/>
  <c r="AA235" i="13"/>
  <c r="X235" i="13"/>
  <c r="A235" i="13"/>
  <c r="B235" i="13"/>
  <c r="AF234" i="13"/>
  <c r="AG234" i="13"/>
  <c r="Z234" i="13"/>
  <c r="Y234" i="13"/>
  <c r="X234" i="13"/>
  <c r="B234" i="13"/>
  <c r="A234" i="13"/>
  <c r="AF233" i="13"/>
  <c r="AG233" i="13"/>
  <c r="Z233" i="13"/>
  <c r="Y233" i="13"/>
  <c r="AA233" i="13"/>
  <c r="X233" i="13"/>
  <c r="A233" i="13"/>
  <c r="B233" i="13"/>
  <c r="AF232" i="13"/>
  <c r="AG232" i="13"/>
  <c r="Z232" i="13"/>
  <c r="Y232" i="13"/>
  <c r="X232" i="13"/>
  <c r="B232" i="13"/>
  <c r="A232" i="13"/>
  <c r="AF231" i="13"/>
  <c r="AG231" i="13"/>
  <c r="Z231" i="13"/>
  <c r="Y231" i="13"/>
  <c r="X231" i="13"/>
  <c r="A231" i="13"/>
  <c r="B231" i="13"/>
  <c r="AF230" i="13"/>
  <c r="AG230" i="13"/>
  <c r="Z230" i="13"/>
  <c r="Y230" i="13"/>
  <c r="AA230" i="13"/>
  <c r="X230" i="13"/>
  <c r="B230" i="13"/>
  <c r="A230" i="13"/>
  <c r="AF229" i="13"/>
  <c r="AG229" i="13"/>
  <c r="Z229" i="13"/>
  <c r="Y229" i="13"/>
  <c r="X229" i="13"/>
  <c r="A229" i="13"/>
  <c r="B229" i="13"/>
  <c r="AF228" i="13"/>
  <c r="AG228" i="13"/>
  <c r="Z228" i="13"/>
  <c r="Y228" i="13"/>
  <c r="AA228" i="13"/>
  <c r="X228" i="13"/>
  <c r="B228" i="13"/>
  <c r="A228" i="13"/>
  <c r="AF227" i="13"/>
  <c r="AG227" i="13"/>
  <c r="Z227" i="13"/>
  <c r="Y227" i="13"/>
  <c r="X227" i="13"/>
  <c r="A227" i="13"/>
  <c r="B227" i="13"/>
  <c r="AF226" i="13"/>
  <c r="AG226" i="13"/>
  <c r="Z226" i="13"/>
  <c r="Y226" i="13"/>
  <c r="AA226" i="13"/>
  <c r="X226" i="13"/>
  <c r="A226" i="13"/>
  <c r="B226" i="13"/>
  <c r="AF225" i="13"/>
  <c r="AG225" i="13"/>
  <c r="Z225" i="13"/>
  <c r="Y225" i="13"/>
  <c r="X225" i="13"/>
  <c r="B225" i="13"/>
  <c r="A225" i="13"/>
  <c r="AF224" i="13"/>
  <c r="AG224" i="13"/>
  <c r="Z224" i="13"/>
  <c r="Y224" i="13"/>
  <c r="AA224" i="13"/>
  <c r="X224" i="13"/>
  <c r="A224" i="13"/>
  <c r="B224" i="13"/>
  <c r="AF223" i="13"/>
  <c r="AG223" i="13"/>
  <c r="Z223" i="13"/>
  <c r="Y223" i="13"/>
  <c r="X223" i="13"/>
  <c r="B223" i="13"/>
  <c r="A223" i="13"/>
  <c r="AF222" i="13"/>
  <c r="AG222" i="13"/>
  <c r="Z222" i="13"/>
  <c r="Y222" i="13"/>
  <c r="X222" i="13"/>
  <c r="A222" i="13"/>
  <c r="B222" i="13"/>
  <c r="AF221" i="13"/>
  <c r="AG221" i="13"/>
  <c r="Z221" i="13"/>
  <c r="Y221" i="13"/>
  <c r="AA221" i="13"/>
  <c r="X221" i="13"/>
  <c r="A221" i="13"/>
  <c r="B221" i="13"/>
  <c r="AF220" i="13"/>
  <c r="AG220" i="13"/>
  <c r="Z220" i="13"/>
  <c r="Y220" i="13"/>
  <c r="X220" i="13"/>
  <c r="A220" i="13"/>
  <c r="B220" i="13"/>
  <c r="AF219" i="13"/>
  <c r="AG219" i="13"/>
  <c r="Z219" i="13"/>
  <c r="Y219" i="13"/>
  <c r="AA219" i="13"/>
  <c r="X219" i="13"/>
  <c r="A219" i="13"/>
  <c r="B219" i="13"/>
  <c r="AF218" i="13"/>
  <c r="AG218" i="13"/>
  <c r="Z218" i="13"/>
  <c r="Y218" i="13"/>
  <c r="AA218" i="13"/>
  <c r="X218" i="13"/>
  <c r="A218" i="13"/>
  <c r="B218" i="13"/>
  <c r="AF217" i="13"/>
  <c r="AG217" i="13"/>
  <c r="Z217" i="13"/>
  <c r="Y217" i="13"/>
  <c r="X217" i="13"/>
  <c r="AF216" i="13"/>
  <c r="AG216" i="13"/>
  <c r="Z216" i="13"/>
  <c r="Y216" i="13"/>
  <c r="X216" i="13"/>
  <c r="AF215" i="13"/>
  <c r="AG215" i="13"/>
  <c r="Z215" i="13"/>
  <c r="Y215" i="13"/>
  <c r="X215" i="13"/>
  <c r="AF214" i="13"/>
  <c r="AG214" i="13"/>
  <c r="Z214" i="13"/>
  <c r="Y214" i="13"/>
  <c r="X214" i="13"/>
  <c r="J214" i="13"/>
  <c r="O214" i="13"/>
  <c r="B214" i="13"/>
  <c r="G214" i="13"/>
  <c r="AF213" i="13"/>
  <c r="AG213" i="13"/>
  <c r="Z213" i="13"/>
  <c r="Y213" i="13"/>
  <c r="AA213" i="13"/>
  <c r="X213" i="13"/>
  <c r="J213" i="13"/>
  <c r="O213" i="13"/>
  <c r="B213" i="13"/>
  <c r="G213" i="13"/>
  <c r="AF212" i="13"/>
  <c r="AG212" i="13"/>
  <c r="Z212" i="13"/>
  <c r="Y212" i="13"/>
  <c r="X212" i="13"/>
  <c r="J212" i="13"/>
  <c r="O212" i="13"/>
  <c r="B212" i="13"/>
  <c r="G212" i="13"/>
  <c r="AF211" i="13"/>
  <c r="AG211" i="13"/>
  <c r="Z211" i="13"/>
  <c r="Y211" i="13"/>
  <c r="AA211" i="13"/>
  <c r="X211" i="13"/>
  <c r="J211" i="13"/>
  <c r="O211" i="13"/>
  <c r="B211" i="13"/>
  <c r="G211" i="13"/>
  <c r="AF210" i="13"/>
  <c r="AG210" i="13"/>
  <c r="Z210" i="13"/>
  <c r="Y210" i="13"/>
  <c r="X210" i="13"/>
  <c r="J210" i="13"/>
  <c r="O210" i="13"/>
  <c r="B210" i="13"/>
  <c r="G210" i="13"/>
  <c r="AF209" i="13"/>
  <c r="AG209" i="13"/>
  <c r="Z209" i="13"/>
  <c r="Y209" i="13"/>
  <c r="AA209" i="13"/>
  <c r="X209" i="13"/>
  <c r="J209" i="13"/>
  <c r="O209" i="13"/>
  <c r="B209" i="13"/>
  <c r="G209" i="13"/>
  <c r="AF208" i="13"/>
  <c r="AG208" i="13"/>
  <c r="Z208" i="13"/>
  <c r="Y208" i="13"/>
  <c r="X208" i="13"/>
  <c r="J208" i="13"/>
  <c r="O208" i="13"/>
  <c r="B208" i="13"/>
  <c r="G208" i="13"/>
  <c r="AF207" i="13"/>
  <c r="AG207" i="13"/>
  <c r="Z207" i="13"/>
  <c r="Y207" i="13"/>
  <c r="AA207" i="13"/>
  <c r="X207" i="13"/>
  <c r="J207" i="13"/>
  <c r="O207" i="13"/>
  <c r="B207" i="13"/>
  <c r="G207" i="13"/>
  <c r="AF206" i="13"/>
  <c r="AG206" i="13"/>
  <c r="Z206" i="13"/>
  <c r="Y206" i="13"/>
  <c r="AA206" i="13"/>
  <c r="X206" i="13"/>
  <c r="J206" i="13"/>
  <c r="O206" i="13"/>
  <c r="B206" i="13"/>
  <c r="G206" i="13"/>
  <c r="AF205" i="13"/>
  <c r="AG205" i="13"/>
  <c r="Z205" i="13"/>
  <c r="Y205" i="13"/>
  <c r="X205" i="13"/>
  <c r="J205" i="13"/>
  <c r="O205" i="13"/>
  <c r="B205" i="13"/>
  <c r="G205" i="13"/>
  <c r="AF204" i="13"/>
  <c r="AG204" i="13"/>
  <c r="Z204" i="13"/>
  <c r="Y204" i="13"/>
  <c r="X204" i="13"/>
  <c r="J204" i="13"/>
  <c r="O204" i="13"/>
  <c r="B204" i="13"/>
  <c r="G204" i="13"/>
  <c r="AF203" i="13"/>
  <c r="AG203" i="13"/>
  <c r="Z203" i="13"/>
  <c r="Y203" i="13"/>
  <c r="X203" i="13"/>
  <c r="J203" i="13"/>
  <c r="O203" i="13"/>
  <c r="B203" i="13"/>
  <c r="G203" i="13"/>
  <c r="AF202" i="13"/>
  <c r="AG202" i="13"/>
  <c r="Z202" i="13"/>
  <c r="Y202" i="13"/>
  <c r="AA202" i="13"/>
  <c r="X202" i="13"/>
  <c r="J202" i="13"/>
  <c r="O202" i="13"/>
  <c r="B202" i="13"/>
  <c r="G202" i="13"/>
  <c r="AF201" i="13"/>
  <c r="AG201" i="13"/>
  <c r="Z201" i="13"/>
  <c r="Y201" i="13"/>
  <c r="X201" i="13"/>
  <c r="J201" i="13"/>
  <c r="O201" i="13"/>
  <c r="B201" i="13"/>
  <c r="G201" i="13"/>
  <c r="AF200" i="13"/>
  <c r="AG200" i="13"/>
  <c r="Z200" i="13"/>
  <c r="Y200" i="13"/>
  <c r="X200" i="13"/>
  <c r="J200" i="13"/>
  <c r="O200" i="13"/>
  <c r="B200" i="13"/>
  <c r="G200" i="13"/>
  <c r="AF199" i="13"/>
  <c r="AG199" i="13"/>
  <c r="Z199" i="13"/>
  <c r="Y199" i="13"/>
  <c r="X199" i="13"/>
  <c r="J199" i="13"/>
  <c r="O199" i="13"/>
  <c r="B199" i="13"/>
  <c r="G199" i="13"/>
  <c r="AF198" i="13"/>
  <c r="AG198" i="13"/>
  <c r="Z198" i="13"/>
  <c r="Y198" i="13"/>
  <c r="AA198" i="13"/>
  <c r="X198" i="13"/>
  <c r="J198" i="13"/>
  <c r="O198" i="13"/>
  <c r="B198" i="13"/>
  <c r="G198" i="13"/>
  <c r="AF197" i="13"/>
  <c r="AG197" i="13"/>
  <c r="Z197" i="13"/>
  <c r="Y197" i="13"/>
  <c r="X197" i="13"/>
  <c r="J197" i="13"/>
  <c r="O197" i="13"/>
  <c r="B197" i="13"/>
  <c r="G197" i="13"/>
  <c r="AF196" i="13"/>
  <c r="AG196" i="13"/>
  <c r="Z196" i="13"/>
  <c r="Y196" i="13"/>
  <c r="X196" i="13"/>
  <c r="J196" i="13"/>
  <c r="O196" i="13"/>
  <c r="B196" i="13"/>
  <c r="G196" i="13"/>
  <c r="AF195" i="13"/>
  <c r="AG195" i="13"/>
  <c r="Z195" i="13"/>
  <c r="Y195" i="13"/>
  <c r="X195" i="13"/>
  <c r="J195" i="13"/>
  <c r="O195" i="13"/>
  <c r="B195" i="13"/>
  <c r="G195" i="13"/>
  <c r="AF194" i="13"/>
  <c r="AG194" i="13"/>
  <c r="Z194" i="13"/>
  <c r="Y194" i="13"/>
  <c r="AA194" i="13"/>
  <c r="X194" i="13"/>
  <c r="J194" i="13"/>
  <c r="O194" i="13"/>
  <c r="B194" i="13"/>
  <c r="G194" i="13"/>
  <c r="AF193" i="13"/>
  <c r="AG193" i="13"/>
  <c r="Z193" i="13"/>
  <c r="Y193" i="13"/>
  <c r="X193" i="13"/>
  <c r="J193" i="13"/>
  <c r="O193" i="13"/>
  <c r="B193" i="13"/>
  <c r="G193" i="13"/>
  <c r="AF192" i="13"/>
  <c r="AG192" i="13"/>
  <c r="Z192" i="13"/>
  <c r="Y192" i="13"/>
  <c r="X192" i="13"/>
  <c r="J192" i="13"/>
  <c r="O192" i="13"/>
  <c r="B192" i="13"/>
  <c r="G192" i="13"/>
  <c r="AF191" i="13"/>
  <c r="AG191" i="13"/>
  <c r="Z191" i="13"/>
  <c r="Y191" i="13"/>
  <c r="X191" i="13"/>
  <c r="J191" i="13"/>
  <c r="O191" i="13"/>
  <c r="B191" i="13"/>
  <c r="G191" i="13"/>
  <c r="AF190" i="13"/>
  <c r="AG190" i="13"/>
  <c r="Z190" i="13"/>
  <c r="Y190" i="13"/>
  <c r="X190" i="13"/>
  <c r="J190" i="13"/>
  <c r="O190" i="13"/>
  <c r="B190" i="13"/>
  <c r="G190" i="13"/>
  <c r="AF189" i="13"/>
  <c r="AG189" i="13"/>
  <c r="Z189" i="13"/>
  <c r="Y189" i="13"/>
  <c r="AA189" i="13"/>
  <c r="X189" i="13"/>
  <c r="J189" i="13"/>
  <c r="O189" i="13"/>
  <c r="B189" i="13"/>
  <c r="G189" i="13"/>
  <c r="AF188" i="13"/>
  <c r="AG188" i="13"/>
  <c r="Z188" i="13"/>
  <c r="Y188" i="13"/>
  <c r="X188" i="13"/>
  <c r="J188" i="13"/>
  <c r="O188" i="13"/>
  <c r="B188" i="13"/>
  <c r="G188" i="13"/>
  <c r="AF187" i="13"/>
  <c r="AG187" i="13"/>
  <c r="Z187" i="13"/>
  <c r="Y187" i="13"/>
  <c r="AA187" i="13"/>
  <c r="X187" i="13"/>
  <c r="J187" i="13"/>
  <c r="O187" i="13"/>
  <c r="B187" i="13"/>
  <c r="G187" i="13"/>
  <c r="AF186" i="13"/>
  <c r="AG186" i="13"/>
  <c r="Z186" i="13"/>
  <c r="Y186" i="13"/>
  <c r="X186" i="13"/>
  <c r="J186" i="13"/>
  <c r="O186" i="13"/>
  <c r="B186" i="13"/>
  <c r="G186" i="13"/>
  <c r="AF185" i="13"/>
  <c r="AG185" i="13"/>
  <c r="Z185" i="13"/>
  <c r="Y185" i="13"/>
  <c r="AA185" i="13"/>
  <c r="X185" i="13"/>
  <c r="J185" i="13"/>
  <c r="O185" i="13"/>
  <c r="B185" i="13"/>
  <c r="G185" i="13"/>
  <c r="AF184" i="13"/>
  <c r="AG184" i="13"/>
  <c r="Z184" i="13"/>
  <c r="Y184" i="13"/>
  <c r="X184" i="13"/>
  <c r="J184" i="13"/>
  <c r="O184" i="13"/>
  <c r="B184" i="13"/>
  <c r="G184" i="13"/>
  <c r="AF183" i="13"/>
  <c r="AG183" i="13"/>
  <c r="Z183" i="13"/>
  <c r="Y183" i="13"/>
  <c r="AA183" i="13"/>
  <c r="X183" i="13"/>
  <c r="J183" i="13"/>
  <c r="O183" i="13"/>
  <c r="B183" i="13"/>
  <c r="G183" i="13"/>
  <c r="AF182" i="13"/>
  <c r="AG182" i="13"/>
  <c r="Z182" i="13"/>
  <c r="Y182" i="13"/>
  <c r="X182" i="13"/>
  <c r="J182" i="13"/>
  <c r="O182" i="13"/>
  <c r="B182" i="13"/>
  <c r="G182" i="13"/>
  <c r="AF181" i="13"/>
  <c r="AG181" i="13"/>
  <c r="Z181" i="13"/>
  <c r="Y181" i="13"/>
  <c r="AA181" i="13"/>
  <c r="X181" i="13"/>
  <c r="J181" i="13"/>
  <c r="O181" i="13"/>
  <c r="B181" i="13"/>
  <c r="G181" i="13"/>
  <c r="AF180" i="13"/>
  <c r="AG180" i="13"/>
  <c r="Z180" i="13"/>
  <c r="Y180" i="13"/>
  <c r="X180" i="13"/>
  <c r="J180" i="13"/>
  <c r="O180" i="13"/>
  <c r="B180" i="13"/>
  <c r="G180" i="13"/>
  <c r="AF179" i="13"/>
  <c r="AG179" i="13"/>
  <c r="Z179" i="13"/>
  <c r="Y179" i="13"/>
  <c r="AA179" i="13"/>
  <c r="X179" i="13"/>
  <c r="J179" i="13"/>
  <c r="O179" i="13"/>
  <c r="B179" i="13"/>
  <c r="G179" i="13"/>
  <c r="AF178" i="13"/>
  <c r="AG178" i="13"/>
  <c r="Z178" i="13"/>
  <c r="Y178" i="13"/>
  <c r="X178" i="13"/>
  <c r="J178" i="13"/>
  <c r="O178" i="13"/>
  <c r="B178" i="13"/>
  <c r="G178" i="13"/>
  <c r="AF177" i="13"/>
  <c r="AG177" i="13"/>
  <c r="Z177" i="13"/>
  <c r="Y177" i="13"/>
  <c r="AA177" i="13"/>
  <c r="X177" i="13"/>
  <c r="J177" i="13"/>
  <c r="O177" i="13"/>
  <c r="B177" i="13"/>
  <c r="G177" i="13"/>
  <c r="AF176" i="13"/>
  <c r="AG176" i="13"/>
  <c r="Z176" i="13"/>
  <c r="Y176" i="13"/>
  <c r="X176" i="13"/>
  <c r="J176" i="13"/>
  <c r="O176" i="13"/>
  <c r="B176" i="13"/>
  <c r="G176" i="13"/>
  <c r="AF175" i="13"/>
  <c r="AG175" i="13"/>
  <c r="Z175" i="13"/>
  <c r="Y175" i="13"/>
  <c r="AA175" i="13"/>
  <c r="X175" i="13"/>
  <c r="J175" i="13"/>
  <c r="O175" i="13"/>
  <c r="B175" i="13"/>
  <c r="G175" i="13"/>
  <c r="AF174" i="13"/>
  <c r="AG174" i="13"/>
  <c r="Z174" i="13"/>
  <c r="Y174" i="13"/>
  <c r="AA174" i="13"/>
  <c r="X174" i="13"/>
  <c r="J174" i="13"/>
  <c r="O174" i="13"/>
  <c r="B174" i="13"/>
  <c r="G174" i="13"/>
  <c r="AF173" i="13"/>
  <c r="AG173" i="13"/>
  <c r="Z173" i="13"/>
  <c r="Y173" i="13"/>
  <c r="X173" i="13"/>
  <c r="J173" i="13"/>
  <c r="O173" i="13"/>
  <c r="B173" i="13"/>
  <c r="G173" i="13"/>
  <c r="AF172" i="13"/>
  <c r="AG172" i="13"/>
  <c r="Z172" i="13"/>
  <c r="Y172" i="13"/>
  <c r="X172" i="13"/>
  <c r="J172" i="13"/>
  <c r="O172" i="13"/>
  <c r="B172" i="13"/>
  <c r="G172" i="13"/>
  <c r="AF171" i="13"/>
  <c r="AG171" i="13"/>
  <c r="Z171" i="13"/>
  <c r="Y171" i="13"/>
  <c r="X171" i="13"/>
  <c r="J171" i="13"/>
  <c r="O171" i="13"/>
  <c r="B171" i="13"/>
  <c r="G171" i="13"/>
  <c r="AF170" i="13"/>
  <c r="AG170" i="13"/>
  <c r="Z170" i="13"/>
  <c r="Y170" i="13"/>
  <c r="AA170" i="13"/>
  <c r="X170" i="13"/>
  <c r="J170" i="13"/>
  <c r="O170" i="13"/>
  <c r="B170" i="13"/>
  <c r="G170" i="13"/>
  <c r="AF169" i="13"/>
  <c r="AG169" i="13"/>
  <c r="Z169" i="13"/>
  <c r="Y169" i="13"/>
  <c r="X169" i="13"/>
  <c r="J169" i="13"/>
  <c r="O169" i="13"/>
  <c r="B169" i="13"/>
  <c r="G169" i="13"/>
  <c r="AF168" i="13"/>
  <c r="AG168" i="13"/>
  <c r="Z168" i="13"/>
  <c r="Y168" i="13"/>
  <c r="X168" i="13"/>
  <c r="J168" i="13"/>
  <c r="O168" i="13"/>
  <c r="B168" i="13"/>
  <c r="G168" i="13"/>
  <c r="AF167" i="13"/>
  <c r="AG167" i="13"/>
  <c r="Z167" i="13"/>
  <c r="Y167" i="13"/>
  <c r="X167" i="13"/>
  <c r="J167" i="13"/>
  <c r="O167" i="13"/>
  <c r="B167" i="13"/>
  <c r="G167" i="13"/>
  <c r="AF166" i="13"/>
  <c r="AG166" i="13"/>
  <c r="Z166" i="13"/>
  <c r="Y166" i="13"/>
  <c r="AA166" i="13"/>
  <c r="X166" i="13"/>
  <c r="J166" i="13"/>
  <c r="O166" i="13"/>
  <c r="B166" i="13"/>
  <c r="G166" i="13"/>
  <c r="AF165" i="13"/>
  <c r="AG165" i="13"/>
  <c r="Z165" i="13"/>
  <c r="Y165" i="13"/>
  <c r="X165" i="13"/>
  <c r="J165" i="13"/>
  <c r="O165" i="13"/>
  <c r="B165" i="13"/>
  <c r="G165" i="13"/>
  <c r="AF164" i="13"/>
  <c r="AG164" i="13"/>
  <c r="Z164" i="13"/>
  <c r="Y164" i="13"/>
  <c r="X164" i="13"/>
  <c r="J164" i="13"/>
  <c r="O164" i="13"/>
  <c r="B164" i="13"/>
  <c r="G164" i="13"/>
  <c r="AF163" i="13"/>
  <c r="AG163" i="13"/>
  <c r="Z163" i="13"/>
  <c r="Y163" i="13"/>
  <c r="X163" i="13"/>
  <c r="J163" i="13"/>
  <c r="O163" i="13"/>
  <c r="B163" i="13"/>
  <c r="G163" i="13"/>
  <c r="AF162" i="13"/>
  <c r="AG162" i="13"/>
  <c r="Z162" i="13"/>
  <c r="Y162" i="13"/>
  <c r="AA162" i="13"/>
  <c r="X162" i="13"/>
  <c r="J162" i="13"/>
  <c r="O162" i="13"/>
  <c r="B162" i="13"/>
  <c r="G162" i="13"/>
  <c r="AF161" i="13"/>
  <c r="AG161" i="13"/>
  <c r="Z161" i="13"/>
  <c r="Y161" i="13"/>
  <c r="X161" i="13"/>
  <c r="J161" i="13"/>
  <c r="O161" i="13"/>
  <c r="B161" i="13"/>
  <c r="G161" i="13"/>
  <c r="AF160" i="13"/>
  <c r="AG160" i="13"/>
  <c r="Z160" i="13"/>
  <c r="Y160" i="13"/>
  <c r="X160" i="13"/>
  <c r="J160" i="13"/>
  <c r="O160" i="13"/>
  <c r="B160" i="13"/>
  <c r="G160" i="13"/>
  <c r="AF159" i="13"/>
  <c r="AG159" i="13"/>
  <c r="Z159" i="13"/>
  <c r="Y159" i="13"/>
  <c r="X159" i="13"/>
  <c r="J159" i="13"/>
  <c r="O159" i="13"/>
  <c r="B159" i="13"/>
  <c r="G159" i="13"/>
  <c r="AF158" i="13"/>
  <c r="AG158" i="13"/>
  <c r="Z158" i="13"/>
  <c r="Y158" i="13"/>
  <c r="X158" i="13"/>
  <c r="J158" i="13"/>
  <c r="O158" i="13"/>
  <c r="B158" i="13"/>
  <c r="G158" i="13"/>
  <c r="AF157" i="13"/>
  <c r="AG157" i="13"/>
  <c r="Z157" i="13"/>
  <c r="Y157" i="13"/>
  <c r="AA157" i="13"/>
  <c r="X157" i="13"/>
  <c r="J157" i="13"/>
  <c r="O157" i="13"/>
  <c r="B157" i="13"/>
  <c r="G157" i="13"/>
  <c r="AF156" i="13"/>
  <c r="AG156" i="13"/>
  <c r="Z156" i="13"/>
  <c r="Y156" i="13"/>
  <c r="X156" i="13"/>
  <c r="J156" i="13"/>
  <c r="O156" i="13"/>
  <c r="B156" i="13"/>
  <c r="G156" i="13"/>
  <c r="AF155" i="13"/>
  <c r="AG155" i="13"/>
  <c r="Z155" i="13"/>
  <c r="Y155" i="13"/>
  <c r="AA155" i="13"/>
  <c r="X155" i="13"/>
  <c r="J155" i="13"/>
  <c r="O155" i="13"/>
  <c r="B155" i="13"/>
  <c r="G155" i="13"/>
  <c r="AF154" i="13"/>
  <c r="AG154" i="13"/>
  <c r="Z154" i="13"/>
  <c r="Y154" i="13"/>
  <c r="X154" i="13"/>
  <c r="J154" i="13"/>
  <c r="O154" i="13"/>
  <c r="B154" i="13"/>
  <c r="G154" i="13"/>
  <c r="AF153" i="13"/>
  <c r="AG153" i="13"/>
  <c r="Z153" i="13"/>
  <c r="Y153" i="13"/>
  <c r="AA153" i="13"/>
  <c r="X153" i="13"/>
  <c r="J153" i="13"/>
  <c r="O153" i="13"/>
  <c r="B153" i="13"/>
  <c r="G153" i="13"/>
  <c r="AF152" i="13"/>
  <c r="AG152" i="13"/>
  <c r="Z152" i="13"/>
  <c r="Y152" i="13"/>
  <c r="X152" i="13"/>
  <c r="J152" i="13"/>
  <c r="O152" i="13"/>
  <c r="B152" i="13"/>
  <c r="G152" i="13"/>
  <c r="AF151" i="13"/>
  <c r="AG151" i="13"/>
  <c r="Z151" i="13"/>
  <c r="Y151" i="13"/>
  <c r="AA151" i="13"/>
  <c r="X151" i="13"/>
  <c r="J151" i="13"/>
  <c r="O151" i="13"/>
  <c r="B151" i="13"/>
  <c r="G151" i="13"/>
  <c r="AF150" i="13"/>
  <c r="AG150" i="13"/>
  <c r="Z150" i="13"/>
  <c r="Y150" i="13"/>
  <c r="X150" i="13"/>
  <c r="J150" i="13"/>
  <c r="O150" i="13"/>
  <c r="B150" i="13"/>
  <c r="G150" i="13"/>
  <c r="AF149" i="13"/>
  <c r="AG149" i="13"/>
  <c r="Z149" i="13"/>
  <c r="Y149" i="13"/>
  <c r="AA149" i="13"/>
  <c r="X149" i="13"/>
  <c r="J149" i="13"/>
  <c r="O149" i="13"/>
  <c r="B149" i="13"/>
  <c r="G149" i="13"/>
  <c r="AF148" i="13"/>
  <c r="AG148" i="13"/>
  <c r="Z148" i="13"/>
  <c r="Y148" i="13"/>
  <c r="X148" i="13"/>
  <c r="J148" i="13"/>
  <c r="O148" i="13"/>
  <c r="B148" i="13"/>
  <c r="G148" i="13"/>
  <c r="AF147" i="13"/>
  <c r="AG147" i="13"/>
  <c r="Z147" i="13"/>
  <c r="Y147" i="13"/>
  <c r="AA147" i="13"/>
  <c r="X147" i="13"/>
  <c r="J147" i="13"/>
  <c r="O147" i="13"/>
  <c r="B147" i="13"/>
  <c r="G147" i="13"/>
  <c r="AF146" i="13"/>
  <c r="AG146" i="13"/>
  <c r="Z146" i="13"/>
  <c r="Y146" i="13"/>
  <c r="X146" i="13"/>
  <c r="J146" i="13"/>
  <c r="O146" i="13"/>
  <c r="B146" i="13"/>
  <c r="G146" i="13"/>
  <c r="AF145" i="13"/>
  <c r="AG145" i="13"/>
  <c r="Z145" i="13"/>
  <c r="Y145" i="13"/>
  <c r="AA145" i="13"/>
  <c r="X145" i="13"/>
  <c r="J145" i="13"/>
  <c r="O145" i="13"/>
  <c r="B145" i="13"/>
  <c r="G145" i="13"/>
  <c r="AF144" i="13"/>
  <c r="AG144" i="13"/>
  <c r="Z144" i="13"/>
  <c r="Y144" i="13"/>
  <c r="X144" i="13"/>
  <c r="J144" i="13"/>
  <c r="O144" i="13"/>
  <c r="B144" i="13"/>
  <c r="G144" i="13"/>
  <c r="AF143" i="13"/>
  <c r="AG143" i="13"/>
  <c r="Z143" i="13"/>
  <c r="Y143" i="13"/>
  <c r="AA143" i="13"/>
  <c r="X143" i="13"/>
  <c r="J143" i="13"/>
  <c r="O143" i="13"/>
  <c r="B143" i="13"/>
  <c r="G143" i="13"/>
  <c r="AF142" i="13"/>
  <c r="AG142" i="13"/>
  <c r="Z142" i="13"/>
  <c r="Y142" i="13"/>
  <c r="AA142" i="13"/>
  <c r="X142" i="13"/>
  <c r="J142" i="13"/>
  <c r="O142" i="13"/>
  <c r="B142" i="13"/>
  <c r="G142" i="13"/>
  <c r="AF141" i="13"/>
  <c r="AG141" i="13"/>
  <c r="Z141" i="13"/>
  <c r="Y141" i="13"/>
  <c r="X141" i="13"/>
  <c r="J141" i="13"/>
  <c r="O141" i="13"/>
  <c r="B141" i="13"/>
  <c r="G141" i="13"/>
  <c r="AF140" i="13"/>
  <c r="AG140" i="13"/>
  <c r="Z140" i="13"/>
  <c r="Y140" i="13"/>
  <c r="X140" i="13"/>
  <c r="J140" i="13"/>
  <c r="O140" i="13"/>
  <c r="B140" i="13"/>
  <c r="G140" i="13"/>
  <c r="AF139" i="13"/>
  <c r="AG139" i="13"/>
  <c r="Z139" i="13"/>
  <c r="Y139" i="13"/>
  <c r="X139" i="13"/>
  <c r="J139" i="13"/>
  <c r="O139" i="13"/>
  <c r="B139" i="13"/>
  <c r="G139" i="13"/>
  <c r="AF138" i="13"/>
  <c r="AG138" i="13"/>
  <c r="Z138" i="13"/>
  <c r="Y138" i="13"/>
  <c r="AA138" i="13"/>
  <c r="X138" i="13"/>
  <c r="J138" i="13"/>
  <c r="O138" i="13"/>
  <c r="B138" i="13"/>
  <c r="G138" i="13"/>
  <c r="AF137" i="13"/>
  <c r="AG137" i="13"/>
  <c r="Z137" i="13"/>
  <c r="Y137" i="13"/>
  <c r="X137" i="13"/>
  <c r="J137" i="13"/>
  <c r="O137" i="13"/>
  <c r="B137" i="13"/>
  <c r="G137" i="13"/>
  <c r="AF136" i="13"/>
  <c r="AG136" i="13"/>
  <c r="Z136" i="13"/>
  <c r="Y136" i="13"/>
  <c r="X136" i="13"/>
  <c r="J136" i="13"/>
  <c r="O136" i="13"/>
  <c r="B136" i="13"/>
  <c r="G136" i="13"/>
  <c r="AF135" i="13"/>
  <c r="AG135" i="13"/>
  <c r="Z135" i="13"/>
  <c r="Y135" i="13"/>
  <c r="X135" i="13"/>
  <c r="J135" i="13"/>
  <c r="O135" i="13"/>
  <c r="B135" i="13"/>
  <c r="G135" i="13"/>
  <c r="AF134" i="13"/>
  <c r="AG134" i="13"/>
  <c r="Z134" i="13"/>
  <c r="Y134" i="13"/>
  <c r="AA134" i="13"/>
  <c r="X134" i="13"/>
  <c r="J134" i="13"/>
  <c r="O134" i="13"/>
  <c r="B134" i="13"/>
  <c r="G134" i="13"/>
  <c r="AF133" i="13"/>
  <c r="AG133" i="13"/>
  <c r="Z133" i="13"/>
  <c r="Y133" i="13"/>
  <c r="X133" i="13"/>
  <c r="J133" i="13"/>
  <c r="O133" i="13"/>
  <c r="B133" i="13"/>
  <c r="G133" i="13"/>
  <c r="AF132" i="13"/>
  <c r="AG132" i="13"/>
  <c r="Z132" i="13"/>
  <c r="Y132" i="13"/>
  <c r="X132" i="13"/>
  <c r="J132" i="13"/>
  <c r="O132" i="13"/>
  <c r="B132" i="13"/>
  <c r="G132" i="13"/>
  <c r="AF131" i="13"/>
  <c r="AG131" i="13"/>
  <c r="Z131" i="13"/>
  <c r="Y131" i="13"/>
  <c r="X131" i="13"/>
  <c r="J131" i="13"/>
  <c r="O131" i="13"/>
  <c r="B131" i="13"/>
  <c r="G131" i="13"/>
  <c r="AF130" i="13"/>
  <c r="AG130" i="13"/>
  <c r="Z130" i="13"/>
  <c r="Y130" i="13"/>
  <c r="AA130" i="13"/>
  <c r="X130" i="13"/>
  <c r="J130" i="13"/>
  <c r="O130" i="13"/>
  <c r="B130" i="13"/>
  <c r="G130" i="13"/>
  <c r="AF129" i="13"/>
  <c r="AG129" i="13"/>
  <c r="Z129" i="13"/>
  <c r="Y129" i="13"/>
  <c r="X129" i="13"/>
  <c r="J129" i="13"/>
  <c r="O129" i="13"/>
  <c r="B129" i="13"/>
  <c r="G129" i="13"/>
  <c r="AF128" i="13"/>
  <c r="AG128" i="13"/>
  <c r="Z128" i="13"/>
  <c r="Y128" i="13"/>
  <c r="AA128" i="13"/>
  <c r="X128" i="13"/>
  <c r="J128" i="13"/>
  <c r="O128" i="13"/>
  <c r="B128" i="13"/>
  <c r="G128" i="13"/>
  <c r="AF127" i="13"/>
  <c r="AG127" i="13"/>
  <c r="Z127" i="13"/>
  <c r="Y127" i="13"/>
  <c r="AA127" i="13"/>
  <c r="X127" i="13"/>
  <c r="J127" i="13"/>
  <c r="O127" i="13"/>
  <c r="B127" i="13"/>
  <c r="G127" i="13"/>
  <c r="AF126" i="13"/>
  <c r="AG126" i="13"/>
  <c r="Z126" i="13"/>
  <c r="Y126" i="13"/>
  <c r="X126" i="13"/>
  <c r="J126" i="13"/>
  <c r="O126" i="13"/>
  <c r="B126" i="13"/>
  <c r="G126" i="13"/>
  <c r="AF125" i="13"/>
  <c r="AG125" i="13"/>
  <c r="Z125" i="13"/>
  <c r="Y125" i="13"/>
  <c r="AA125" i="13"/>
  <c r="X125" i="13"/>
  <c r="J125" i="13"/>
  <c r="O125" i="13"/>
  <c r="B125" i="13"/>
  <c r="G125" i="13"/>
  <c r="AF124" i="13"/>
  <c r="AG124" i="13"/>
  <c r="Z124" i="13"/>
  <c r="Y124" i="13"/>
  <c r="X124" i="13"/>
  <c r="J124" i="13"/>
  <c r="O124" i="13"/>
  <c r="B124" i="13"/>
  <c r="G124" i="13"/>
  <c r="AF123" i="13"/>
  <c r="AG123" i="13"/>
  <c r="Z123" i="13"/>
  <c r="Y123" i="13"/>
  <c r="AA123" i="13"/>
  <c r="X123" i="13"/>
  <c r="J123" i="13"/>
  <c r="O123" i="13"/>
  <c r="B123" i="13"/>
  <c r="G123" i="13"/>
  <c r="AF122" i="13"/>
  <c r="AG122" i="13"/>
  <c r="Z122" i="13"/>
  <c r="Y122" i="13"/>
  <c r="X122" i="13"/>
  <c r="J122" i="13"/>
  <c r="O122" i="13"/>
  <c r="B122" i="13"/>
  <c r="G122" i="13"/>
  <c r="AF121" i="13"/>
  <c r="AG121" i="13"/>
  <c r="Z121" i="13"/>
  <c r="Y121" i="13"/>
  <c r="AA121" i="13"/>
  <c r="X121" i="13"/>
  <c r="J121" i="13"/>
  <c r="O121" i="13"/>
  <c r="B121" i="13"/>
  <c r="G121" i="13"/>
  <c r="AF120" i="13"/>
  <c r="AG120" i="13"/>
  <c r="Z120" i="13"/>
  <c r="Y120" i="13"/>
  <c r="X120" i="13"/>
  <c r="J120" i="13"/>
  <c r="O120" i="13"/>
  <c r="B120" i="13"/>
  <c r="G120" i="13"/>
  <c r="AF119" i="13"/>
  <c r="AG119" i="13"/>
  <c r="Z119" i="13"/>
  <c r="Y119" i="13"/>
  <c r="AA119" i="13"/>
  <c r="X119" i="13"/>
  <c r="J119" i="13"/>
  <c r="O119" i="13"/>
  <c r="B119" i="13"/>
  <c r="G119" i="13"/>
  <c r="AF118" i="13"/>
  <c r="AG118" i="13"/>
  <c r="Z118" i="13"/>
  <c r="Y118" i="13"/>
  <c r="X118" i="13"/>
  <c r="J118" i="13"/>
  <c r="O118" i="13"/>
  <c r="B118" i="13"/>
  <c r="G118" i="13"/>
  <c r="AF117" i="13"/>
  <c r="AG117" i="13"/>
  <c r="Z117" i="13"/>
  <c r="Y117" i="13"/>
  <c r="AA117" i="13"/>
  <c r="X117" i="13"/>
  <c r="J117" i="13"/>
  <c r="O117" i="13"/>
  <c r="B117" i="13"/>
  <c r="G117" i="13"/>
  <c r="AF116" i="13"/>
  <c r="AG116" i="13"/>
  <c r="Z116" i="13"/>
  <c r="Y116" i="13"/>
  <c r="X116" i="13"/>
  <c r="J116" i="13"/>
  <c r="O116" i="13"/>
  <c r="B116" i="13"/>
  <c r="G116" i="13"/>
  <c r="AF115" i="13"/>
  <c r="AG115" i="13"/>
  <c r="Z115" i="13"/>
  <c r="Y115" i="13"/>
  <c r="AA115" i="13"/>
  <c r="X115" i="13"/>
  <c r="J115" i="13"/>
  <c r="O115" i="13"/>
  <c r="B115" i="13"/>
  <c r="G115" i="13"/>
  <c r="AF114" i="13"/>
  <c r="AG114" i="13"/>
  <c r="Z114" i="13"/>
  <c r="Y114" i="13"/>
  <c r="X114" i="13"/>
  <c r="J114" i="13"/>
  <c r="O114" i="13"/>
  <c r="P114" i="13"/>
  <c r="B114" i="13"/>
  <c r="G114" i="13"/>
  <c r="H114" i="13"/>
  <c r="AF113" i="13"/>
  <c r="AG113" i="13"/>
  <c r="Z113" i="13"/>
  <c r="Y113" i="13"/>
  <c r="AA113" i="13"/>
  <c r="X113" i="13"/>
  <c r="AF112" i="13"/>
  <c r="AG112" i="13"/>
  <c r="Z112" i="13"/>
  <c r="Y112" i="13"/>
  <c r="AA112" i="13"/>
  <c r="X112" i="13"/>
  <c r="AF111" i="13"/>
  <c r="AG111" i="13"/>
  <c r="Z111" i="13"/>
  <c r="Y111" i="13"/>
  <c r="X111" i="13"/>
  <c r="L111" i="13"/>
  <c r="C111" i="13"/>
  <c r="AF110" i="13"/>
  <c r="AG110" i="13"/>
  <c r="Z110" i="13"/>
  <c r="Y110" i="13"/>
  <c r="AA110" i="13"/>
  <c r="X110" i="13"/>
  <c r="AF109" i="13"/>
  <c r="AG109" i="13"/>
  <c r="Z109" i="13"/>
  <c r="Y109" i="13"/>
  <c r="AA109" i="13"/>
  <c r="X109" i="13"/>
  <c r="AF108" i="13"/>
  <c r="AG108" i="13"/>
  <c r="Z108" i="13"/>
  <c r="Y108" i="13"/>
  <c r="AA108" i="13"/>
  <c r="X108" i="13"/>
  <c r="AF107" i="13"/>
  <c r="AG107" i="13"/>
  <c r="Z107" i="13"/>
  <c r="Y107" i="13"/>
  <c r="AA107" i="13"/>
  <c r="X107" i="13"/>
  <c r="AF106" i="13"/>
  <c r="AG106" i="13"/>
  <c r="Z106" i="13"/>
  <c r="Y106" i="13"/>
  <c r="AA106" i="13"/>
  <c r="X106" i="13"/>
  <c r="AF105" i="13"/>
  <c r="AG105" i="13"/>
  <c r="Z105" i="13"/>
  <c r="Y105" i="13"/>
  <c r="AA105" i="13"/>
  <c r="X105" i="13"/>
  <c r="J105" i="13"/>
  <c r="O105" i="13"/>
  <c r="B105" i="13"/>
  <c r="G105" i="13"/>
  <c r="AF104" i="13"/>
  <c r="AG104" i="13"/>
  <c r="Z104" i="13"/>
  <c r="Y104" i="13"/>
  <c r="X104" i="13"/>
  <c r="J104" i="13"/>
  <c r="O104" i="13"/>
  <c r="B104" i="13"/>
  <c r="G104" i="13"/>
  <c r="AF103" i="13"/>
  <c r="AG103" i="13"/>
  <c r="Z103" i="13"/>
  <c r="Y103" i="13"/>
  <c r="AA103" i="13"/>
  <c r="X103" i="13"/>
  <c r="J103" i="13"/>
  <c r="O103" i="13"/>
  <c r="B103" i="13"/>
  <c r="G103" i="13"/>
  <c r="AF102" i="13"/>
  <c r="AG102" i="13"/>
  <c r="Z102" i="13"/>
  <c r="Y102" i="13"/>
  <c r="X102" i="13"/>
  <c r="J102" i="13"/>
  <c r="O102" i="13"/>
  <c r="B102" i="13"/>
  <c r="G102" i="13"/>
  <c r="AF101" i="13"/>
  <c r="AG101" i="13"/>
  <c r="Z101" i="13"/>
  <c r="Y101" i="13"/>
  <c r="AA101" i="13"/>
  <c r="X101" i="13"/>
  <c r="J101" i="13"/>
  <c r="O101" i="13"/>
  <c r="B101" i="13"/>
  <c r="G101" i="13"/>
  <c r="AF100" i="13"/>
  <c r="AG100" i="13"/>
  <c r="Z100" i="13"/>
  <c r="Y100" i="13"/>
  <c r="X100" i="13"/>
  <c r="J100" i="13"/>
  <c r="O100" i="13"/>
  <c r="B100" i="13"/>
  <c r="G100" i="13"/>
  <c r="AF99" i="13"/>
  <c r="AG99" i="13"/>
  <c r="Z99" i="13"/>
  <c r="Y99" i="13"/>
  <c r="AA99" i="13"/>
  <c r="X99" i="13"/>
  <c r="J99" i="13"/>
  <c r="O99" i="13"/>
  <c r="B99" i="13"/>
  <c r="G99" i="13"/>
  <c r="AF98" i="13"/>
  <c r="AG98" i="13"/>
  <c r="Z98" i="13"/>
  <c r="Y98" i="13"/>
  <c r="X98" i="13"/>
  <c r="J98" i="13"/>
  <c r="O98" i="13"/>
  <c r="B98" i="13"/>
  <c r="G98" i="13"/>
  <c r="AF97" i="13"/>
  <c r="AG97" i="13"/>
  <c r="Z97" i="13"/>
  <c r="Y97" i="13"/>
  <c r="AA97" i="13"/>
  <c r="X97" i="13"/>
  <c r="J97" i="13"/>
  <c r="O97" i="13"/>
  <c r="B97" i="13"/>
  <c r="G97" i="13"/>
  <c r="AF96" i="13"/>
  <c r="AG96" i="13"/>
  <c r="Z96" i="13"/>
  <c r="Y96" i="13"/>
  <c r="X96" i="13"/>
  <c r="J96" i="13"/>
  <c r="O96" i="13"/>
  <c r="B96" i="13"/>
  <c r="G96" i="13"/>
  <c r="AF95" i="13"/>
  <c r="AG95" i="13"/>
  <c r="Z95" i="13"/>
  <c r="Y95" i="13"/>
  <c r="X95" i="13"/>
  <c r="J95" i="13"/>
  <c r="O95" i="13"/>
  <c r="B95" i="13"/>
  <c r="G95" i="13"/>
  <c r="AF94" i="13"/>
  <c r="AG94" i="13"/>
  <c r="Z94" i="13"/>
  <c r="Y94" i="13"/>
  <c r="AA94" i="13"/>
  <c r="X94" i="13"/>
  <c r="J94" i="13"/>
  <c r="O94" i="13"/>
  <c r="B94" i="13"/>
  <c r="G94" i="13"/>
  <c r="AF93" i="13"/>
  <c r="AG93" i="13"/>
  <c r="Z93" i="13"/>
  <c r="Y93" i="13"/>
  <c r="X93" i="13"/>
  <c r="J93" i="13"/>
  <c r="O93" i="13"/>
  <c r="B93" i="13"/>
  <c r="G93" i="13"/>
  <c r="AF92" i="13"/>
  <c r="AG92" i="13"/>
  <c r="Z92" i="13"/>
  <c r="Y92" i="13"/>
  <c r="AA92" i="13"/>
  <c r="X92" i="13"/>
  <c r="J92" i="13"/>
  <c r="O92" i="13"/>
  <c r="B92" i="13"/>
  <c r="G92" i="13"/>
  <c r="AF91" i="13"/>
  <c r="AG91" i="13"/>
  <c r="Z91" i="13"/>
  <c r="Y91" i="13"/>
  <c r="X91" i="13"/>
  <c r="J91" i="13"/>
  <c r="O91" i="13"/>
  <c r="B91" i="13"/>
  <c r="G91" i="13"/>
  <c r="AF90" i="13"/>
  <c r="AG90" i="13"/>
  <c r="Z90" i="13"/>
  <c r="Y90" i="13"/>
  <c r="AA90" i="13"/>
  <c r="X90" i="13"/>
  <c r="J90" i="13"/>
  <c r="O90" i="13"/>
  <c r="B90" i="13"/>
  <c r="G90" i="13"/>
  <c r="AF89" i="13"/>
  <c r="AG89" i="13"/>
  <c r="Z89" i="13"/>
  <c r="Y89" i="13"/>
  <c r="X89" i="13"/>
  <c r="J89" i="13"/>
  <c r="O89" i="13"/>
  <c r="B89" i="13"/>
  <c r="G89" i="13"/>
  <c r="AF88" i="13"/>
  <c r="AG88" i="13"/>
  <c r="Z88" i="13"/>
  <c r="Y88" i="13"/>
  <c r="AA88" i="13"/>
  <c r="X88" i="13"/>
  <c r="J88" i="13"/>
  <c r="O88" i="13"/>
  <c r="B88" i="13"/>
  <c r="G88" i="13"/>
  <c r="AF87" i="13"/>
  <c r="AG87" i="13"/>
  <c r="Z87" i="13"/>
  <c r="Y87" i="13"/>
  <c r="X87" i="13"/>
  <c r="J87" i="13"/>
  <c r="O87" i="13"/>
  <c r="B87" i="13"/>
  <c r="G87" i="13"/>
  <c r="AF86" i="13"/>
  <c r="AG86" i="13"/>
  <c r="Z86" i="13"/>
  <c r="Y86" i="13"/>
  <c r="AA86" i="13"/>
  <c r="X86" i="13"/>
  <c r="J86" i="13"/>
  <c r="O86" i="13"/>
  <c r="B86" i="13"/>
  <c r="G86" i="13"/>
  <c r="AF85" i="13"/>
  <c r="AG85" i="13"/>
  <c r="Z85" i="13"/>
  <c r="Y85" i="13"/>
  <c r="X85" i="13"/>
  <c r="J85" i="13"/>
  <c r="O85" i="13"/>
  <c r="B85" i="13"/>
  <c r="G85" i="13"/>
  <c r="AF84" i="13"/>
  <c r="AG84" i="13"/>
  <c r="Z84" i="13"/>
  <c r="Y84" i="13"/>
  <c r="AA84" i="13"/>
  <c r="X84" i="13"/>
  <c r="J84" i="13"/>
  <c r="O84" i="13"/>
  <c r="B84" i="13"/>
  <c r="G84" i="13"/>
  <c r="AF83" i="13"/>
  <c r="AG83" i="13"/>
  <c r="Z83" i="13"/>
  <c r="Y83" i="13"/>
  <c r="X83" i="13"/>
  <c r="J83" i="13"/>
  <c r="O83" i="13"/>
  <c r="B83" i="13"/>
  <c r="G83" i="13"/>
  <c r="AF82" i="13"/>
  <c r="AG82" i="13"/>
  <c r="Z82" i="13"/>
  <c r="Y82" i="13"/>
  <c r="AA82" i="13"/>
  <c r="X82" i="13"/>
  <c r="J82" i="13"/>
  <c r="O82" i="13"/>
  <c r="B82" i="13"/>
  <c r="G82" i="13"/>
  <c r="AF81" i="13"/>
  <c r="AG81" i="13"/>
  <c r="Z81" i="13"/>
  <c r="Y81" i="13"/>
  <c r="X81" i="13"/>
  <c r="J81" i="13"/>
  <c r="O81" i="13"/>
  <c r="B81" i="13"/>
  <c r="G81" i="13"/>
  <c r="AF80" i="13"/>
  <c r="AG80" i="13"/>
  <c r="Z80" i="13"/>
  <c r="Y80" i="13"/>
  <c r="AA80" i="13"/>
  <c r="X80" i="13"/>
  <c r="J80" i="13"/>
  <c r="O80" i="13"/>
  <c r="B80" i="13"/>
  <c r="G80" i="13"/>
  <c r="AF79" i="13"/>
  <c r="AG79" i="13"/>
  <c r="Z79" i="13"/>
  <c r="Y79" i="13"/>
  <c r="AA79" i="13"/>
  <c r="X79" i="13"/>
  <c r="J79" i="13"/>
  <c r="O79" i="13"/>
  <c r="B79" i="13"/>
  <c r="G79" i="13"/>
  <c r="AF78" i="13"/>
  <c r="AG78" i="13"/>
  <c r="Z78" i="13"/>
  <c r="Y78" i="13"/>
  <c r="X78" i="13"/>
  <c r="J78" i="13"/>
  <c r="O78" i="13"/>
  <c r="B78" i="13"/>
  <c r="G78" i="13"/>
  <c r="AF77" i="13"/>
  <c r="AG77" i="13"/>
  <c r="Z77" i="13"/>
  <c r="Y77" i="13"/>
  <c r="AA77" i="13"/>
  <c r="X77" i="13"/>
  <c r="J77" i="13"/>
  <c r="O77" i="13"/>
  <c r="B77" i="13"/>
  <c r="G77" i="13"/>
  <c r="AF76" i="13"/>
  <c r="AG76" i="13"/>
  <c r="Z76" i="13"/>
  <c r="Y76" i="13"/>
  <c r="X76" i="13"/>
  <c r="J76" i="13"/>
  <c r="O76" i="13"/>
  <c r="B76" i="13"/>
  <c r="G76" i="13"/>
  <c r="AF75" i="13"/>
  <c r="AG75" i="13"/>
  <c r="Z75" i="13"/>
  <c r="Y75" i="13"/>
  <c r="AA75" i="13"/>
  <c r="X75" i="13"/>
  <c r="J75" i="13"/>
  <c r="O75" i="13"/>
  <c r="B75" i="13"/>
  <c r="G75" i="13"/>
  <c r="AF74" i="13"/>
  <c r="AG74" i="13"/>
  <c r="Z74" i="13"/>
  <c r="Y74" i="13"/>
  <c r="X74" i="13"/>
  <c r="J74" i="13"/>
  <c r="O74" i="13"/>
  <c r="B74" i="13"/>
  <c r="G74" i="13"/>
  <c r="AF73" i="13"/>
  <c r="AG73" i="13"/>
  <c r="Z73" i="13"/>
  <c r="Y73" i="13"/>
  <c r="AA73" i="13"/>
  <c r="X73" i="13"/>
  <c r="J73" i="13"/>
  <c r="O73" i="13"/>
  <c r="B73" i="13"/>
  <c r="G73" i="13"/>
  <c r="AF72" i="13"/>
  <c r="AG72" i="13"/>
  <c r="Z72" i="13"/>
  <c r="Y72" i="13"/>
  <c r="X72" i="13"/>
  <c r="J72" i="13"/>
  <c r="O72" i="13"/>
  <c r="B72" i="13"/>
  <c r="G72" i="13"/>
  <c r="AF71" i="13"/>
  <c r="AG71" i="13"/>
  <c r="Z71" i="13"/>
  <c r="Y71" i="13"/>
  <c r="AA71" i="13"/>
  <c r="X71" i="13"/>
  <c r="J71" i="13"/>
  <c r="O71" i="13"/>
  <c r="B71" i="13"/>
  <c r="G71" i="13"/>
  <c r="AF70" i="13"/>
  <c r="AG70" i="13"/>
  <c r="Z70" i="13"/>
  <c r="Y70" i="13"/>
  <c r="X70" i="13"/>
  <c r="J70" i="13"/>
  <c r="O70" i="13"/>
  <c r="B70" i="13"/>
  <c r="G70" i="13"/>
  <c r="AF69" i="13"/>
  <c r="AG69" i="13"/>
  <c r="Z69" i="13"/>
  <c r="Y69" i="13"/>
  <c r="AA69" i="13"/>
  <c r="X69" i="13"/>
  <c r="J69" i="13"/>
  <c r="O69" i="13"/>
  <c r="B69" i="13"/>
  <c r="G69" i="13"/>
  <c r="AF68" i="13"/>
  <c r="AG68" i="13"/>
  <c r="Z68" i="13"/>
  <c r="Y68" i="13"/>
  <c r="X68" i="13"/>
  <c r="J68" i="13"/>
  <c r="O68" i="13"/>
  <c r="B68" i="13"/>
  <c r="G68" i="13"/>
  <c r="AF67" i="13"/>
  <c r="AG67" i="13"/>
  <c r="Z67" i="13"/>
  <c r="Y67" i="13"/>
  <c r="AA67" i="13"/>
  <c r="X67" i="13"/>
  <c r="J67" i="13"/>
  <c r="O67" i="13"/>
  <c r="B67" i="13"/>
  <c r="G67" i="13"/>
  <c r="AF66" i="13"/>
  <c r="AG66" i="13"/>
  <c r="Z66" i="13"/>
  <c r="Y66" i="13"/>
  <c r="X66" i="13"/>
  <c r="J66" i="13"/>
  <c r="O66" i="13"/>
  <c r="B66" i="13"/>
  <c r="G66" i="13"/>
  <c r="AF65" i="13"/>
  <c r="AG65" i="13"/>
  <c r="Z65" i="13"/>
  <c r="Y65" i="13"/>
  <c r="AA65" i="13"/>
  <c r="X65" i="13"/>
  <c r="J65" i="13"/>
  <c r="O65" i="13"/>
  <c r="B65" i="13"/>
  <c r="G65" i="13"/>
  <c r="AF64" i="13"/>
  <c r="AG64" i="13"/>
  <c r="Z64" i="13"/>
  <c r="Y64" i="13"/>
  <c r="X64" i="13"/>
  <c r="J64" i="13"/>
  <c r="O64" i="13"/>
  <c r="B64" i="13"/>
  <c r="G64" i="13"/>
  <c r="AF63" i="13"/>
  <c r="AG63" i="13"/>
  <c r="Z63" i="13"/>
  <c r="Y63" i="13"/>
  <c r="X63" i="13"/>
  <c r="J63" i="13"/>
  <c r="O63" i="13"/>
  <c r="B63" i="13"/>
  <c r="G63" i="13"/>
  <c r="AF62" i="13"/>
  <c r="AG62" i="13"/>
  <c r="Z62" i="13"/>
  <c r="Y62" i="13"/>
  <c r="AA62" i="13"/>
  <c r="X62" i="13"/>
  <c r="J62" i="13"/>
  <c r="O62" i="13"/>
  <c r="B62" i="13"/>
  <c r="G62" i="13"/>
  <c r="AF61" i="13"/>
  <c r="AG61" i="13"/>
  <c r="Z61" i="13"/>
  <c r="Y61" i="13"/>
  <c r="X61" i="13"/>
  <c r="J61" i="13"/>
  <c r="O61" i="13"/>
  <c r="B61" i="13"/>
  <c r="G61" i="13"/>
  <c r="AF60" i="13"/>
  <c r="AG60" i="13"/>
  <c r="Z60" i="13"/>
  <c r="Y60" i="13"/>
  <c r="AA60" i="13"/>
  <c r="X60" i="13"/>
  <c r="J60" i="13"/>
  <c r="O60" i="13"/>
  <c r="B60" i="13"/>
  <c r="G60" i="13"/>
  <c r="AF59" i="13"/>
  <c r="AG59" i="13"/>
  <c r="Z59" i="13"/>
  <c r="Y59" i="13"/>
  <c r="X59" i="13"/>
  <c r="J59" i="13"/>
  <c r="O59" i="13"/>
  <c r="B59" i="13"/>
  <c r="G59" i="13"/>
  <c r="AF58" i="13"/>
  <c r="AG58" i="13"/>
  <c r="Z58" i="13"/>
  <c r="Y58" i="13"/>
  <c r="AA58" i="13"/>
  <c r="X58" i="13"/>
  <c r="J58" i="13"/>
  <c r="O58" i="13"/>
  <c r="B58" i="13"/>
  <c r="G58" i="13"/>
  <c r="AF57" i="13"/>
  <c r="AG57" i="13"/>
  <c r="Z57" i="13"/>
  <c r="Y57" i="13"/>
  <c r="X57" i="13"/>
  <c r="J57" i="13"/>
  <c r="O57" i="13"/>
  <c r="B57" i="13"/>
  <c r="G57" i="13"/>
  <c r="AF56" i="13"/>
  <c r="AG56" i="13"/>
  <c r="Z56" i="13"/>
  <c r="Y56" i="13"/>
  <c r="AA56" i="13"/>
  <c r="X56" i="13"/>
  <c r="J56" i="13"/>
  <c r="O56" i="13"/>
  <c r="B56" i="13"/>
  <c r="G56" i="13"/>
  <c r="AF55" i="13"/>
  <c r="AG55" i="13"/>
  <c r="Z55" i="13"/>
  <c r="Y55" i="13"/>
  <c r="X55" i="13"/>
  <c r="J55" i="13"/>
  <c r="O55" i="13"/>
  <c r="B55" i="13"/>
  <c r="G55" i="13"/>
  <c r="AF54" i="13"/>
  <c r="AG54" i="13"/>
  <c r="Z54" i="13"/>
  <c r="Y54" i="13"/>
  <c r="AA54" i="13"/>
  <c r="X54" i="13"/>
  <c r="J54" i="13"/>
  <c r="O54" i="13"/>
  <c r="B54" i="13"/>
  <c r="G54" i="13"/>
  <c r="AF53" i="13"/>
  <c r="AG53" i="13"/>
  <c r="Z53" i="13"/>
  <c r="Y53" i="13"/>
  <c r="X53" i="13"/>
  <c r="J53" i="13"/>
  <c r="O53" i="13"/>
  <c r="B53" i="13"/>
  <c r="G53" i="13"/>
  <c r="AF52" i="13"/>
  <c r="AG52" i="13"/>
  <c r="Z52" i="13"/>
  <c r="Y52" i="13"/>
  <c r="AA52" i="13"/>
  <c r="X52" i="13"/>
  <c r="J52" i="13"/>
  <c r="O52" i="13"/>
  <c r="B52" i="13"/>
  <c r="G52" i="13"/>
  <c r="AF51" i="13"/>
  <c r="AG51" i="13"/>
  <c r="Z51" i="13"/>
  <c r="Y51" i="13"/>
  <c r="X51" i="13"/>
  <c r="J51" i="13"/>
  <c r="O51" i="13"/>
  <c r="B51" i="13"/>
  <c r="G51" i="13"/>
  <c r="AF50" i="13"/>
  <c r="AG50" i="13"/>
  <c r="Z50" i="13"/>
  <c r="Y50" i="13"/>
  <c r="AA50" i="13"/>
  <c r="X50" i="13"/>
  <c r="J50" i="13"/>
  <c r="O50" i="13"/>
  <c r="B50" i="13"/>
  <c r="G50" i="13"/>
  <c r="AF49" i="13"/>
  <c r="AG49" i="13"/>
  <c r="Z49" i="13"/>
  <c r="Y49" i="13"/>
  <c r="X49" i="13"/>
  <c r="J49" i="13"/>
  <c r="O49" i="13"/>
  <c r="B49" i="13"/>
  <c r="G49" i="13"/>
  <c r="AF48" i="13"/>
  <c r="AG48" i="13"/>
  <c r="Z48" i="13"/>
  <c r="Y48" i="13"/>
  <c r="AA48" i="13"/>
  <c r="X48" i="13"/>
  <c r="J48" i="13"/>
  <c r="O48" i="13"/>
  <c r="B48" i="13"/>
  <c r="G48" i="13"/>
  <c r="AF47" i="13"/>
  <c r="AG47" i="13"/>
  <c r="Z47" i="13"/>
  <c r="Y47" i="13"/>
  <c r="AA47" i="13"/>
  <c r="X47" i="13"/>
  <c r="J47" i="13"/>
  <c r="O47" i="13"/>
  <c r="B47" i="13"/>
  <c r="G47" i="13"/>
  <c r="AF46" i="13"/>
  <c r="AG46" i="13"/>
  <c r="Z46" i="13"/>
  <c r="Y46" i="13"/>
  <c r="X46" i="13"/>
  <c r="J46" i="13"/>
  <c r="O46" i="13"/>
  <c r="B46" i="13"/>
  <c r="G46" i="13"/>
  <c r="AF45" i="13"/>
  <c r="AG45" i="13"/>
  <c r="Z45" i="13"/>
  <c r="Y45" i="13"/>
  <c r="AA45" i="13"/>
  <c r="X45" i="13"/>
  <c r="J45" i="13"/>
  <c r="O45" i="13"/>
  <c r="B45" i="13"/>
  <c r="G45" i="13"/>
  <c r="AF44" i="13"/>
  <c r="AG44" i="13"/>
  <c r="Z44" i="13"/>
  <c r="Y44" i="13"/>
  <c r="X44" i="13"/>
  <c r="J44" i="13"/>
  <c r="O44" i="13"/>
  <c r="B44" i="13"/>
  <c r="G44" i="13"/>
  <c r="AF43" i="13"/>
  <c r="AG43" i="13"/>
  <c r="Z43" i="13"/>
  <c r="Y43" i="13"/>
  <c r="AA43" i="13"/>
  <c r="X43" i="13"/>
  <c r="J43" i="13"/>
  <c r="O43" i="13"/>
  <c r="B43" i="13"/>
  <c r="G43" i="13"/>
  <c r="AF42" i="13"/>
  <c r="AG42" i="13"/>
  <c r="Z42" i="13"/>
  <c r="Y42" i="13"/>
  <c r="X42" i="13"/>
  <c r="J42" i="13"/>
  <c r="O42" i="13"/>
  <c r="B42" i="13"/>
  <c r="G42" i="13"/>
  <c r="AF41" i="13"/>
  <c r="AG41" i="13"/>
  <c r="Z41" i="13"/>
  <c r="Y41" i="13"/>
  <c r="AA41" i="13"/>
  <c r="X41" i="13"/>
  <c r="J41" i="13"/>
  <c r="O41" i="13"/>
  <c r="B41" i="13"/>
  <c r="G41" i="13"/>
  <c r="AF40" i="13"/>
  <c r="AG40" i="13"/>
  <c r="Z40" i="13"/>
  <c r="Y40" i="13"/>
  <c r="X40" i="13"/>
  <c r="J40" i="13"/>
  <c r="O40" i="13"/>
  <c r="B40" i="13"/>
  <c r="G40" i="13"/>
  <c r="AF39" i="13"/>
  <c r="AG39" i="13"/>
  <c r="Z39" i="13"/>
  <c r="Y39" i="13"/>
  <c r="X39" i="13"/>
  <c r="J39" i="13"/>
  <c r="O39" i="13"/>
  <c r="B39" i="13"/>
  <c r="G39" i="13"/>
  <c r="AF38" i="13"/>
  <c r="AG38" i="13"/>
  <c r="Z38" i="13"/>
  <c r="Y38" i="13"/>
  <c r="X38" i="13"/>
  <c r="J38" i="13"/>
  <c r="O38" i="13"/>
  <c r="B38" i="13"/>
  <c r="G38" i="13"/>
  <c r="AF37" i="13"/>
  <c r="AG37" i="13"/>
  <c r="Z37" i="13"/>
  <c r="Y37" i="13"/>
  <c r="AA37" i="13"/>
  <c r="X37" i="13"/>
  <c r="J37" i="13"/>
  <c r="O37" i="13"/>
  <c r="B37" i="13"/>
  <c r="G37" i="13"/>
  <c r="AF36" i="13"/>
  <c r="AG36" i="13"/>
  <c r="Z36" i="13"/>
  <c r="Y36" i="13"/>
  <c r="X36" i="13"/>
  <c r="J36" i="13"/>
  <c r="O36" i="13"/>
  <c r="B36" i="13"/>
  <c r="G36" i="13"/>
  <c r="AF35" i="13"/>
  <c r="AG35" i="13"/>
  <c r="Z35" i="13"/>
  <c r="Y35" i="13"/>
  <c r="X35" i="13"/>
  <c r="J35" i="13"/>
  <c r="O35" i="13"/>
  <c r="B35" i="13"/>
  <c r="G35" i="13"/>
  <c r="AF34" i="13"/>
  <c r="AG34" i="13"/>
  <c r="Z34" i="13"/>
  <c r="Y34" i="13"/>
  <c r="X34" i="13"/>
  <c r="J34" i="13"/>
  <c r="O34" i="13"/>
  <c r="B34" i="13"/>
  <c r="G34" i="13"/>
  <c r="AF33" i="13"/>
  <c r="AG33" i="13"/>
  <c r="Z33" i="13"/>
  <c r="Y33" i="13"/>
  <c r="AA33" i="13"/>
  <c r="X33" i="13"/>
  <c r="J33" i="13"/>
  <c r="O33" i="13"/>
  <c r="B33" i="13"/>
  <c r="G33" i="13"/>
  <c r="AF32" i="13"/>
  <c r="AG32" i="13"/>
  <c r="Z32" i="13"/>
  <c r="Y32" i="13"/>
  <c r="X32" i="13"/>
  <c r="J32" i="13"/>
  <c r="O32" i="13"/>
  <c r="B32" i="13"/>
  <c r="G32" i="13"/>
  <c r="AF31" i="13"/>
  <c r="AG31" i="13"/>
  <c r="Z31" i="13"/>
  <c r="Y31" i="13"/>
  <c r="X31" i="13"/>
  <c r="J31" i="13"/>
  <c r="O31" i="13"/>
  <c r="B31" i="13"/>
  <c r="G31" i="13"/>
  <c r="AF30" i="13"/>
  <c r="AG30" i="13"/>
  <c r="Z30" i="13"/>
  <c r="Y30" i="13"/>
  <c r="AA30" i="13"/>
  <c r="X30" i="13"/>
  <c r="J30" i="13"/>
  <c r="O30" i="13"/>
  <c r="B30" i="13"/>
  <c r="G30" i="13"/>
  <c r="AF29" i="13"/>
  <c r="AG29" i="13"/>
  <c r="Z29" i="13"/>
  <c r="Y29" i="13"/>
  <c r="X29" i="13"/>
  <c r="J29" i="13"/>
  <c r="O29" i="13"/>
  <c r="B29" i="13"/>
  <c r="G29" i="13"/>
  <c r="AF28" i="13"/>
  <c r="AG28" i="13"/>
  <c r="Z28" i="13"/>
  <c r="Y28" i="13"/>
  <c r="AA28" i="13"/>
  <c r="X28" i="13"/>
  <c r="J28" i="13"/>
  <c r="O28" i="13"/>
  <c r="B28" i="13"/>
  <c r="G28" i="13"/>
  <c r="AF27" i="13"/>
  <c r="AG27" i="13"/>
  <c r="Z27" i="13"/>
  <c r="Y27" i="13"/>
  <c r="X27" i="13"/>
  <c r="J27" i="13"/>
  <c r="O27" i="13"/>
  <c r="B27" i="13"/>
  <c r="G27" i="13"/>
  <c r="AF26" i="13"/>
  <c r="AG26" i="13"/>
  <c r="Z26" i="13"/>
  <c r="Y26" i="13"/>
  <c r="AA26" i="13"/>
  <c r="X26" i="13"/>
  <c r="J26" i="13"/>
  <c r="O26" i="13"/>
  <c r="B26" i="13"/>
  <c r="G26" i="13"/>
  <c r="AF25" i="13"/>
  <c r="AG25" i="13"/>
  <c r="Z25" i="13"/>
  <c r="Y25" i="13"/>
  <c r="X25" i="13"/>
  <c r="J25" i="13"/>
  <c r="O25" i="13"/>
  <c r="B25" i="13"/>
  <c r="G25" i="13"/>
  <c r="AF24" i="13"/>
  <c r="AG24" i="13"/>
  <c r="Z24" i="13"/>
  <c r="Y24" i="13"/>
  <c r="AA24" i="13"/>
  <c r="X24" i="13"/>
  <c r="J24" i="13"/>
  <c r="O24" i="13"/>
  <c r="B24" i="13"/>
  <c r="G24" i="13"/>
  <c r="AF23" i="13"/>
  <c r="AG23" i="13"/>
  <c r="Z23" i="13"/>
  <c r="Y23" i="13"/>
  <c r="X23" i="13"/>
  <c r="J23" i="13"/>
  <c r="O23" i="13"/>
  <c r="B23" i="13"/>
  <c r="G23" i="13"/>
  <c r="AF22" i="13"/>
  <c r="AG22" i="13"/>
  <c r="Z22" i="13"/>
  <c r="Y22" i="13"/>
  <c r="AA22" i="13"/>
  <c r="X22" i="13"/>
  <c r="J22" i="13"/>
  <c r="O22" i="13"/>
  <c r="B22" i="13"/>
  <c r="G22" i="13"/>
  <c r="AF21" i="13"/>
  <c r="AG21" i="13"/>
  <c r="Z21" i="13"/>
  <c r="Y21" i="13"/>
  <c r="X21" i="13"/>
  <c r="J21" i="13"/>
  <c r="O21" i="13"/>
  <c r="B21" i="13"/>
  <c r="G21" i="13"/>
  <c r="AF20" i="13"/>
  <c r="AG20" i="13"/>
  <c r="Z20" i="13"/>
  <c r="Y20" i="13"/>
  <c r="AA20" i="13"/>
  <c r="X20" i="13"/>
  <c r="J20" i="13"/>
  <c r="O20" i="13"/>
  <c r="B20" i="13"/>
  <c r="G20" i="13"/>
  <c r="AF19" i="13"/>
  <c r="AG19" i="13"/>
  <c r="Z19" i="13"/>
  <c r="Y19" i="13"/>
  <c r="X19" i="13"/>
  <c r="J19" i="13"/>
  <c r="O19" i="13"/>
  <c r="B19" i="13"/>
  <c r="G19" i="13"/>
  <c r="AF18" i="13"/>
  <c r="AG18" i="13"/>
  <c r="Z18" i="13"/>
  <c r="Y18" i="13"/>
  <c r="AA18" i="13"/>
  <c r="X18" i="13"/>
  <c r="J18" i="13"/>
  <c r="O18" i="13"/>
  <c r="B18" i="13"/>
  <c r="G18" i="13"/>
  <c r="AF17" i="13"/>
  <c r="AG17" i="13"/>
  <c r="Z17" i="13"/>
  <c r="Y17" i="13"/>
  <c r="X17" i="13"/>
  <c r="J17" i="13"/>
  <c r="O17" i="13"/>
  <c r="B17" i="13"/>
  <c r="G17" i="13"/>
  <c r="AF16" i="13"/>
  <c r="AG16" i="13"/>
  <c r="Z16" i="13"/>
  <c r="Y16" i="13"/>
  <c r="AA16" i="13"/>
  <c r="X16" i="13"/>
  <c r="J16" i="13"/>
  <c r="O16" i="13"/>
  <c r="B16" i="13"/>
  <c r="G16" i="13"/>
  <c r="AF15" i="13"/>
  <c r="AG15" i="13"/>
  <c r="Z15" i="13"/>
  <c r="Y15" i="13"/>
  <c r="X15" i="13"/>
  <c r="J15" i="13"/>
  <c r="O15" i="13"/>
  <c r="B15" i="13"/>
  <c r="G15" i="13"/>
  <c r="AF14" i="13"/>
  <c r="AG14" i="13"/>
  <c r="Z14" i="13"/>
  <c r="Y14" i="13"/>
  <c r="X14" i="13"/>
  <c r="J14" i="13"/>
  <c r="O14" i="13"/>
  <c r="B14" i="13"/>
  <c r="G14" i="13"/>
  <c r="AF13" i="13"/>
  <c r="AG13" i="13"/>
  <c r="Z13" i="13"/>
  <c r="Y13" i="13"/>
  <c r="X13" i="13"/>
  <c r="J13" i="13"/>
  <c r="O13" i="13"/>
  <c r="B13" i="13"/>
  <c r="G13" i="13"/>
  <c r="AF12" i="13"/>
  <c r="AG12" i="13"/>
  <c r="Z12" i="13"/>
  <c r="Y12" i="13"/>
  <c r="X12" i="13"/>
  <c r="J12" i="13"/>
  <c r="O12" i="13"/>
  <c r="B12" i="13"/>
  <c r="G12" i="13"/>
  <c r="AF11" i="13"/>
  <c r="AG11" i="13"/>
  <c r="Z11" i="13"/>
  <c r="Y11" i="13"/>
  <c r="X11" i="13"/>
  <c r="J11" i="13"/>
  <c r="O11" i="13"/>
  <c r="B11" i="13"/>
  <c r="G11" i="13"/>
  <c r="AF10" i="13"/>
  <c r="AG10" i="13"/>
  <c r="Z10" i="13"/>
  <c r="Y10" i="13"/>
  <c r="X10" i="13"/>
  <c r="J10" i="13"/>
  <c r="O10" i="13"/>
  <c r="B10" i="13"/>
  <c r="G10" i="13"/>
  <c r="AF9" i="13"/>
  <c r="AG9" i="13"/>
  <c r="Z9" i="13"/>
  <c r="Y9" i="13"/>
  <c r="AA9" i="13"/>
  <c r="X9" i="13"/>
  <c r="J9" i="13"/>
  <c r="O9" i="13"/>
  <c r="B9" i="13"/>
  <c r="G9" i="13"/>
  <c r="AF8" i="13"/>
  <c r="AG8" i="13"/>
  <c r="Z8" i="13"/>
  <c r="Y8" i="13"/>
  <c r="X8" i="13"/>
  <c r="J8" i="13"/>
  <c r="O8" i="13"/>
  <c r="B8" i="13"/>
  <c r="G8" i="13"/>
  <c r="AF7" i="13"/>
  <c r="AG7" i="13"/>
  <c r="Y7" i="13"/>
  <c r="J7" i="13"/>
  <c r="O7" i="13"/>
  <c r="B7" i="13"/>
  <c r="G7" i="13"/>
  <c r="AF6" i="13"/>
  <c r="AG6" i="13"/>
  <c r="X6" i="13"/>
  <c r="J6" i="13"/>
  <c r="O6" i="13"/>
  <c r="B6" i="13"/>
  <c r="G6" i="13"/>
  <c r="AF5" i="13"/>
  <c r="AG5" i="13"/>
  <c r="Z5" i="13"/>
  <c r="Y5" i="13"/>
  <c r="X5" i="13"/>
  <c r="J5" i="13"/>
  <c r="O5" i="13"/>
  <c r="P5" i="13"/>
  <c r="B5" i="13"/>
  <c r="G5" i="13"/>
  <c r="H5" i="13"/>
  <c r="Y4" i="13"/>
  <c r="L2" i="13"/>
  <c r="C2" i="13"/>
  <c r="Z431" i="12"/>
  <c r="Y431" i="12"/>
  <c r="X431" i="12"/>
  <c r="Z430" i="12"/>
  <c r="Y430" i="12"/>
  <c r="AA430" i="12"/>
  <c r="X430" i="12"/>
  <c r="Z429" i="12"/>
  <c r="Y429" i="12"/>
  <c r="AA429" i="12"/>
  <c r="X429" i="12"/>
  <c r="Z428" i="12"/>
  <c r="Y428" i="12"/>
  <c r="X428" i="12"/>
  <c r="Z427" i="12"/>
  <c r="Y427" i="12"/>
  <c r="X427" i="12"/>
  <c r="Z426" i="12"/>
  <c r="Y426" i="12"/>
  <c r="AA426" i="12"/>
  <c r="X426" i="12"/>
  <c r="Z425" i="12"/>
  <c r="Y425" i="12"/>
  <c r="AA425" i="12"/>
  <c r="X425" i="12"/>
  <c r="Z424" i="12"/>
  <c r="Y424" i="12"/>
  <c r="X424" i="12"/>
  <c r="Z423" i="12"/>
  <c r="Y423" i="12"/>
  <c r="X423" i="12"/>
  <c r="Z422" i="12"/>
  <c r="Y422" i="12"/>
  <c r="AA422" i="12"/>
  <c r="X422" i="12"/>
  <c r="Z421" i="12"/>
  <c r="Y421" i="12"/>
  <c r="AA421" i="12"/>
  <c r="X421" i="12"/>
  <c r="Z420" i="12"/>
  <c r="Y420" i="12"/>
  <c r="X420" i="12"/>
  <c r="Z419" i="12"/>
  <c r="Y419" i="12"/>
  <c r="X419" i="12"/>
  <c r="Z418" i="12"/>
  <c r="Y418" i="12"/>
  <c r="AA418" i="12"/>
  <c r="X418" i="12"/>
  <c r="Z417" i="12"/>
  <c r="Y417" i="12"/>
  <c r="AA417" i="12"/>
  <c r="X417" i="12"/>
  <c r="Z416" i="12"/>
  <c r="Y416" i="12"/>
  <c r="X416" i="12"/>
  <c r="Z415" i="12"/>
  <c r="Y415" i="12"/>
  <c r="X415" i="12"/>
  <c r="Z414" i="12"/>
  <c r="Y414" i="12"/>
  <c r="AA414" i="12"/>
  <c r="X414" i="12"/>
  <c r="Z413" i="12"/>
  <c r="Y413" i="12"/>
  <c r="AA413" i="12"/>
  <c r="X413" i="12"/>
  <c r="Z412" i="12"/>
  <c r="Y412" i="12"/>
  <c r="X412" i="12"/>
  <c r="Z411" i="12"/>
  <c r="Y411" i="12"/>
  <c r="X411" i="12"/>
  <c r="Z410" i="12"/>
  <c r="Y410" i="12"/>
  <c r="AA410" i="12"/>
  <c r="X410" i="12"/>
  <c r="Z409" i="12"/>
  <c r="Y409" i="12"/>
  <c r="AA409" i="12"/>
  <c r="X409" i="12"/>
  <c r="Z408" i="12"/>
  <c r="Y408" i="12"/>
  <c r="X408" i="12"/>
  <c r="Z407" i="12"/>
  <c r="Y407" i="12"/>
  <c r="X407" i="12"/>
  <c r="Z406" i="12"/>
  <c r="Y406" i="12"/>
  <c r="AA406" i="12"/>
  <c r="X406" i="12"/>
  <c r="Z405" i="12"/>
  <c r="Y405" i="12"/>
  <c r="AA405" i="12"/>
  <c r="X405" i="12"/>
  <c r="Z404" i="12"/>
  <c r="Y404" i="12"/>
  <c r="X404" i="12"/>
  <c r="Z403" i="12"/>
  <c r="Y403" i="12"/>
  <c r="X403" i="12"/>
  <c r="Z402" i="12"/>
  <c r="Y402" i="12"/>
  <c r="AA402" i="12"/>
  <c r="X402" i="12"/>
  <c r="Z401" i="12"/>
  <c r="Y401" i="12"/>
  <c r="AA401" i="12"/>
  <c r="X401" i="12"/>
  <c r="Z400" i="12"/>
  <c r="Y400" i="12"/>
  <c r="X400" i="12"/>
  <c r="Z399" i="12"/>
  <c r="Y399" i="12"/>
  <c r="X399" i="12"/>
  <c r="Z398" i="12"/>
  <c r="Y398" i="12"/>
  <c r="AA398" i="12"/>
  <c r="X398" i="12"/>
  <c r="Z397" i="12"/>
  <c r="Y397" i="12"/>
  <c r="AA397" i="12"/>
  <c r="X397" i="12"/>
  <c r="Z396" i="12"/>
  <c r="Y396" i="12"/>
  <c r="X396" i="12"/>
  <c r="Z395" i="12"/>
  <c r="Y395" i="12"/>
  <c r="X395" i="12"/>
  <c r="Z394" i="12"/>
  <c r="Y394" i="12"/>
  <c r="AA394" i="12"/>
  <c r="X394" i="12"/>
  <c r="Z393" i="12"/>
  <c r="Y393" i="12"/>
  <c r="AA393" i="12"/>
  <c r="X393" i="12"/>
  <c r="Z392" i="12"/>
  <c r="Y392" i="12"/>
  <c r="X392" i="12"/>
  <c r="Z391" i="12"/>
  <c r="Y391" i="12"/>
  <c r="X391" i="12"/>
  <c r="Z390" i="12"/>
  <c r="Y390" i="12"/>
  <c r="AA390" i="12"/>
  <c r="X390" i="12"/>
  <c r="Z389" i="12"/>
  <c r="Y389" i="12"/>
  <c r="AA389" i="12"/>
  <c r="X389" i="12"/>
  <c r="Z388" i="12"/>
  <c r="Y388" i="12"/>
  <c r="X388" i="12"/>
  <c r="Z387" i="12"/>
  <c r="Y387" i="12"/>
  <c r="X387" i="12"/>
  <c r="Z386" i="12"/>
  <c r="Y386" i="12"/>
  <c r="AA386" i="12"/>
  <c r="X386" i="12"/>
  <c r="Z385" i="12"/>
  <c r="Y385" i="12"/>
  <c r="AA385" i="12"/>
  <c r="X385" i="12"/>
  <c r="Z384" i="12"/>
  <c r="Y384" i="12"/>
  <c r="X384" i="12"/>
  <c r="Z383" i="12"/>
  <c r="Y383" i="12"/>
  <c r="X383" i="12"/>
  <c r="Z382" i="12"/>
  <c r="Y382" i="12"/>
  <c r="AA382" i="12"/>
  <c r="X382" i="12"/>
  <c r="Z381" i="12"/>
  <c r="Y381" i="12"/>
  <c r="AA381" i="12"/>
  <c r="X381" i="12"/>
  <c r="Z380" i="12"/>
  <c r="Y380" i="12"/>
  <c r="X380" i="12"/>
  <c r="Z379" i="12"/>
  <c r="Y379" i="12"/>
  <c r="X379" i="12"/>
  <c r="Z378" i="12"/>
  <c r="Y378" i="12"/>
  <c r="AA378" i="12"/>
  <c r="X378" i="12"/>
  <c r="Z377" i="12"/>
  <c r="Y377" i="12"/>
  <c r="AA377" i="12"/>
  <c r="X377" i="12"/>
  <c r="Z376" i="12"/>
  <c r="Y376" i="12"/>
  <c r="X376" i="12"/>
  <c r="Z375" i="12"/>
  <c r="Y375" i="12"/>
  <c r="X375" i="12"/>
  <c r="Z374" i="12"/>
  <c r="Y374" i="12"/>
  <c r="AA374" i="12"/>
  <c r="X374" i="12"/>
  <c r="Z373" i="12"/>
  <c r="Y373" i="12"/>
  <c r="AA373" i="12"/>
  <c r="X373" i="12"/>
  <c r="Z372" i="12"/>
  <c r="Y372" i="12"/>
  <c r="X372" i="12"/>
  <c r="Z371" i="12"/>
  <c r="Y371" i="12"/>
  <c r="X371" i="12"/>
  <c r="Z370" i="12"/>
  <c r="Y370" i="12"/>
  <c r="AA370" i="12"/>
  <c r="X370" i="12"/>
  <c r="Z369" i="12"/>
  <c r="Y369" i="12"/>
  <c r="AA369" i="12"/>
  <c r="X369" i="12"/>
  <c r="Z368" i="12"/>
  <c r="Y368" i="12"/>
  <c r="X368" i="12"/>
  <c r="Z367" i="12"/>
  <c r="Y367" i="12"/>
  <c r="X367" i="12"/>
  <c r="Z366" i="12"/>
  <c r="Y366" i="12"/>
  <c r="AA366" i="12"/>
  <c r="X366" i="12"/>
  <c r="Z365" i="12"/>
  <c r="Y365" i="12"/>
  <c r="AA365" i="12"/>
  <c r="X365" i="12"/>
  <c r="Z364" i="12"/>
  <c r="Y364" i="12"/>
  <c r="X364" i="12"/>
  <c r="Z363" i="12"/>
  <c r="Y363" i="12"/>
  <c r="X363" i="12"/>
  <c r="Z362" i="12"/>
  <c r="Y362" i="12"/>
  <c r="AA362" i="12"/>
  <c r="X362" i="12"/>
  <c r="Z361" i="12"/>
  <c r="Y361" i="12"/>
  <c r="AA361" i="12"/>
  <c r="X361" i="12"/>
  <c r="Z360" i="12"/>
  <c r="Y360" i="12"/>
  <c r="X360" i="12"/>
  <c r="Z359" i="12"/>
  <c r="Y359" i="12"/>
  <c r="X359" i="12"/>
  <c r="Z358" i="12"/>
  <c r="Y358" i="12"/>
  <c r="AA358" i="12"/>
  <c r="X358" i="12"/>
  <c r="Z357" i="12"/>
  <c r="Y357" i="12"/>
  <c r="AA357" i="12"/>
  <c r="X357" i="12"/>
  <c r="Z356" i="12"/>
  <c r="Y356" i="12"/>
  <c r="X356" i="12"/>
  <c r="Z355" i="12"/>
  <c r="Y355" i="12"/>
  <c r="X355" i="12"/>
  <c r="Z354" i="12"/>
  <c r="Y354" i="12"/>
  <c r="AA354" i="12"/>
  <c r="X354" i="12"/>
  <c r="Z353" i="12"/>
  <c r="Y353" i="12"/>
  <c r="AA353" i="12"/>
  <c r="X353" i="12"/>
  <c r="Z352" i="12"/>
  <c r="Y352" i="12"/>
  <c r="X352" i="12"/>
  <c r="Z351" i="12"/>
  <c r="Y351" i="12"/>
  <c r="X351" i="12"/>
  <c r="Z350" i="12"/>
  <c r="Y350" i="12"/>
  <c r="AA350" i="12"/>
  <c r="X350" i="12"/>
  <c r="Z349" i="12"/>
  <c r="Y349" i="12"/>
  <c r="AA349" i="12"/>
  <c r="X349" i="12"/>
  <c r="Z348" i="12"/>
  <c r="Y348" i="12"/>
  <c r="X348" i="12"/>
  <c r="Z347" i="12"/>
  <c r="Y347" i="12"/>
  <c r="X347" i="12"/>
  <c r="Z346" i="12"/>
  <c r="Y346" i="12"/>
  <c r="AA346" i="12"/>
  <c r="X346" i="12"/>
  <c r="AF345" i="12"/>
  <c r="AG345" i="12"/>
  <c r="Z345" i="12"/>
  <c r="Y345" i="12"/>
  <c r="AA345" i="12"/>
  <c r="X345" i="12"/>
  <c r="AF344" i="12"/>
  <c r="AG344" i="12"/>
  <c r="Z344" i="12"/>
  <c r="Y344" i="12"/>
  <c r="AA344" i="12"/>
  <c r="X344" i="12"/>
  <c r="AF343" i="12"/>
  <c r="AG343" i="12"/>
  <c r="Z343" i="12"/>
  <c r="Y343" i="12"/>
  <c r="AA343" i="12"/>
  <c r="X343" i="12"/>
  <c r="AF342" i="12"/>
  <c r="AG342" i="12"/>
  <c r="Z342" i="12"/>
  <c r="Y342" i="12"/>
  <c r="AA342" i="12"/>
  <c r="X342" i="12"/>
  <c r="AF341" i="12"/>
  <c r="AG341" i="12"/>
  <c r="Z341" i="12"/>
  <c r="Y341" i="12"/>
  <c r="AA341" i="12"/>
  <c r="X341" i="12"/>
  <c r="AF340" i="12"/>
  <c r="AG340" i="12"/>
  <c r="Z340" i="12"/>
  <c r="Y340" i="12"/>
  <c r="X340" i="12"/>
  <c r="AF339" i="12"/>
  <c r="AG339" i="12"/>
  <c r="Z339" i="12"/>
  <c r="Y339" i="12"/>
  <c r="X339" i="12"/>
  <c r="AF338" i="12"/>
  <c r="AG338" i="12"/>
  <c r="Z338" i="12"/>
  <c r="Y338" i="12"/>
  <c r="X338" i="12"/>
  <c r="AF337" i="12"/>
  <c r="AG337" i="12"/>
  <c r="Z337" i="12"/>
  <c r="Y337" i="12"/>
  <c r="X337" i="12"/>
  <c r="AF336" i="12"/>
  <c r="AG336" i="12"/>
  <c r="Z336" i="12"/>
  <c r="Y336" i="12"/>
  <c r="X336" i="12"/>
  <c r="AF335" i="12"/>
  <c r="AG335" i="12"/>
  <c r="Z335" i="12"/>
  <c r="Y335" i="12"/>
  <c r="X335" i="12"/>
  <c r="AF334" i="12"/>
  <c r="AG334" i="12"/>
  <c r="Z334" i="12"/>
  <c r="Y334" i="12"/>
  <c r="X334" i="12"/>
  <c r="AF333" i="12"/>
  <c r="AG333" i="12"/>
  <c r="Z333" i="12"/>
  <c r="Y333" i="12"/>
  <c r="X333" i="12"/>
  <c r="AF332" i="12"/>
  <c r="AG332" i="12"/>
  <c r="Z332" i="12"/>
  <c r="Y332" i="12"/>
  <c r="X332" i="12"/>
  <c r="AF331" i="12"/>
  <c r="AG331" i="12"/>
  <c r="Z331" i="12"/>
  <c r="Y331" i="12"/>
  <c r="X331" i="12"/>
  <c r="AF330" i="12"/>
  <c r="AG330" i="12"/>
  <c r="Z330" i="12"/>
  <c r="Y330" i="12"/>
  <c r="X330" i="12"/>
  <c r="AF329" i="12"/>
  <c r="AG329" i="12"/>
  <c r="Z329" i="12"/>
  <c r="Y329" i="12"/>
  <c r="X329" i="12"/>
  <c r="AF328" i="12"/>
  <c r="AG328" i="12"/>
  <c r="Z328" i="12"/>
  <c r="Y328" i="12"/>
  <c r="X328" i="12"/>
  <c r="AF327" i="12"/>
  <c r="AG327" i="12"/>
  <c r="Z327" i="12"/>
  <c r="Y327" i="12"/>
  <c r="X327" i="12"/>
  <c r="AF326" i="12"/>
  <c r="AG326" i="12"/>
  <c r="Z326" i="12"/>
  <c r="Y326" i="12"/>
  <c r="X326" i="12"/>
  <c r="AF325" i="12"/>
  <c r="AG325" i="12"/>
  <c r="Z325" i="12"/>
  <c r="Y325" i="12"/>
  <c r="X325" i="12"/>
  <c r="AF324" i="12"/>
  <c r="AG324" i="12"/>
  <c r="Z324" i="12"/>
  <c r="Y324" i="12"/>
  <c r="X324" i="12"/>
  <c r="AF323" i="12"/>
  <c r="AG323" i="12"/>
  <c r="Z323" i="12"/>
  <c r="Y323" i="12"/>
  <c r="AA323" i="12"/>
  <c r="X323" i="12"/>
  <c r="AF322" i="12"/>
  <c r="AG322" i="12"/>
  <c r="Z322" i="12"/>
  <c r="Y322" i="12"/>
  <c r="AA322" i="12"/>
  <c r="X322" i="12"/>
  <c r="AF321" i="12"/>
  <c r="AG321" i="12"/>
  <c r="Z321" i="12"/>
  <c r="Y321" i="12"/>
  <c r="AA321" i="12"/>
  <c r="X321" i="12"/>
  <c r="AF320" i="12"/>
  <c r="AG320" i="12"/>
  <c r="Z320" i="12"/>
  <c r="Y320" i="12"/>
  <c r="X320" i="12"/>
  <c r="AF319" i="12"/>
  <c r="AG319" i="12"/>
  <c r="Z319" i="12"/>
  <c r="Y319" i="12"/>
  <c r="AA319" i="12"/>
  <c r="X319" i="12"/>
  <c r="AF318" i="12"/>
  <c r="AG318" i="12"/>
  <c r="Z318" i="12"/>
  <c r="Y318" i="12"/>
  <c r="AA318" i="12"/>
  <c r="X318" i="12"/>
  <c r="AF317" i="12"/>
  <c r="AG317" i="12"/>
  <c r="Z317" i="12"/>
  <c r="Y317" i="12"/>
  <c r="AA317" i="12"/>
  <c r="X317" i="12"/>
  <c r="AF316" i="12"/>
  <c r="AG316" i="12"/>
  <c r="Z316" i="12"/>
  <c r="Y316" i="12"/>
  <c r="AA316" i="12"/>
  <c r="X316" i="12"/>
  <c r="AF315" i="12"/>
  <c r="AG315" i="12"/>
  <c r="Z315" i="12"/>
  <c r="Y315" i="12"/>
  <c r="AA315" i="12"/>
  <c r="X315" i="12"/>
  <c r="AF314" i="12"/>
  <c r="AG314" i="12"/>
  <c r="Z314" i="12"/>
  <c r="Y314" i="12"/>
  <c r="AA314" i="12"/>
  <c r="X314" i="12"/>
  <c r="AF313" i="12"/>
  <c r="AG313" i="12"/>
  <c r="Z313" i="12"/>
  <c r="Y313" i="12"/>
  <c r="AA313" i="12"/>
  <c r="X313" i="12"/>
  <c r="AF312" i="12"/>
  <c r="AG312" i="12"/>
  <c r="Z312" i="12"/>
  <c r="Y312" i="12"/>
  <c r="AA312" i="12"/>
  <c r="X312" i="12"/>
  <c r="AF311" i="12"/>
  <c r="AG311" i="12"/>
  <c r="Z311" i="12"/>
  <c r="Y311" i="12"/>
  <c r="AA311" i="12"/>
  <c r="X311" i="12"/>
  <c r="AF310" i="12"/>
  <c r="AG310" i="12"/>
  <c r="Z310" i="12"/>
  <c r="Y310" i="12"/>
  <c r="AA310" i="12"/>
  <c r="X310" i="12"/>
  <c r="AF309" i="12"/>
  <c r="AG309" i="12"/>
  <c r="Z309" i="12"/>
  <c r="Y309" i="12"/>
  <c r="AA309" i="12"/>
  <c r="X309" i="12"/>
  <c r="AF308" i="12"/>
  <c r="AG308" i="12"/>
  <c r="Z308" i="12"/>
  <c r="Y308" i="12"/>
  <c r="X308" i="12"/>
  <c r="AF307" i="12"/>
  <c r="AG307" i="12"/>
  <c r="Z307" i="12"/>
  <c r="Y307" i="12"/>
  <c r="X307" i="12"/>
  <c r="AF306" i="12"/>
  <c r="AG306" i="12"/>
  <c r="Z306" i="12"/>
  <c r="Y306" i="12"/>
  <c r="X306" i="12"/>
  <c r="AF305" i="12"/>
  <c r="AG305" i="12"/>
  <c r="Z305" i="12"/>
  <c r="Y305" i="12"/>
  <c r="X305" i="12"/>
  <c r="AF304" i="12"/>
  <c r="AG304" i="12"/>
  <c r="Z304" i="12"/>
  <c r="Y304" i="12"/>
  <c r="X304" i="12"/>
  <c r="AF303" i="12"/>
  <c r="AG303" i="12"/>
  <c r="Z303" i="12"/>
  <c r="Y303" i="12"/>
  <c r="X303" i="12"/>
  <c r="AF302" i="12"/>
  <c r="AG302" i="12"/>
  <c r="Z302" i="12"/>
  <c r="Y302" i="12"/>
  <c r="X302" i="12"/>
  <c r="AF301" i="12"/>
  <c r="AG301" i="12"/>
  <c r="Z301" i="12"/>
  <c r="Y301" i="12"/>
  <c r="X301" i="12"/>
  <c r="A301" i="12"/>
  <c r="B301" i="12"/>
  <c r="AF300" i="12"/>
  <c r="AG300" i="12"/>
  <c r="Z300" i="12"/>
  <c r="Y300" i="12"/>
  <c r="X300" i="12"/>
  <c r="A300" i="12"/>
  <c r="B300" i="12"/>
  <c r="AF299" i="12"/>
  <c r="AG299" i="12"/>
  <c r="Z299" i="12"/>
  <c r="Y299" i="12"/>
  <c r="AA299" i="12"/>
  <c r="X299" i="12"/>
  <c r="A299" i="12"/>
  <c r="B299" i="12"/>
  <c r="AF298" i="12"/>
  <c r="AG298" i="12"/>
  <c r="Z298" i="12"/>
  <c r="Y298" i="12"/>
  <c r="AA298" i="12"/>
  <c r="X298" i="12"/>
  <c r="A298" i="12"/>
  <c r="B298" i="12"/>
  <c r="AF297" i="12"/>
  <c r="AG297" i="12"/>
  <c r="Z297" i="12"/>
  <c r="Y297" i="12"/>
  <c r="X297" i="12"/>
  <c r="A297" i="12"/>
  <c r="B297" i="12"/>
  <c r="AF296" i="12"/>
  <c r="AG296" i="12"/>
  <c r="Z296" i="12"/>
  <c r="Y296" i="12"/>
  <c r="X296" i="12"/>
  <c r="A296" i="12"/>
  <c r="B296" i="12"/>
  <c r="AF295" i="12"/>
  <c r="AG295" i="12"/>
  <c r="Z295" i="12"/>
  <c r="Y295" i="12"/>
  <c r="AA295" i="12"/>
  <c r="X295" i="12"/>
  <c r="A295" i="12"/>
  <c r="B295" i="12"/>
  <c r="AF294" i="12"/>
  <c r="AG294" i="12"/>
  <c r="Z294" i="12"/>
  <c r="Y294" i="12"/>
  <c r="AA294" i="12"/>
  <c r="X294" i="12"/>
  <c r="A294" i="12"/>
  <c r="B294" i="12"/>
  <c r="AF293" i="12"/>
  <c r="AG293" i="12"/>
  <c r="Z293" i="12"/>
  <c r="Y293" i="12"/>
  <c r="X293" i="12"/>
  <c r="A293" i="12"/>
  <c r="B293" i="12"/>
  <c r="AF292" i="12"/>
  <c r="AG292" i="12"/>
  <c r="Z292" i="12"/>
  <c r="Y292" i="12"/>
  <c r="X292" i="12"/>
  <c r="A292" i="12"/>
  <c r="B292" i="12"/>
  <c r="AF291" i="12"/>
  <c r="AG291" i="12"/>
  <c r="Z291" i="12"/>
  <c r="Y291" i="12"/>
  <c r="AA291" i="12"/>
  <c r="X291" i="12"/>
  <c r="A291" i="12"/>
  <c r="B291" i="12"/>
  <c r="AF290" i="12"/>
  <c r="AG290" i="12"/>
  <c r="Z290" i="12"/>
  <c r="Y290" i="12"/>
  <c r="AA290" i="12"/>
  <c r="X290" i="12"/>
  <c r="A290" i="12"/>
  <c r="B290" i="12"/>
  <c r="AF289" i="12"/>
  <c r="AG289" i="12"/>
  <c r="Z289" i="12"/>
  <c r="Y289" i="12"/>
  <c r="X289" i="12"/>
  <c r="A289" i="12"/>
  <c r="B289" i="12"/>
  <c r="AF288" i="12"/>
  <c r="AG288" i="12"/>
  <c r="Z288" i="12"/>
  <c r="Y288" i="12"/>
  <c r="X288" i="12"/>
  <c r="A288" i="12"/>
  <c r="B288" i="12"/>
  <c r="AF287" i="12"/>
  <c r="AG287" i="12"/>
  <c r="Z287" i="12"/>
  <c r="Y287" i="12"/>
  <c r="AA287" i="12"/>
  <c r="X287" i="12"/>
  <c r="A287" i="12"/>
  <c r="B287" i="12"/>
  <c r="AF286" i="12"/>
  <c r="AG286" i="12"/>
  <c r="Z286" i="12"/>
  <c r="Y286" i="12"/>
  <c r="AA286" i="12"/>
  <c r="X286" i="12"/>
  <c r="A286" i="12"/>
  <c r="B286" i="12"/>
  <c r="AF285" i="12"/>
  <c r="AG285" i="12"/>
  <c r="Z285" i="12"/>
  <c r="Y285" i="12"/>
  <c r="X285" i="12"/>
  <c r="A285" i="12"/>
  <c r="B285" i="12"/>
  <c r="AF284" i="12"/>
  <c r="AG284" i="12"/>
  <c r="Z284" i="12"/>
  <c r="Y284" i="12"/>
  <c r="X284" i="12"/>
  <c r="A284" i="12"/>
  <c r="B284" i="12"/>
  <c r="AF283" i="12"/>
  <c r="AG283" i="12"/>
  <c r="Z283" i="12"/>
  <c r="Y283" i="12"/>
  <c r="AA283" i="12"/>
  <c r="X283" i="12"/>
  <c r="A283" i="12"/>
  <c r="B283" i="12"/>
  <c r="AF282" i="12"/>
  <c r="AG282" i="12"/>
  <c r="Z282" i="12"/>
  <c r="Y282" i="12"/>
  <c r="AA282" i="12"/>
  <c r="X282" i="12"/>
  <c r="A282" i="12"/>
  <c r="B282" i="12"/>
  <c r="AF281" i="12"/>
  <c r="AG281" i="12"/>
  <c r="Z281" i="12"/>
  <c r="Y281" i="12"/>
  <c r="X281" i="12"/>
  <c r="A281" i="12"/>
  <c r="B281" i="12"/>
  <c r="AF280" i="12"/>
  <c r="AG280" i="12"/>
  <c r="Z280" i="12"/>
  <c r="Y280" i="12"/>
  <c r="X280" i="12"/>
  <c r="A280" i="12"/>
  <c r="B280" i="12"/>
  <c r="AF279" i="12"/>
  <c r="AG279" i="12"/>
  <c r="Z279" i="12"/>
  <c r="Y279" i="12"/>
  <c r="AA279" i="12"/>
  <c r="X279" i="12"/>
  <c r="A279" i="12"/>
  <c r="B279" i="12"/>
  <c r="AF278" i="12"/>
  <c r="AG278" i="12"/>
  <c r="Z278" i="12"/>
  <c r="Y278" i="12"/>
  <c r="AA278" i="12"/>
  <c r="X278" i="12"/>
  <c r="A278" i="12"/>
  <c r="B278" i="12"/>
  <c r="AF277" i="12"/>
  <c r="AG277" i="12"/>
  <c r="Z277" i="12"/>
  <c r="Y277" i="12"/>
  <c r="X277" i="12"/>
  <c r="A277" i="12"/>
  <c r="B277" i="12"/>
  <c r="AF276" i="12"/>
  <c r="AG276" i="12"/>
  <c r="Z276" i="12"/>
  <c r="Y276" i="12"/>
  <c r="X276" i="12"/>
  <c r="A276" i="12"/>
  <c r="B276" i="12"/>
  <c r="AF275" i="12"/>
  <c r="AG275" i="12"/>
  <c r="Z275" i="12"/>
  <c r="Y275" i="12"/>
  <c r="AA275" i="12"/>
  <c r="X275" i="12"/>
  <c r="A275" i="12"/>
  <c r="B275" i="12"/>
  <c r="AF274" i="12"/>
  <c r="AG274" i="12"/>
  <c r="Z274" i="12"/>
  <c r="Y274" i="12"/>
  <c r="AA274" i="12"/>
  <c r="X274" i="12"/>
  <c r="A274" i="12"/>
  <c r="B274" i="12"/>
  <c r="AF273" i="12"/>
  <c r="AG273" i="12"/>
  <c r="Z273" i="12"/>
  <c r="Y273" i="12"/>
  <c r="X273" i="12"/>
  <c r="A273" i="12"/>
  <c r="B273" i="12"/>
  <c r="AF272" i="12"/>
  <c r="AG272" i="12"/>
  <c r="Z272" i="12"/>
  <c r="Y272" i="12"/>
  <c r="X272" i="12"/>
  <c r="A272" i="12"/>
  <c r="B272" i="12"/>
  <c r="AF271" i="12"/>
  <c r="AG271" i="12"/>
  <c r="Z271" i="12"/>
  <c r="Y271" i="12"/>
  <c r="AA271" i="12"/>
  <c r="X271" i="12"/>
  <c r="A271" i="12"/>
  <c r="B271" i="12"/>
  <c r="AF270" i="12"/>
  <c r="AG270" i="12"/>
  <c r="Z270" i="12"/>
  <c r="Y270" i="12"/>
  <c r="AA270" i="12"/>
  <c r="X270" i="12"/>
  <c r="A270" i="12"/>
  <c r="B270" i="12"/>
  <c r="AF269" i="12"/>
  <c r="AG269" i="12"/>
  <c r="Z269" i="12"/>
  <c r="Y269" i="12"/>
  <c r="X269" i="12"/>
  <c r="A269" i="12"/>
  <c r="B269" i="12"/>
  <c r="AF268" i="12"/>
  <c r="AG268" i="12"/>
  <c r="Z268" i="12"/>
  <c r="Y268" i="12"/>
  <c r="X268" i="12"/>
  <c r="A268" i="12"/>
  <c r="B268" i="12"/>
  <c r="AF267" i="12"/>
  <c r="AG267" i="12"/>
  <c r="Z267" i="12"/>
  <c r="Y267" i="12"/>
  <c r="AA267" i="12"/>
  <c r="X267" i="12"/>
  <c r="A267" i="12"/>
  <c r="B267" i="12"/>
  <c r="AF266" i="12"/>
  <c r="AG266" i="12"/>
  <c r="Z266" i="12"/>
  <c r="Y266" i="12"/>
  <c r="AA266" i="12"/>
  <c r="X266" i="12"/>
  <c r="A266" i="12"/>
  <c r="B266" i="12"/>
  <c r="AF265" i="12"/>
  <c r="AG265" i="12"/>
  <c r="Z265" i="12"/>
  <c r="Y265" i="12"/>
  <c r="X265" i="12"/>
  <c r="A265" i="12"/>
  <c r="B265" i="12"/>
  <c r="AF264" i="12"/>
  <c r="AG264" i="12"/>
  <c r="Z264" i="12"/>
  <c r="Y264" i="12"/>
  <c r="X264" i="12"/>
  <c r="A264" i="12"/>
  <c r="B264" i="12"/>
  <c r="AF263" i="12"/>
  <c r="AG263" i="12"/>
  <c r="Z263" i="12"/>
  <c r="Y263" i="12"/>
  <c r="AA263" i="12"/>
  <c r="X263" i="12"/>
  <c r="A263" i="12"/>
  <c r="B263" i="12"/>
  <c r="AF262" i="12"/>
  <c r="AG262" i="12"/>
  <c r="Z262" i="12"/>
  <c r="Y262" i="12"/>
  <c r="AA262" i="12"/>
  <c r="X262" i="12"/>
  <c r="A262" i="12"/>
  <c r="B262" i="12"/>
  <c r="AF261" i="12"/>
  <c r="AG261" i="12"/>
  <c r="Z261" i="12"/>
  <c r="Y261" i="12"/>
  <c r="X261" i="12"/>
  <c r="A261" i="12"/>
  <c r="B261" i="12"/>
  <c r="AF260" i="12"/>
  <c r="AG260" i="12"/>
  <c r="Z260" i="12"/>
  <c r="Y260" i="12"/>
  <c r="X260" i="12"/>
  <c r="A260" i="12"/>
  <c r="B260" i="12"/>
  <c r="AF259" i="12"/>
  <c r="AG259" i="12"/>
  <c r="Z259" i="12"/>
  <c r="Y259" i="12"/>
  <c r="AA259" i="12"/>
  <c r="X259" i="12"/>
  <c r="A259" i="12"/>
  <c r="B259" i="12"/>
  <c r="AF258" i="12"/>
  <c r="AG258" i="12"/>
  <c r="Z258" i="12"/>
  <c r="Y258" i="12"/>
  <c r="AA258" i="12"/>
  <c r="X258" i="12"/>
  <c r="A258" i="12"/>
  <c r="B258" i="12"/>
  <c r="AF257" i="12"/>
  <c r="AG257" i="12"/>
  <c r="Z257" i="12"/>
  <c r="Y257" i="12"/>
  <c r="X257" i="12"/>
  <c r="A257" i="12"/>
  <c r="B257" i="12"/>
  <c r="AF256" i="12"/>
  <c r="AG256" i="12"/>
  <c r="Z256" i="12"/>
  <c r="Y256" i="12"/>
  <c r="X256" i="12"/>
  <c r="A256" i="12"/>
  <c r="B256" i="12"/>
  <c r="AF255" i="12"/>
  <c r="AG255" i="12"/>
  <c r="Z255" i="12"/>
  <c r="Y255" i="12"/>
  <c r="AA255" i="12"/>
  <c r="X255" i="12"/>
  <c r="A255" i="12"/>
  <c r="B255" i="12"/>
  <c r="AF254" i="12"/>
  <c r="AG254" i="12"/>
  <c r="Z254" i="12"/>
  <c r="Y254" i="12"/>
  <c r="AA254" i="12"/>
  <c r="X254" i="12"/>
  <c r="A254" i="12"/>
  <c r="B254" i="12"/>
  <c r="AF253" i="12"/>
  <c r="AG253" i="12"/>
  <c r="Z253" i="12"/>
  <c r="Y253" i="12"/>
  <c r="X253" i="12"/>
  <c r="A253" i="12"/>
  <c r="B253" i="12"/>
  <c r="AF252" i="12"/>
  <c r="AG252" i="12"/>
  <c r="Z252" i="12"/>
  <c r="Y252" i="12"/>
  <c r="X252" i="12"/>
  <c r="A252" i="12"/>
  <c r="B252" i="12"/>
  <c r="AF251" i="12"/>
  <c r="AG251" i="12"/>
  <c r="Z251" i="12"/>
  <c r="Y251" i="12"/>
  <c r="AA251" i="12"/>
  <c r="X251" i="12"/>
  <c r="A251" i="12"/>
  <c r="B251" i="12"/>
  <c r="AF250" i="12"/>
  <c r="AG250" i="12"/>
  <c r="Z250" i="12"/>
  <c r="Y250" i="12"/>
  <c r="AA250" i="12"/>
  <c r="X250" i="12"/>
  <c r="A250" i="12"/>
  <c r="B250" i="12"/>
  <c r="AF249" i="12"/>
  <c r="AG249" i="12"/>
  <c r="Z249" i="12"/>
  <c r="Y249" i="12"/>
  <c r="X249" i="12"/>
  <c r="A249" i="12"/>
  <c r="B249" i="12"/>
  <c r="AF248" i="12"/>
  <c r="AG248" i="12"/>
  <c r="Z248" i="12"/>
  <c r="Y248" i="12"/>
  <c r="X248" i="12"/>
  <c r="A248" i="12"/>
  <c r="B248" i="12"/>
  <c r="AF247" i="12"/>
  <c r="AG247" i="12"/>
  <c r="Z247" i="12"/>
  <c r="Y247" i="12"/>
  <c r="AA247" i="12"/>
  <c r="X247" i="12"/>
  <c r="A247" i="12"/>
  <c r="B247" i="12"/>
  <c r="AF246" i="12"/>
  <c r="AG246" i="12"/>
  <c r="Z246" i="12"/>
  <c r="Y246" i="12"/>
  <c r="AA246" i="12"/>
  <c r="X246" i="12"/>
  <c r="A246" i="12"/>
  <c r="B246" i="12"/>
  <c r="AF245" i="12"/>
  <c r="AG245" i="12"/>
  <c r="Z245" i="12"/>
  <c r="Y245" i="12"/>
  <c r="X245" i="12"/>
  <c r="A245" i="12"/>
  <c r="B245" i="12"/>
  <c r="AF244" i="12"/>
  <c r="AG244" i="12"/>
  <c r="Z244" i="12"/>
  <c r="Y244" i="12"/>
  <c r="X244" i="12"/>
  <c r="A244" i="12"/>
  <c r="B244" i="12"/>
  <c r="AF243" i="12"/>
  <c r="AG243" i="12"/>
  <c r="Z243" i="12"/>
  <c r="Y243" i="12"/>
  <c r="AA243" i="12"/>
  <c r="X243" i="12"/>
  <c r="A243" i="12"/>
  <c r="B243" i="12"/>
  <c r="AF242" i="12"/>
  <c r="AG242" i="12"/>
  <c r="Z242" i="12"/>
  <c r="Y242" i="12"/>
  <c r="AA242" i="12"/>
  <c r="X242" i="12"/>
  <c r="A242" i="12"/>
  <c r="B242" i="12"/>
  <c r="AF241" i="12"/>
  <c r="AG241" i="12"/>
  <c r="Z241" i="12"/>
  <c r="Y241" i="12"/>
  <c r="X241" i="12"/>
  <c r="A241" i="12"/>
  <c r="B241" i="12"/>
  <c r="AF240" i="12"/>
  <c r="AG240" i="12"/>
  <c r="Z240" i="12"/>
  <c r="Y240" i="12"/>
  <c r="X240" i="12"/>
  <c r="A240" i="12"/>
  <c r="B240" i="12"/>
  <c r="AF239" i="12"/>
  <c r="AG239" i="12"/>
  <c r="Z239" i="12"/>
  <c r="Y239" i="12"/>
  <c r="AA239" i="12"/>
  <c r="X239" i="12"/>
  <c r="A239" i="12"/>
  <c r="B239" i="12"/>
  <c r="AF238" i="12"/>
  <c r="AG238" i="12"/>
  <c r="Z238" i="12"/>
  <c r="Y238" i="12"/>
  <c r="AA238" i="12"/>
  <c r="X238" i="12"/>
  <c r="A238" i="12"/>
  <c r="B238" i="12"/>
  <c r="AF237" i="12"/>
  <c r="AG237" i="12"/>
  <c r="Z237" i="12"/>
  <c r="Y237" i="12"/>
  <c r="X237" i="12"/>
  <c r="A237" i="12"/>
  <c r="B237" i="12"/>
  <c r="AF236" i="12"/>
  <c r="AG236" i="12"/>
  <c r="Z236" i="12"/>
  <c r="Y236" i="12"/>
  <c r="X236" i="12"/>
  <c r="A236" i="12"/>
  <c r="B236" i="12"/>
  <c r="AF235" i="12"/>
  <c r="AG235" i="12"/>
  <c r="Z235" i="12"/>
  <c r="Y235" i="12"/>
  <c r="AA235" i="12"/>
  <c r="X235" i="12"/>
  <c r="A235" i="12"/>
  <c r="B235" i="12"/>
  <c r="AF234" i="12"/>
  <c r="AG234" i="12"/>
  <c r="Z234" i="12"/>
  <c r="Y234" i="12"/>
  <c r="AA234" i="12"/>
  <c r="X234" i="12"/>
  <c r="A234" i="12"/>
  <c r="B234" i="12"/>
  <c r="AF233" i="12"/>
  <c r="AG233" i="12"/>
  <c r="Z233" i="12"/>
  <c r="Y233" i="12"/>
  <c r="X233" i="12"/>
  <c r="A233" i="12"/>
  <c r="B233" i="12"/>
  <c r="AF232" i="12"/>
  <c r="AG232" i="12"/>
  <c r="Z232" i="12"/>
  <c r="Y232" i="12"/>
  <c r="X232" i="12"/>
  <c r="A232" i="12"/>
  <c r="B232" i="12"/>
  <c r="AF231" i="12"/>
  <c r="AG231" i="12"/>
  <c r="Z231" i="12"/>
  <c r="Y231" i="12"/>
  <c r="AA231" i="12"/>
  <c r="X231" i="12"/>
  <c r="A231" i="12"/>
  <c r="B231" i="12"/>
  <c r="AF230" i="12"/>
  <c r="AG230" i="12"/>
  <c r="Z230" i="12"/>
  <c r="Y230" i="12"/>
  <c r="AA230" i="12"/>
  <c r="X230" i="12"/>
  <c r="A230" i="12"/>
  <c r="B230" i="12"/>
  <c r="AF229" i="12"/>
  <c r="AG229" i="12"/>
  <c r="Z229" i="12"/>
  <c r="Y229" i="12"/>
  <c r="X229" i="12"/>
  <c r="A229" i="12"/>
  <c r="B229" i="12"/>
  <c r="AF228" i="12"/>
  <c r="AG228" i="12"/>
  <c r="Z228" i="12"/>
  <c r="Y228" i="12"/>
  <c r="X228" i="12"/>
  <c r="A228" i="12"/>
  <c r="B228" i="12"/>
  <c r="AF227" i="12"/>
  <c r="AG227" i="12"/>
  <c r="Z227" i="12"/>
  <c r="Y227" i="12"/>
  <c r="AA227" i="12"/>
  <c r="X227" i="12"/>
  <c r="A227" i="12"/>
  <c r="B227" i="12"/>
  <c r="AF226" i="12"/>
  <c r="AG226" i="12"/>
  <c r="Z226" i="12"/>
  <c r="Y226" i="12"/>
  <c r="AA226" i="12"/>
  <c r="X226" i="12"/>
  <c r="A226" i="12"/>
  <c r="B226" i="12"/>
  <c r="AF225" i="12"/>
  <c r="AG225" i="12"/>
  <c r="Z225" i="12"/>
  <c r="Y225" i="12"/>
  <c r="X225" i="12"/>
  <c r="A225" i="12"/>
  <c r="B225" i="12"/>
  <c r="AF224" i="12"/>
  <c r="AG224" i="12"/>
  <c r="Z224" i="12"/>
  <c r="Y224" i="12"/>
  <c r="X224" i="12"/>
  <c r="A224" i="12"/>
  <c r="B224" i="12"/>
  <c r="AF223" i="12"/>
  <c r="AG223" i="12"/>
  <c r="Z223" i="12"/>
  <c r="Y223" i="12"/>
  <c r="AA223" i="12"/>
  <c r="X223" i="12"/>
  <c r="A223" i="12"/>
  <c r="B223" i="12"/>
  <c r="AF222" i="12"/>
  <c r="AG222" i="12"/>
  <c r="Z222" i="12"/>
  <c r="Y222" i="12"/>
  <c r="AA222" i="12"/>
  <c r="X222" i="12"/>
  <c r="A222" i="12"/>
  <c r="B222" i="12"/>
  <c r="AF221" i="12"/>
  <c r="AG221" i="12"/>
  <c r="Z221" i="12"/>
  <c r="Y221" i="12"/>
  <c r="X221" i="12"/>
  <c r="A221" i="12"/>
  <c r="B221" i="12"/>
  <c r="AF220" i="12"/>
  <c r="AG220" i="12"/>
  <c r="Z220" i="12"/>
  <c r="Y220" i="12"/>
  <c r="X220" i="12"/>
  <c r="A220" i="12"/>
  <c r="AF219" i="12"/>
  <c r="AG219" i="12"/>
  <c r="Z219" i="12"/>
  <c r="Y219" i="12"/>
  <c r="AA219" i="12"/>
  <c r="X219" i="12"/>
  <c r="A219" i="12"/>
  <c r="AF218" i="12"/>
  <c r="AG218" i="12"/>
  <c r="Z218" i="12"/>
  <c r="Y218" i="12"/>
  <c r="AA218" i="12"/>
  <c r="X218" i="12"/>
  <c r="A218" i="12"/>
  <c r="B218" i="12"/>
  <c r="AF217" i="12"/>
  <c r="AG217" i="12"/>
  <c r="Z217" i="12"/>
  <c r="Y217" i="12"/>
  <c r="X217" i="12"/>
  <c r="AF216" i="12"/>
  <c r="AG216" i="12"/>
  <c r="Z216" i="12"/>
  <c r="Y216" i="12"/>
  <c r="X216" i="12"/>
  <c r="AF215" i="12"/>
  <c r="AG215" i="12"/>
  <c r="Z215" i="12"/>
  <c r="Y215" i="12"/>
  <c r="X215" i="12"/>
  <c r="AF214" i="12"/>
  <c r="AG214" i="12"/>
  <c r="Z214" i="12"/>
  <c r="Y214" i="12"/>
  <c r="X214" i="12"/>
  <c r="J214" i="12"/>
  <c r="O214" i="12"/>
  <c r="B214" i="12"/>
  <c r="G214" i="12"/>
  <c r="AF213" i="12"/>
  <c r="AG213" i="12"/>
  <c r="Z213" i="12"/>
  <c r="Y213" i="12"/>
  <c r="AA213" i="12"/>
  <c r="X213" i="12"/>
  <c r="J213" i="12"/>
  <c r="O213" i="12"/>
  <c r="B213" i="12"/>
  <c r="G213" i="12"/>
  <c r="AF212" i="12"/>
  <c r="AG212" i="12"/>
  <c r="Z212" i="12"/>
  <c r="Y212" i="12"/>
  <c r="X212" i="12"/>
  <c r="J212" i="12"/>
  <c r="O212" i="12"/>
  <c r="B212" i="12"/>
  <c r="G212" i="12"/>
  <c r="AF211" i="12"/>
  <c r="AG211" i="12"/>
  <c r="Z211" i="12"/>
  <c r="Y211" i="12"/>
  <c r="AA211" i="12"/>
  <c r="X211" i="12"/>
  <c r="J211" i="12"/>
  <c r="O211" i="12"/>
  <c r="B211" i="12"/>
  <c r="G211" i="12"/>
  <c r="AF210" i="12"/>
  <c r="AG210" i="12"/>
  <c r="Z210" i="12"/>
  <c r="Y210" i="12"/>
  <c r="X210" i="12"/>
  <c r="J210" i="12"/>
  <c r="O210" i="12"/>
  <c r="B210" i="12"/>
  <c r="G210" i="12"/>
  <c r="AF209" i="12"/>
  <c r="AG209" i="12"/>
  <c r="Z209" i="12"/>
  <c r="Y209" i="12"/>
  <c r="X209" i="12"/>
  <c r="J209" i="12"/>
  <c r="O209" i="12"/>
  <c r="B209" i="12"/>
  <c r="G209" i="12"/>
  <c r="AF208" i="12"/>
  <c r="AG208" i="12"/>
  <c r="Z208" i="12"/>
  <c r="Y208" i="12"/>
  <c r="AA208" i="12"/>
  <c r="X208" i="12"/>
  <c r="J208" i="12"/>
  <c r="O208" i="12"/>
  <c r="B208" i="12"/>
  <c r="G208" i="12"/>
  <c r="AF207" i="12"/>
  <c r="AG207" i="12"/>
  <c r="Z207" i="12"/>
  <c r="Y207" i="12"/>
  <c r="AA207" i="12"/>
  <c r="X207" i="12"/>
  <c r="J207" i="12"/>
  <c r="O207" i="12"/>
  <c r="B207" i="12"/>
  <c r="G207" i="12"/>
  <c r="AF206" i="12"/>
  <c r="AG206" i="12"/>
  <c r="Z206" i="12"/>
  <c r="Y206" i="12"/>
  <c r="AA206" i="12"/>
  <c r="X206" i="12"/>
  <c r="J206" i="12"/>
  <c r="O206" i="12"/>
  <c r="B206" i="12"/>
  <c r="G206" i="12"/>
  <c r="AF205" i="12"/>
  <c r="AG205" i="12"/>
  <c r="Z205" i="12"/>
  <c r="Y205" i="12"/>
  <c r="AA205" i="12"/>
  <c r="X205" i="12"/>
  <c r="J205" i="12"/>
  <c r="O205" i="12"/>
  <c r="B205" i="12"/>
  <c r="G205" i="12"/>
  <c r="AF204" i="12"/>
  <c r="AG204" i="12"/>
  <c r="Z204" i="12"/>
  <c r="Y204" i="12"/>
  <c r="AA204" i="12"/>
  <c r="X204" i="12"/>
  <c r="J204" i="12"/>
  <c r="O204" i="12"/>
  <c r="B204" i="12"/>
  <c r="G204" i="12"/>
  <c r="AF203" i="12"/>
  <c r="AG203" i="12"/>
  <c r="Z203" i="12"/>
  <c r="Y203" i="12"/>
  <c r="AA203" i="12"/>
  <c r="X203" i="12"/>
  <c r="J203" i="12"/>
  <c r="O203" i="12"/>
  <c r="B203" i="12"/>
  <c r="G203" i="12"/>
  <c r="AF202" i="12"/>
  <c r="AG202" i="12"/>
  <c r="Z202" i="12"/>
  <c r="Y202" i="12"/>
  <c r="AA202" i="12"/>
  <c r="X202" i="12"/>
  <c r="J202" i="12"/>
  <c r="O202" i="12"/>
  <c r="B202" i="12"/>
  <c r="G202" i="12"/>
  <c r="AF201" i="12"/>
  <c r="AG201" i="12"/>
  <c r="Z201" i="12"/>
  <c r="Y201" i="12"/>
  <c r="X201" i="12"/>
  <c r="J201" i="12"/>
  <c r="O201" i="12"/>
  <c r="B201" i="12"/>
  <c r="G201" i="12"/>
  <c r="AF200" i="12"/>
  <c r="AG200" i="12"/>
  <c r="Z200" i="12"/>
  <c r="Y200" i="12"/>
  <c r="AA200" i="12"/>
  <c r="X200" i="12"/>
  <c r="J200" i="12"/>
  <c r="O200" i="12"/>
  <c r="B200" i="12"/>
  <c r="G200" i="12"/>
  <c r="AF199" i="12"/>
  <c r="AG199" i="12"/>
  <c r="Z199" i="12"/>
  <c r="Y199" i="12"/>
  <c r="X199" i="12"/>
  <c r="J199" i="12"/>
  <c r="O199" i="12"/>
  <c r="B199" i="12"/>
  <c r="G199" i="12"/>
  <c r="AF198" i="12"/>
  <c r="AG198" i="12"/>
  <c r="Z198" i="12"/>
  <c r="Y198" i="12"/>
  <c r="AA198" i="12"/>
  <c r="X198" i="12"/>
  <c r="J198" i="12"/>
  <c r="O198" i="12"/>
  <c r="B198" i="12"/>
  <c r="G198" i="12"/>
  <c r="AF197" i="12"/>
  <c r="AG197" i="12"/>
  <c r="Z197" i="12"/>
  <c r="Y197" i="12"/>
  <c r="X197" i="12"/>
  <c r="J197" i="12"/>
  <c r="O197" i="12"/>
  <c r="B197" i="12"/>
  <c r="G197" i="12"/>
  <c r="AF196" i="12"/>
  <c r="AG196" i="12"/>
  <c r="Z196" i="12"/>
  <c r="Y196" i="12"/>
  <c r="AA196" i="12"/>
  <c r="X196" i="12"/>
  <c r="J196" i="12"/>
  <c r="O196" i="12"/>
  <c r="B196" i="12"/>
  <c r="G196" i="12"/>
  <c r="AF195" i="12"/>
  <c r="AG195" i="12"/>
  <c r="Z195" i="12"/>
  <c r="Y195" i="12"/>
  <c r="X195" i="12"/>
  <c r="J195" i="12"/>
  <c r="O195" i="12"/>
  <c r="B195" i="12"/>
  <c r="G195" i="12"/>
  <c r="AF194" i="12"/>
  <c r="AG194" i="12"/>
  <c r="Z194" i="12"/>
  <c r="Y194" i="12"/>
  <c r="AA194" i="12"/>
  <c r="X194" i="12"/>
  <c r="J194" i="12"/>
  <c r="O194" i="12"/>
  <c r="B194" i="12"/>
  <c r="G194" i="12"/>
  <c r="AF193" i="12"/>
  <c r="AG193" i="12"/>
  <c r="Z193" i="12"/>
  <c r="Y193" i="12"/>
  <c r="AA193" i="12"/>
  <c r="X193" i="12"/>
  <c r="J193" i="12"/>
  <c r="O193" i="12"/>
  <c r="B193" i="12"/>
  <c r="G193" i="12"/>
  <c r="AF192" i="12"/>
  <c r="AG192" i="12"/>
  <c r="Z192" i="12"/>
  <c r="Y192" i="12"/>
  <c r="AA192" i="12"/>
  <c r="X192" i="12"/>
  <c r="J192" i="12"/>
  <c r="O192" i="12"/>
  <c r="B192" i="12"/>
  <c r="G192" i="12"/>
  <c r="AF191" i="12"/>
  <c r="AG191" i="12"/>
  <c r="Z191" i="12"/>
  <c r="Y191" i="12"/>
  <c r="AA191" i="12"/>
  <c r="X191" i="12"/>
  <c r="J191" i="12"/>
  <c r="O191" i="12"/>
  <c r="B191" i="12"/>
  <c r="G191" i="12"/>
  <c r="AF190" i="12"/>
  <c r="AG190" i="12"/>
  <c r="Z190" i="12"/>
  <c r="Y190" i="12"/>
  <c r="AA190" i="12"/>
  <c r="X190" i="12"/>
  <c r="J190" i="12"/>
  <c r="O190" i="12"/>
  <c r="B190" i="12"/>
  <c r="G190" i="12"/>
  <c r="AF189" i="12"/>
  <c r="AG189" i="12"/>
  <c r="Z189" i="12"/>
  <c r="Y189" i="12"/>
  <c r="AA189" i="12"/>
  <c r="X189" i="12"/>
  <c r="J189" i="12"/>
  <c r="O189" i="12"/>
  <c r="B189" i="12"/>
  <c r="G189" i="12"/>
  <c r="AF188" i="12"/>
  <c r="AG188" i="12"/>
  <c r="Z188" i="12"/>
  <c r="Y188" i="12"/>
  <c r="AA188" i="12"/>
  <c r="X188" i="12"/>
  <c r="J188" i="12"/>
  <c r="O188" i="12"/>
  <c r="B188" i="12"/>
  <c r="G188" i="12"/>
  <c r="AF187" i="12"/>
  <c r="AG187" i="12"/>
  <c r="Z187" i="12"/>
  <c r="Y187" i="12"/>
  <c r="AA187" i="12"/>
  <c r="X187" i="12"/>
  <c r="J187" i="12"/>
  <c r="O187" i="12"/>
  <c r="B187" i="12"/>
  <c r="G187" i="12"/>
  <c r="AF186" i="12"/>
  <c r="AG186" i="12"/>
  <c r="Z186" i="12"/>
  <c r="Y186" i="12"/>
  <c r="AA186" i="12"/>
  <c r="X186" i="12"/>
  <c r="J186" i="12"/>
  <c r="O186" i="12"/>
  <c r="B186" i="12"/>
  <c r="G186" i="12"/>
  <c r="AF185" i="12"/>
  <c r="AG185" i="12"/>
  <c r="Z185" i="12"/>
  <c r="Y185" i="12"/>
  <c r="X185" i="12"/>
  <c r="J185" i="12"/>
  <c r="O185" i="12"/>
  <c r="B185" i="12"/>
  <c r="G185" i="12"/>
  <c r="AF184" i="12"/>
  <c r="AG184" i="12"/>
  <c r="Z184" i="12"/>
  <c r="Y184" i="12"/>
  <c r="X184" i="12"/>
  <c r="J184" i="12"/>
  <c r="O184" i="12"/>
  <c r="B184" i="12"/>
  <c r="G184" i="12"/>
  <c r="AF183" i="12"/>
  <c r="AG183" i="12"/>
  <c r="Z183" i="12"/>
  <c r="Y183" i="12"/>
  <c r="X183" i="12"/>
  <c r="J183" i="12"/>
  <c r="O183" i="12"/>
  <c r="B183" i="12"/>
  <c r="G183" i="12"/>
  <c r="AF182" i="12"/>
  <c r="AG182" i="12"/>
  <c r="Z182" i="12"/>
  <c r="Y182" i="12"/>
  <c r="X182" i="12"/>
  <c r="J182" i="12"/>
  <c r="O182" i="12"/>
  <c r="B182" i="12"/>
  <c r="G182" i="12"/>
  <c r="AF181" i="12"/>
  <c r="AG181" i="12"/>
  <c r="Z181" i="12"/>
  <c r="Y181" i="12"/>
  <c r="AA181" i="12"/>
  <c r="X181" i="12"/>
  <c r="J181" i="12"/>
  <c r="O181" i="12"/>
  <c r="B181" i="12"/>
  <c r="G181" i="12"/>
  <c r="AF180" i="12"/>
  <c r="AG180" i="12"/>
  <c r="Z180" i="12"/>
  <c r="Y180" i="12"/>
  <c r="X180" i="12"/>
  <c r="J180" i="12"/>
  <c r="O180" i="12"/>
  <c r="B180" i="12"/>
  <c r="G180" i="12"/>
  <c r="AF179" i="12"/>
  <c r="AG179" i="12"/>
  <c r="Z179" i="12"/>
  <c r="Y179" i="12"/>
  <c r="X179" i="12"/>
  <c r="J179" i="12"/>
  <c r="O179" i="12"/>
  <c r="B179" i="12"/>
  <c r="G179" i="12"/>
  <c r="AF178" i="12"/>
  <c r="AG178" i="12"/>
  <c r="Z178" i="12"/>
  <c r="Y178" i="12"/>
  <c r="X178" i="12"/>
  <c r="J178" i="12"/>
  <c r="O178" i="12"/>
  <c r="B178" i="12"/>
  <c r="G178" i="12"/>
  <c r="AF177" i="12"/>
  <c r="AG177" i="12"/>
  <c r="Z177" i="12"/>
  <c r="Y177" i="12"/>
  <c r="AA177" i="12"/>
  <c r="X177" i="12"/>
  <c r="J177" i="12"/>
  <c r="O177" i="12"/>
  <c r="B177" i="12"/>
  <c r="G177" i="12"/>
  <c r="AF176" i="12"/>
  <c r="AG176" i="12"/>
  <c r="Z176" i="12"/>
  <c r="Y176" i="12"/>
  <c r="AA176" i="12"/>
  <c r="X176" i="12"/>
  <c r="J176" i="12"/>
  <c r="O176" i="12"/>
  <c r="B176" i="12"/>
  <c r="G176" i="12"/>
  <c r="AF175" i="12"/>
  <c r="AG175" i="12"/>
  <c r="Z175" i="12"/>
  <c r="Y175" i="12"/>
  <c r="X175" i="12"/>
  <c r="J175" i="12"/>
  <c r="O175" i="12"/>
  <c r="B175" i="12"/>
  <c r="G175" i="12"/>
  <c r="AF174" i="12"/>
  <c r="AG174" i="12"/>
  <c r="Z174" i="12"/>
  <c r="Y174" i="12"/>
  <c r="AA174" i="12"/>
  <c r="X174" i="12"/>
  <c r="J174" i="12"/>
  <c r="O174" i="12"/>
  <c r="B174" i="12"/>
  <c r="G174" i="12"/>
  <c r="AF173" i="12"/>
  <c r="AG173" i="12"/>
  <c r="Z173" i="12"/>
  <c r="Y173" i="12"/>
  <c r="AA173" i="12"/>
  <c r="X173" i="12"/>
  <c r="J173" i="12"/>
  <c r="O173" i="12"/>
  <c r="B173" i="12"/>
  <c r="G173" i="12"/>
  <c r="AF172" i="12"/>
  <c r="AG172" i="12"/>
  <c r="Z172" i="12"/>
  <c r="Y172" i="12"/>
  <c r="AA172" i="12"/>
  <c r="X172" i="12"/>
  <c r="J172" i="12"/>
  <c r="O172" i="12"/>
  <c r="B172" i="12"/>
  <c r="G172" i="12"/>
  <c r="AF171" i="12"/>
  <c r="AG171" i="12"/>
  <c r="Z171" i="12"/>
  <c r="Y171" i="12"/>
  <c r="X171" i="12"/>
  <c r="J171" i="12"/>
  <c r="O171" i="12"/>
  <c r="B171" i="12"/>
  <c r="G171" i="12"/>
  <c r="AF170" i="12"/>
  <c r="AG170" i="12"/>
  <c r="Z170" i="12"/>
  <c r="Y170" i="12"/>
  <c r="AA170" i="12"/>
  <c r="X170" i="12"/>
  <c r="J170" i="12"/>
  <c r="O170" i="12"/>
  <c r="B170" i="12"/>
  <c r="G170" i="12"/>
  <c r="AF169" i="12"/>
  <c r="AG169" i="12"/>
  <c r="Z169" i="12"/>
  <c r="Y169" i="12"/>
  <c r="X169" i="12"/>
  <c r="J169" i="12"/>
  <c r="O169" i="12"/>
  <c r="B169" i="12"/>
  <c r="G169" i="12"/>
  <c r="AF168" i="12"/>
  <c r="AG168" i="12"/>
  <c r="Z168" i="12"/>
  <c r="Y168" i="12"/>
  <c r="AA168" i="12"/>
  <c r="X168" i="12"/>
  <c r="J168" i="12"/>
  <c r="O168" i="12"/>
  <c r="B168" i="12"/>
  <c r="G168" i="12"/>
  <c r="AF167" i="12"/>
  <c r="AG167" i="12"/>
  <c r="Z167" i="12"/>
  <c r="Y167" i="12"/>
  <c r="X167" i="12"/>
  <c r="J167" i="12"/>
  <c r="O167" i="12"/>
  <c r="B167" i="12"/>
  <c r="G167" i="12"/>
  <c r="AF166" i="12"/>
  <c r="AG166" i="12"/>
  <c r="Z166" i="12"/>
  <c r="Y166" i="12"/>
  <c r="AA166" i="12"/>
  <c r="X166" i="12"/>
  <c r="J166" i="12"/>
  <c r="O166" i="12"/>
  <c r="B166" i="12"/>
  <c r="G166" i="12"/>
  <c r="AF165" i="12"/>
  <c r="AG165" i="12"/>
  <c r="Z165" i="12"/>
  <c r="Y165" i="12"/>
  <c r="X165" i="12"/>
  <c r="J165" i="12"/>
  <c r="O165" i="12"/>
  <c r="B165" i="12"/>
  <c r="G165" i="12"/>
  <c r="AF164" i="12"/>
  <c r="AG164" i="12"/>
  <c r="Z164" i="12"/>
  <c r="Y164" i="12"/>
  <c r="AA164" i="12"/>
  <c r="X164" i="12"/>
  <c r="J164" i="12"/>
  <c r="O164" i="12"/>
  <c r="B164" i="12"/>
  <c r="G164" i="12"/>
  <c r="AF163" i="12"/>
  <c r="AG163" i="12"/>
  <c r="Z163" i="12"/>
  <c r="Y163" i="12"/>
  <c r="X163" i="12"/>
  <c r="J163" i="12"/>
  <c r="O163" i="12"/>
  <c r="B163" i="12"/>
  <c r="G163" i="12"/>
  <c r="AF162" i="12"/>
  <c r="AG162" i="12"/>
  <c r="Z162" i="12"/>
  <c r="Y162" i="12"/>
  <c r="AA162" i="12"/>
  <c r="X162" i="12"/>
  <c r="J162" i="12"/>
  <c r="O162" i="12"/>
  <c r="B162" i="12"/>
  <c r="G162" i="12"/>
  <c r="AF161" i="12"/>
  <c r="AG161" i="12"/>
  <c r="Z161" i="12"/>
  <c r="Y161" i="12"/>
  <c r="AA161" i="12"/>
  <c r="X161" i="12"/>
  <c r="J161" i="12"/>
  <c r="O161" i="12"/>
  <c r="B161" i="12"/>
  <c r="G161" i="12"/>
  <c r="AF160" i="12"/>
  <c r="AG160" i="12"/>
  <c r="Z160" i="12"/>
  <c r="Y160" i="12"/>
  <c r="AA160" i="12"/>
  <c r="X160" i="12"/>
  <c r="J160" i="12"/>
  <c r="O160" i="12"/>
  <c r="B160" i="12"/>
  <c r="G160" i="12"/>
  <c r="AF159" i="12"/>
  <c r="AG159" i="12"/>
  <c r="Z159" i="12"/>
  <c r="Y159" i="12"/>
  <c r="X159" i="12"/>
  <c r="J159" i="12"/>
  <c r="O159" i="12"/>
  <c r="B159" i="12"/>
  <c r="G159" i="12"/>
  <c r="AF158" i="12"/>
  <c r="AG158" i="12"/>
  <c r="Z158" i="12"/>
  <c r="Y158" i="12"/>
  <c r="AA158" i="12"/>
  <c r="X158" i="12"/>
  <c r="J158" i="12"/>
  <c r="O158" i="12"/>
  <c r="B158" i="12"/>
  <c r="G158" i="12"/>
  <c r="AF157" i="12"/>
  <c r="AG157" i="12"/>
  <c r="Z157" i="12"/>
  <c r="Y157" i="12"/>
  <c r="AA157" i="12"/>
  <c r="X157" i="12"/>
  <c r="J157" i="12"/>
  <c r="O157" i="12"/>
  <c r="B157" i="12"/>
  <c r="G157" i="12"/>
  <c r="AF156" i="12"/>
  <c r="AG156" i="12"/>
  <c r="Z156" i="12"/>
  <c r="Y156" i="12"/>
  <c r="AA156" i="12"/>
  <c r="X156" i="12"/>
  <c r="J156" i="12"/>
  <c r="O156" i="12"/>
  <c r="B156" i="12"/>
  <c r="G156" i="12"/>
  <c r="AF155" i="12"/>
  <c r="AG155" i="12"/>
  <c r="Z155" i="12"/>
  <c r="Y155" i="12"/>
  <c r="X155" i="12"/>
  <c r="J155" i="12"/>
  <c r="O155" i="12"/>
  <c r="B155" i="12"/>
  <c r="G155" i="12"/>
  <c r="AF154" i="12"/>
  <c r="AG154" i="12"/>
  <c r="Z154" i="12"/>
  <c r="Y154" i="12"/>
  <c r="AA154" i="12"/>
  <c r="X154" i="12"/>
  <c r="J154" i="12"/>
  <c r="O154" i="12"/>
  <c r="B154" i="12"/>
  <c r="G154" i="12"/>
  <c r="AF153" i="12"/>
  <c r="AG153" i="12"/>
  <c r="Z153" i="12"/>
  <c r="Y153" i="12"/>
  <c r="X153" i="12"/>
  <c r="J153" i="12"/>
  <c r="O153" i="12"/>
  <c r="B153" i="12"/>
  <c r="G153" i="12"/>
  <c r="AF152" i="12"/>
  <c r="AG152" i="12"/>
  <c r="Z152" i="12"/>
  <c r="Y152" i="12"/>
  <c r="X152" i="12"/>
  <c r="J152" i="12"/>
  <c r="O152" i="12"/>
  <c r="B152" i="12"/>
  <c r="G152" i="12"/>
  <c r="AF151" i="12"/>
  <c r="AG151" i="12"/>
  <c r="Z151" i="12"/>
  <c r="Y151" i="12"/>
  <c r="X151" i="12"/>
  <c r="J151" i="12"/>
  <c r="O151" i="12"/>
  <c r="B151" i="12"/>
  <c r="G151" i="12"/>
  <c r="AF150" i="12"/>
  <c r="AG150" i="12"/>
  <c r="Z150" i="12"/>
  <c r="Y150" i="12"/>
  <c r="X150" i="12"/>
  <c r="J150" i="12"/>
  <c r="O150" i="12"/>
  <c r="B150" i="12"/>
  <c r="G150" i="12"/>
  <c r="AF149" i="12"/>
  <c r="AG149" i="12"/>
  <c r="Z149" i="12"/>
  <c r="Y149" i="12"/>
  <c r="AA149" i="12"/>
  <c r="X149" i="12"/>
  <c r="J149" i="12"/>
  <c r="O149" i="12"/>
  <c r="B149" i="12"/>
  <c r="G149" i="12"/>
  <c r="AF148" i="12"/>
  <c r="AG148" i="12"/>
  <c r="Z148" i="12"/>
  <c r="Y148" i="12"/>
  <c r="X148" i="12"/>
  <c r="J148" i="12"/>
  <c r="O148" i="12"/>
  <c r="B148" i="12"/>
  <c r="G148" i="12"/>
  <c r="AF147" i="12"/>
  <c r="AG147" i="12"/>
  <c r="Z147" i="12"/>
  <c r="Y147" i="12"/>
  <c r="AA147" i="12"/>
  <c r="X147" i="12"/>
  <c r="J147" i="12"/>
  <c r="O147" i="12"/>
  <c r="B147" i="12"/>
  <c r="G147" i="12"/>
  <c r="AF146" i="12"/>
  <c r="AG146" i="12"/>
  <c r="Z146" i="12"/>
  <c r="Y146" i="12"/>
  <c r="X146" i="12"/>
  <c r="J146" i="12"/>
  <c r="O146" i="12"/>
  <c r="B146" i="12"/>
  <c r="G146" i="12"/>
  <c r="AF145" i="12"/>
  <c r="AG145" i="12"/>
  <c r="Z145" i="12"/>
  <c r="Y145" i="12"/>
  <c r="AA145" i="12"/>
  <c r="X145" i="12"/>
  <c r="J145" i="12"/>
  <c r="O145" i="12"/>
  <c r="B145" i="12"/>
  <c r="G145" i="12"/>
  <c r="AF144" i="12"/>
  <c r="AG144" i="12"/>
  <c r="Z144" i="12"/>
  <c r="Y144" i="12"/>
  <c r="AA144" i="12"/>
  <c r="X144" i="12"/>
  <c r="J144" i="12"/>
  <c r="O144" i="12"/>
  <c r="B144" i="12"/>
  <c r="G144" i="12"/>
  <c r="AF143" i="12"/>
  <c r="AG143" i="12"/>
  <c r="Z143" i="12"/>
  <c r="Y143" i="12"/>
  <c r="AA143" i="12"/>
  <c r="X143" i="12"/>
  <c r="J143" i="12"/>
  <c r="O143" i="12"/>
  <c r="B143" i="12"/>
  <c r="G143" i="12"/>
  <c r="AF142" i="12"/>
  <c r="AG142" i="12"/>
  <c r="Z142" i="12"/>
  <c r="Y142" i="12"/>
  <c r="AA142" i="12"/>
  <c r="X142" i="12"/>
  <c r="J142" i="12"/>
  <c r="O142" i="12"/>
  <c r="B142" i="12"/>
  <c r="G142" i="12"/>
  <c r="AF141" i="12"/>
  <c r="AG141" i="12"/>
  <c r="Z141" i="12"/>
  <c r="Y141" i="12"/>
  <c r="AA141" i="12"/>
  <c r="X141" i="12"/>
  <c r="J141" i="12"/>
  <c r="O141" i="12"/>
  <c r="B141" i="12"/>
  <c r="G141" i="12"/>
  <c r="AF140" i="12"/>
  <c r="AG140" i="12"/>
  <c r="Z140" i="12"/>
  <c r="Y140" i="12"/>
  <c r="AA140" i="12"/>
  <c r="X140" i="12"/>
  <c r="J140" i="12"/>
  <c r="O140" i="12"/>
  <c r="B140" i="12"/>
  <c r="G140" i="12"/>
  <c r="AF139" i="12"/>
  <c r="AG139" i="12"/>
  <c r="Z139" i="12"/>
  <c r="Y139" i="12"/>
  <c r="AA139" i="12"/>
  <c r="X139" i="12"/>
  <c r="J139" i="12"/>
  <c r="O139" i="12"/>
  <c r="B139" i="12"/>
  <c r="G139" i="12"/>
  <c r="AF138" i="12"/>
  <c r="AG138" i="12"/>
  <c r="Z138" i="12"/>
  <c r="Y138" i="12"/>
  <c r="AA138" i="12"/>
  <c r="X138" i="12"/>
  <c r="J138" i="12"/>
  <c r="O138" i="12"/>
  <c r="B138" i="12"/>
  <c r="G138" i="12"/>
  <c r="AF137" i="12"/>
  <c r="AG137" i="12"/>
  <c r="Z137" i="12"/>
  <c r="Y137" i="12"/>
  <c r="X137" i="12"/>
  <c r="J137" i="12"/>
  <c r="O137" i="12"/>
  <c r="B137" i="12"/>
  <c r="G137" i="12"/>
  <c r="AF136" i="12"/>
  <c r="AG136" i="12"/>
  <c r="Z136" i="12"/>
  <c r="Y136" i="12"/>
  <c r="AA136" i="12"/>
  <c r="X136" i="12"/>
  <c r="J136" i="12"/>
  <c r="O136" i="12"/>
  <c r="B136" i="12"/>
  <c r="G136" i="12"/>
  <c r="AF135" i="12"/>
  <c r="AG135" i="12"/>
  <c r="Z135" i="12"/>
  <c r="Y135" i="12"/>
  <c r="X135" i="12"/>
  <c r="J135" i="12"/>
  <c r="O135" i="12"/>
  <c r="B135" i="12"/>
  <c r="G135" i="12"/>
  <c r="AF134" i="12"/>
  <c r="AG134" i="12"/>
  <c r="Z134" i="12"/>
  <c r="Y134" i="12"/>
  <c r="AA134" i="12"/>
  <c r="X134" i="12"/>
  <c r="J134" i="12"/>
  <c r="O134" i="12"/>
  <c r="B134" i="12"/>
  <c r="G134" i="12"/>
  <c r="AF133" i="12"/>
  <c r="AG133" i="12"/>
  <c r="Z133" i="12"/>
  <c r="Y133" i="12"/>
  <c r="X133" i="12"/>
  <c r="J133" i="12"/>
  <c r="O133" i="12"/>
  <c r="B133" i="12"/>
  <c r="G133" i="12"/>
  <c r="AF132" i="12"/>
  <c r="AG132" i="12"/>
  <c r="Z132" i="12"/>
  <c r="Y132" i="12"/>
  <c r="AA132" i="12"/>
  <c r="X132" i="12"/>
  <c r="J132" i="12"/>
  <c r="O132" i="12"/>
  <c r="B132" i="12"/>
  <c r="G132" i="12"/>
  <c r="AF131" i="12"/>
  <c r="AG131" i="12"/>
  <c r="Z131" i="12"/>
  <c r="Y131" i="12"/>
  <c r="X131" i="12"/>
  <c r="J131" i="12"/>
  <c r="O131" i="12"/>
  <c r="B131" i="12"/>
  <c r="G131" i="12"/>
  <c r="AF130" i="12"/>
  <c r="AG130" i="12"/>
  <c r="Z130" i="12"/>
  <c r="Y130" i="12"/>
  <c r="AA130" i="12"/>
  <c r="X130" i="12"/>
  <c r="J130" i="12"/>
  <c r="O130" i="12"/>
  <c r="B130" i="12"/>
  <c r="G130" i="12"/>
  <c r="AF129" i="12"/>
  <c r="AG129" i="12"/>
  <c r="Z129" i="12"/>
  <c r="Y129" i="12"/>
  <c r="AA129" i="12"/>
  <c r="X129" i="12"/>
  <c r="J129" i="12"/>
  <c r="O129" i="12"/>
  <c r="B129" i="12"/>
  <c r="G129" i="12"/>
  <c r="AF128" i="12"/>
  <c r="AG128" i="12"/>
  <c r="Z128" i="12"/>
  <c r="Y128" i="12"/>
  <c r="AA128" i="12"/>
  <c r="X128" i="12"/>
  <c r="J128" i="12"/>
  <c r="O128" i="12"/>
  <c r="B128" i="12"/>
  <c r="G128" i="12"/>
  <c r="AF127" i="12"/>
  <c r="AG127" i="12"/>
  <c r="Z127" i="12"/>
  <c r="Y127" i="12"/>
  <c r="AA127" i="12"/>
  <c r="X127" i="12"/>
  <c r="J127" i="12"/>
  <c r="O127" i="12"/>
  <c r="B127" i="12"/>
  <c r="G127" i="12"/>
  <c r="AF126" i="12"/>
  <c r="AG126" i="12"/>
  <c r="Z126" i="12"/>
  <c r="Y126" i="12"/>
  <c r="AA126" i="12"/>
  <c r="X126" i="12"/>
  <c r="J126" i="12"/>
  <c r="O126" i="12"/>
  <c r="B126" i="12"/>
  <c r="G126" i="12"/>
  <c r="AF125" i="12"/>
  <c r="AG125" i="12"/>
  <c r="Z125" i="12"/>
  <c r="Y125" i="12"/>
  <c r="AA125" i="12"/>
  <c r="X125" i="12"/>
  <c r="J125" i="12"/>
  <c r="O125" i="12"/>
  <c r="B125" i="12"/>
  <c r="G125" i="12"/>
  <c r="AF124" i="12"/>
  <c r="AG124" i="12"/>
  <c r="Z124" i="12"/>
  <c r="Y124" i="12"/>
  <c r="AA124" i="12"/>
  <c r="X124" i="12"/>
  <c r="J124" i="12"/>
  <c r="O124" i="12"/>
  <c r="B124" i="12"/>
  <c r="G124" i="12"/>
  <c r="AF123" i="12"/>
  <c r="AG123" i="12"/>
  <c r="Z123" i="12"/>
  <c r="Y123" i="12"/>
  <c r="AA123" i="12"/>
  <c r="X123" i="12"/>
  <c r="J123" i="12"/>
  <c r="O123" i="12"/>
  <c r="B123" i="12"/>
  <c r="G123" i="12"/>
  <c r="AF122" i="12"/>
  <c r="AG122" i="12"/>
  <c r="Z122" i="12"/>
  <c r="Y122" i="12"/>
  <c r="AA122" i="12"/>
  <c r="X122" i="12"/>
  <c r="J122" i="12"/>
  <c r="O122" i="12"/>
  <c r="B122" i="12"/>
  <c r="G122" i="12"/>
  <c r="AF121" i="12"/>
  <c r="AG121" i="12"/>
  <c r="Z121" i="12"/>
  <c r="Y121" i="12"/>
  <c r="X121" i="12"/>
  <c r="J121" i="12"/>
  <c r="O121" i="12"/>
  <c r="B121" i="12"/>
  <c r="G121" i="12"/>
  <c r="AF120" i="12"/>
  <c r="AG120" i="12"/>
  <c r="Z120" i="12"/>
  <c r="Y120" i="12"/>
  <c r="X120" i="12"/>
  <c r="J120" i="12"/>
  <c r="O120" i="12"/>
  <c r="B120" i="12"/>
  <c r="G120" i="12"/>
  <c r="AF119" i="12"/>
  <c r="AG119" i="12"/>
  <c r="Z119" i="12"/>
  <c r="Y119" i="12"/>
  <c r="AA119" i="12"/>
  <c r="X119" i="12"/>
  <c r="J119" i="12"/>
  <c r="O119" i="12"/>
  <c r="B119" i="12"/>
  <c r="G119" i="12"/>
  <c r="AF118" i="12"/>
  <c r="AG118" i="12"/>
  <c r="Z118" i="12"/>
  <c r="Y118" i="12"/>
  <c r="X118" i="12"/>
  <c r="J118" i="12"/>
  <c r="O118" i="12"/>
  <c r="B118" i="12"/>
  <c r="G118" i="12"/>
  <c r="AF117" i="12"/>
  <c r="AG117" i="12"/>
  <c r="Z117" i="12"/>
  <c r="Y117" i="12"/>
  <c r="AA117" i="12"/>
  <c r="X117" i="12"/>
  <c r="J117" i="12"/>
  <c r="O117" i="12"/>
  <c r="B117" i="12"/>
  <c r="G117" i="12"/>
  <c r="AF116" i="12"/>
  <c r="AG116" i="12"/>
  <c r="Z116" i="12"/>
  <c r="Y116" i="12"/>
  <c r="X116" i="12"/>
  <c r="J116" i="12"/>
  <c r="O116" i="12"/>
  <c r="B116" i="12"/>
  <c r="G116" i="12"/>
  <c r="AF115" i="12"/>
  <c r="AG115" i="12"/>
  <c r="Z115" i="12"/>
  <c r="Y115" i="12"/>
  <c r="AA115" i="12"/>
  <c r="X115" i="12"/>
  <c r="J115" i="12"/>
  <c r="O115" i="12"/>
  <c r="B115" i="12"/>
  <c r="G115" i="12"/>
  <c r="AF114" i="12"/>
  <c r="AG114" i="12"/>
  <c r="Z114" i="12"/>
  <c r="Y114" i="12"/>
  <c r="X114" i="12"/>
  <c r="J114" i="12"/>
  <c r="O114" i="12"/>
  <c r="P114" i="12"/>
  <c r="B114" i="12"/>
  <c r="G114" i="12"/>
  <c r="H114" i="12"/>
  <c r="AF113" i="12"/>
  <c r="AG113" i="12"/>
  <c r="Z113" i="12"/>
  <c r="Y113" i="12"/>
  <c r="AA113" i="12"/>
  <c r="X113" i="12"/>
  <c r="AF112" i="12"/>
  <c r="AG112" i="12"/>
  <c r="Z112" i="12"/>
  <c r="Y112" i="12"/>
  <c r="AA112" i="12"/>
  <c r="X112" i="12"/>
  <c r="AF111" i="12"/>
  <c r="AG111" i="12"/>
  <c r="Z111" i="12"/>
  <c r="Y111" i="12"/>
  <c r="AA111" i="12"/>
  <c r="X111" i="12"/>
  <c r="L111" i="12"/>
  <c r="C111" i="12"/>
  <c r="AF110" i="12"/>
  <c r="AG110" i="12"/>
  <c r="Z110" i="12"/>
  <c r="Y110" i="12"/>
  <c r="AA110" i="12"/>
  <c r="X110" i="12"/>
  <c r="AF109" i="12"/>
  <c r="AG109" i="12"/>
  <c r="Z109" i="12"/>
  <c r="Y109" i="12"/>
  <c r="AA109" i="12"/>
  <c r="X109" i="12"/>
  <c r="AF108" i="12"/>
  <c r="AG108" i="12"/>
  <c r="Z108" i="12"/>
  <c r="Y108" i="12"/>
  <c r="AA108" i="12"/>
  <c r="X108" i="12"/>
  <c r="AF107" i="12"/>
  <c r="AG107" i="12"/>
  <c r="Z107" i="12"/>
  <c r="Y107" i="12"/>
  <c r="AA107" i="12"/>
  <c r="X107" i="12"/>
  <c r="AF106" i="12"/>
  <c r="AG106" i="12"/>
  <c r="Z106" i="12"/>
  <c r="Y106" i="12"/>
  <c r="AA106" i="12"/>
  <c r="X106" i="12"/>
  <c r="AF105" i="12"/>
  <c r="AG105" i="12"/>
  <c r="Z105" i="12"/>
  <c r="Y105" i="12"/>
  <c r="AA105" i="12"/>
  <c r="X105" i="12"/>
  <c r="J105" i="12"/>
  <c r="O105" i="12"/>
  <c r="B105" i="12"/>
  <c r="G105" i="12"/>
  <c r="AF104" i="12"/>
  <c r="AG104" i="12"/>
  <c r="Z104" i="12"/>
  <c r="Y104" i="12"/>
  <c r="X104" i="12"/>
  <c r="J104" i="12"/>
  <c r="O104" i="12"/>
  <c r="B104" i="12"/>
  <c r="G104" i="12"/>
  <c r="AF103" i="12"/>
  <c r="AG103" i="12"/>
  <c r="Z103" i="12"/>
  <c r="Y103" i="12"/>
  <c r="AA103" i="12"/>
  <c r="X103" i="12"/>
  <c r="J103" i="12"/>
  <c r="O103" i="12"/>
  <c r="B103" i="12"/>
  <c r="G103" i="12"/>
  <c r="AF102" i="12"/>
  <c r="AG102" i="12"/>
  <c r="Z102" i="12"/>
  <c r="Y102" i="12"/>
  <c r="X102" i="12"/>
  <c r="J102" i="12"/>
  <c r="O102" i="12"/>
  <c r="B102" i="12"/>
  <c r="G102" i="12"/>
  <c r="AF101" i="12"/>
  <c r="AG101" i="12"/>
  <c r="Z101" i="12"/>
  <c r="Y101" i="12"/>
  <c r="AA101" i="12"/>
  <c r="X101" i="12"/>
  <c r="J101" i="12"/>
  <c r="O101" i="12"/>
  <c r="B101" i="12"/>
  <c r="G101" i="12"/>
  <c r="AF100" i="12"/>
  <c r="AG100" i="12"/>
  <c r="Z100" i="12"/>
  <c r="Y100" i="12"/>
  <c r="X100" i="12"/>
  <c r="J100" i="12"/>
  <c r="O100" i="12"/>
  <c r="B100" i="12"/>
  <c r="G100" i="12"/>
  <c r="AF99" i="12"/>
  <c r="AG99" i="12"/>
  <c r="Z99" i="12"/>
  <c r="Y99" i="12"/>
  <c r="AA99" i="12"/>
  <c r="X99" i="12"/>
  <c r="J99" i="12"/>
  <c r="O99" i="12"/>
  <c r="B99" i="12"/>
  <c r="G99" i="12"/>
  <c r="AF98" i="12"/>
  <c r="AG98" i="12"/>
  <c r="Z98" i="12"/>
  <c r="Y98" i="12"/>
  <c r="X98" i="12"/>
  <c r="J98" i="12"/>
  <c r="O98" i="12"/>
  <c r="B98" i="12"/>
  <c r="G98" i="12"/>
  <c r="AF97" i="12"/>
  <c r="AG97" i="12"/>
  <c r="Z97" i="12"/>
  <c r="Y97" i="12"/>
  <c r="AA97" i="12"/>
  <c r="X97" i="12"/>
  <c r="J97" i="12"/>
  <c r="O97" i="12"/>
  <c r="B97" i="12"/>
  <c r="G97" i="12"/>
  <c r="AF96" i="12"/>
  <c r="AG96" i="12"/>
  <c r="Z96" i="12"/>
  <c r="Y96" i="12"/>
  <c r="AA96" i="12"/>
  <c r="X96" i="12"/>
  <c r="J96" i="12"/>
  <c r="O96" i="12"/>
  <c r="B96" i="12"/>
  <c r="G96" i="12"/>
  <c r="AF95" i="12"/>
  <c r="AG95" i="12"/>
  <c r="Z95" i="12"/>
  <c r="Y95" i="12"/>
  <c r="AA95" i="12"/>
  <c r="X95" i="12"/>
  <c r="J95" i="12"/>
  <c r="O95" i="12"/>
  <c r="B95" i="12"/>
  <c r="G95" i="12"/>
  <c r="AF94" i="12"/>
  <c r="AG94" i="12"/>
  <c r="Z94" i="12"/>
  <c r="Y94" i="12"/>
  <c r="AA94" i="12"/>
  <c r="X94" i="12"/>
  <c r="J94" i="12"/>
  <c r="O94" i="12"/>
  <c r="B94" i="12"/>
  <c r="G94" i="12"/>
  <c r="AF93" i="12"/>
  <c r="AG93" i="12"/>
  <c r="Z93" i="12"/>
  <c r="Y93" i="12"/>
  <c r="AA93" i="12"/>
  <c r="X93" i="12"/>
  <c r="J93" i="12"/>
  <c r="O93" i="12"/>
  <c r="B93" i="12"/>
  <c r="G93" i="12"/>
  <c r="AF92" i="12"/>
  <c r="AG92" i="12"/>
  <c r="Z92" i="12"/>
  <c r="Y92" i="12"/>
  <c r="AA92" i="12"/>
  <c r="X92" i="12"/>
  <c r="J92" i="12"/>
  <c r="O92" i="12"/>
  <c r="B92" i="12"/>
  <c r="G92" i="12"/>
  <c r="AF91" i="12"/>
  <c r="AG91" i="12"/>
  <c r="Z91" i="12"/>
  <c r="Y91" i="12"/>
  <c r="AA91" i="12"/>
  <c r="X91" i="12"/>
  <c r="J91" i="12"/>
  <c r="O91" i="12"/>
  <c r="B91" i="12"/>
  <c r="G91" i="12"/>
  <c r="AF90" i="12"/>
  <c r="AG90" i="12"/>
  <c r="Z90" i="12"/>
  <c r="Y90" i="12"/>
  <c r="AA90" i="12"/>
  <c r="X90" i="12"/>
  <c r="J90" i="12"/>
  <c r="O90" i="12"/>
  <c r="B90" i="12"/>
  <c r="G90" i="12"/>
  <c r="AF89" i="12"/>
  <c r="AG89" i="12"/>
  <c r="Z89" i="12"/>
  <c r="Y89" i="12"/>
  <c r="X89" i="12"/>
  <c r="J89" i="12"/>
  <c r="O89" i="12"/>
  <c r="B89" i="12"/>
  <c r="G89" i="12"/>
  <c r="AF88" i="12"/>
  <c r="AG88" i="12"/>
  <c r="Z88" i="12"/>
  <c r="Y88" i="12"/>
  <c r="AA88" i="12"/>
  <c r="X88" i="12"/>
  <c r="J88" i="12"/>
  <c r="O88" i="12"/>
  <c r="B88" i="12"/>
  <c r="G88" i="12"/>
  <c r="AF87" i="12"/>
  <c r="AG87" i="12"/>
  <c r="Z87" i="12"/>
  <c r="Y87" i="12"/>
  <c r="X87" i="12"/>
  <c r="J87" i="12"/>
  <c r="O87" i="12"/>
  <c r="B87" i="12"/>
  <c r="G87" i="12"/>
  <c r="AF86" i="12"/>
  <c r="AG86" i="12"/>
  <c r="Z86" i="12"/>
  <c r="Y86" i="12"/>
  <c r="AA86" i="12"/>
  <c r="X86" i="12"/>
  <c r="J86" i="12"/>
  <c r="O86" i="12"/>
  <c r="B86" i="12"/>
  <c r="G86" i="12"/>
  <c r="AF85" i="12"/>
  <c r="AG85" i="12"/>
  <c r="Z85" i="12"/>
  <c r="Y85" i="12"/>
  <c r="X85" i="12"/>
  <c r="J85" i="12"/>
  <c r="O85" i="12"/>
  <c r="B85" i="12"/>
  <c r="G85" i="12"/>
  <c r="AF84" i="12"/>
  <c r="AG84" i="12"/>
  <c r="Z84" i="12"/>
  <c r="Y84" i="12"/>
  <c r="AA84" i="12"/>
  <c r="X84" i="12"/>
  <c r="J84" i="12"/>
  <c r="O84" i="12"/>
  <c r="B84" i="12"/>
  <c r="G84" i="12"/>
  <c r="AF83" i="12"/>
  <c r="AG83" i="12"/>
  <c r="Z83" i="12"/>
  <c r="Y83" i="12"/>
  <c r="X83" i="12"/>
  <c r="J83" i="12"/>
  <c r="O83" i="12"/>
  <c r="B83" i="12"/>
  <c r="G83" i="12"/>
  <c r="AF82" i="12"/>
  <c r="AG82" i="12"/>
  <c r="Z82" i="12"/>
  <c r="Y82" i="12"/>
  <c r="AA82" i="12"/>
  <c r="X82" i="12"/>
  <c r="J82" i="12"/>
  <c r="O82" i="12"/>
  <c r="B82" i="12"/>
  <c r="G82" i="12"/>
  <c r="AF81" i="12"/>
  <c r="AG81" i="12"/>
  <c r="Z81" i="12"/>
  <c r="Y81" i="12"/>
  <c r="AA81" i="12"/>
  <c r="X81" i="12"/>
  <c r="J81" i="12"/>
  <c r="O81" i="12"/>
  <c r="B81" i="12"/>
  <c r="G81" i="12"/>
  <c r="AF80" i="12"/>
  <c r="AG80" i="12"/>
  <c r="Z80" i="12"/>
  <c r="Y80" i="12"/>
  <c r="AA80" i="12"/>
  <c r="X80" i="12"/>
  <c r="J80" i="12"/>
  <c r="O80" i="12"/>
  <c r="B80" i="12"/>
  <c r="G80" i="12"/>
  <c r="AF79" i="12"/>
  <c r="AG79" i="12"/>
  <c r="Z79" i="12"/>
  <c r="Y79" i="12"/>
  <c r="AA79" i="12"/>
  <c r="X79" i="12"/>
  <c r="J79" i="12"/>
  <c r="O79" i="12"/>
  <c r="B79" i="12"/>
  <c r="G79" i="12"/>
  <c r="AF78" i="12"/>
  <c r="AG78" i="12"/>
  <c r="Z78" i="12"/>
  <c r="Y78" i="12"/>
  <c r="AA78" i="12"/>
  <c r="X78" i="12"/>
  <c r="J78" i="12"/>
  <c r="O78" i="12"/>
  <c r="B78" i="12"/>
  <c r="G78" i="12"/>
  <c r="AF77" i="12"/>
  <c r="AG77" i="12"/>
  <c r="Z77" i="12"/>
  <c r="Y77" i="12"/>
  <c r="AA77" i="12"/>
  <c r="X77" i="12"/>
  <c r="J77" i="12"/>
  <c r="O77" i="12"/>
  <c r="B77" i="12"/>
  <c r="G77" i="12"/>
  <c r="AF76" i="12"/>
  <c r="AG76" i="12"/>
  <c r="Z76" i="12"/>
  <c r="Y76" i="12"/>
  <c r="AA76" i="12"/>
  <c r="X76" i="12"/>
  <c r="J76" i="12"/>
  <c r="O76" i="12"/>
  <c r="B76" i="12"/>
  <c r="G76" i="12"/>
  <c r="AF75" i="12"/>
  <c r="AG75" i="12"/>
  <c r="Z75" i="12"/>
  <c r="Y75" i="12"/>
  <c r="AA75" i="12"/>
  <c r="X75" i="12"/>
  <c r="J75" i="12"/>
  <c r="O75" i="12"/>
  <c r="B75" i="12"/>
  <c r="G75" i="12"/>
  <c r="AF74" i="12"/>
  <c r="AG74" i="12"/>
  <c r="Z74" i="12"/>
  <c r="Y74" i="12"/>
  <c r="AA74" i="12"/>
  <c r="X74" i="12"/>
  <c r="J74" i="12"/>
  <c r="O74" i="12"/>
  <c r="B74" i="12"/>
  <c r="G74" i="12"/>
  <c r="AF73" i="12"/>
  <c r="AG73" i="12"/>
  <c r="Z73" i="12"/>
  <c r="Y73" i="12"/>
  <c r="AA73" i="12"/>
  <c r="X73" i="12"/>
  <c r="J73" i="12"/>
  <c r="O73" i="12"/>
  <c r="B73" i="12"/>
  <c r="G73" i="12"/>
  <c r="AF72" i="12"/>
  <c r="AG72" i="12"/>
  <c r="Z72" i="12"/>
  <c r="Y72" i="12"/>
  <c r="X72" i="12"/>
  <c r="J72" i="12"/>
  <c r="O72" i="12"/>
  <c r="B72" i="12"/>
  <c r="G72" i="12"/>
  <c r="AF71" i="12"/>
  <c r="AG71" i="12"/>
  <c r="Z71" i="12"/>
  <c r="Y71" i="12"/>
  <c r="AA71" i="12"/>
  <c r="X71" i="12"/>
  <c r="J71" i="12"/>
  <c r="O71" i="12"/>
  <c r="B71" i="12"/>
  <c r="G71" i="12"/>
  <c r="AF70" i="12"/>
  <c r="AG70" i="12"/>
  <c r="Z70" i="12"/>
  <c r="Y70" i="12"/>
  <c r="X70" i="12"/>
  <c r="J70" i="12"/>
  <c r="O70" i="12"/>
  <c r="B70" i="12"/>
  <c r="G70" i="12"/>
  <c r="AF69" i="12"/>
  <c r="AG69" i="12"/>
  <c r="Z69" i="12"/>
  <c r="Y69" i="12"/>
  <c r="AA69" i="12"/>
  <c r="X69" i="12"/>
  <c r="J69" i="12"/>
  <c r="O69" i="12"/>
  <c r="B69" i="12"/>
  <c r="G69" i="12"/>
  <c r="AF68" i="12"/>
  <c r="AG68" i="12"/>
  <c r="Z68" i="12"/>
  <c r="Y68" i="12"/>
  <c r="X68" i="12"/>
  <c r="J68" i="12"/>
  <c r="O68" i="12"/>
  <c r="B68" i="12"/>
  <c r="G68" i="12"/>
  <c r="AF67" i="12"/>
  <c r="AG67" i="12"/>
  <c r="Z67" i="12"/>
  <c r="Y67" i="12"/>
  <c r="AA67" i="12"/>
  <c r="X67" i="12"/>
  <c r="J67" i="12"/>
  <c r="O67" i="12"/>
  <c r="B67" i="12"/>
  <c r="G67" i="12"/>
  <c r="AF66" i="12"/>
  <c r="AG66" i="12"/>
  <c r="Z66" i="12"/>
  <c r="Y66" i="12"/>
  <c r="X66" i="12"/>
  <c r="J66" i="12"/>
  <c r="O66" i="12"/>
  <c r="B66" i="12"/>
  <c r="G66" i="12"/>
  <c r="AF65" i="12"/>
  <c r="AG65" i="12"/>
  <c r="Z65" i="12"/>
  <c r="Y65" i="12"/>
  <c r="AA65" i="12"/>
  <c r="X65" i="12"/>
  <c r="J65" i="12"/>
  <c r="O65" i="12"/>
  <c r="B65" i="12"/>
  <c r="G65" i="12"/>
  <c r="AF64" i="12"/>
  <c r="AG64" i="12"/>
  <c r="Z64" i="12"/>
  <c r="Y64" i="12"/>
  <c r="AA64" i="12"/>
  <c r="X64" i="12"/>
  <c r="J64" i="12"/>
  <c r="O64" i="12"/>
  <c r="B64" i="12"/>
  <c r="G64" i="12"/>
  <c r="AF63" i="12"/>
  <c r="AG63" i="12"/>
  <c r="Z63" i="12"/>
  <c r="Y63" i="12"/>
  <c r="AA63" i="12"/>
  <c r="X63" i="12"/>
  <c r="J63" i="12"/>
  <c r="O63" i="12"/>
  <c r="B63" i="12"/>
  <c r="G63" i="12"/>
  <c r="AF62" i="12"/>
  <c r="AG62" i="12"/>
  <c r="Z62" i="12"/>
  <c r="Y62" i="12"/>
  <c r="AA62" i="12"/>
  <c r="X62" i="12"/>
  <c r="J62" i="12"/>
  <c r="O62" i="12"/>
  <c r="B62" i="12"/>
  <c r="G62" i="12"/>
  <c r="AF61" i="12"/>
  <c r="AG61" i="12"/>
  <c r="Z61" i="12"/>
  <c r="Y61" i="12"/>
  <c r="AA61" i="12"/>
  <c r="X61" i="12"/>
  <c r="J61" i="12"/>
  <c r="O61" i="12"/>
  <c r="B61" i="12"/>
  <c r="G61" i="12"/>
  <c r="AF60" i="12"/>
  <c r="AG60" i="12"/>
  <c r="Z60" i="12"/>
  <c r="Y60" i="12"/>
  <c r="AA60" i="12"/>
  <c r="X60" i="12"/>
  <c r="J60" i="12"/>
  <c r="O60" i="12"/>
  <c r="B60" i="12"/>
  <c r="G60" i="12"/>
  <c r="AF59" i="12"/>
  <c r="AG59" i="12"/>
  <c r="Z59" i="12"/>
  <c r="Y59" i="12"/>
  <c r="AA59" i="12"/>
  <c r="X59" i="12"/>
  <c r="J59" i="12"/>
  <c r="O59" i="12"/>
  <c r="B59" i="12"/>
  <c r="G59" i="12"/>
  <c r="AF58" i="12"/>
  <c r="AG58" i="12"/>
  <c r="Z58" i="12"/>
  <c r="Y58" i="12"/>
  <c r="AA58" i="12"/>
  <c r="X58" i="12"/>
  <c r="J58" i="12"/>
  <c r="O58" i="12"/>
  <c r="B58" i="12"/>
  <c r="G58" i="12"/>
  <c r="AF57" i="12"/>
  <c r="AG57" i="12"/>
  <c r="Z57" i="12"/>
  <c r="Y57" i="12"/>
  <c r="X57" i="12"/>
  <c r="J57" i="12"/>
  <c r="O57" i="12"/>
  <c r="B57" i="12"/>
  <c r="G57" i="12"/>
  <c r="AF56" i="12"/>
  <c r="AG56" i="12"/>
  <c r="Z56" i="12"/>
  <c r="Y56" i="12"/>
  <c r="AA56" i="12"/>
  <c r="X56" i="12"/>
  <c r="J56" i="12"/>
  <c r="O56" i="12"/>
  <c r="B56" i="12"/>
  <c r="G56" i="12"/>
  <c r="AF55" i="12"/>
  <c r="AG55" i="12"/>
  <c r="Z55" i="12"/>
  <c r="Y55" i="12"/>
  <c r="X55" i="12"/>
  <c r="J55" i="12"/>
  <c r="O55" i="12"/>
  <c r="B55" i="12"/>
  <c r="G55" i="12"/>
  <c r="AF54" i="12"/>
  <c r="AG54" i="12"/>
  <c r="Z54" i="12"/>
  <c r="Y54" i="12"/>
  <c r="AA54" i="12"/>
  <c r="X54" i="12"/>
  <c r="J54" i="12"/>
  <c r="O54" i="12"/>
  <c r="B54" i="12"/>
  <c r="G54" i="12"/>
  <c r="AF53" i="12"/>
  <c r="AG53" i="12"/>
  <c r="Z53" i="12"/>
  <c r="Y53" i="12"/>
  <c r="X53" i="12"/>
  <c r="J53" i="12"/>
  <c r="O53" i="12"/>
  <c r="B53" i="12"/>
  <c r="G53" i="12"/>
  <c r="AF52" i="12"/>
  <c r="AG52" i="12"/>
  <c r="Z52" i="12"/>
  <c r="Y52" i="12"/>
  <c r="AA52" i="12"/>
  <c r="X52" i="12"/>
  <c r="J52" i="12"/>
  <c r="O52" i="12"/>
  <c r="B52" i="12"/>
  <c r="G52" i="12"/>
  <c r="AF51" i="12"/>
  <c r="AG51" i="12"/>
  <c r="Z51" i="12"/>
  <c r="Y51" i="12"/>
  <c r="X51" i="12"/>
  <c r="J51" i="12"/>
  <c r="O51" i="12"/>
  <c r="B51" i="12"/>
  <c r="G51" i="12"/>
  <c r="AF50" i="12"/>
  <c r="AG50" i="12"/>
  <c r="Z50" i="12"/>
  <c r="Y50" i="12"/>
  <c r="AA50" i="12"/>
  <c r="X50" i="12"/>
  <c r="J50" i="12"/>
  <c r="O50" i="12"/>
  <c r="B50" i="12"/>
  <c r="G50" i="12"/>
  <c r="AF49" i="12"/>
  <c r="AG49" i="12"/>
  <c r="Z49" i="12"/>
  <c r="Y49" i="12"/>
  <c r="AA49" i="12"/>
  <c r="X49" i="12"/>
  <c r="J49" i="12"/>
  <c r="O49" i="12"/>
  <c r="B49" i="12"/>
  <c r="G49" i="12"/>
  <c r="AF48" i="12"/>
  <c r="AG48" i="12"/>
  <c r="Z48" i="12"/>
  <c r="Y48" i="12"/>
  <c r="AA48" i="12"/>
  <c r="X48" i="12"/>
  <c r="J48" i="12"/>
  <c r="O48" i="12"/>
  <c r="B48" i="12"/>
  <c r="G48" i="12"/>
  <c r="AF47" i="12"/>
  <c r="AG47" i="12"/>
  <c r="Z47" i="12"/>
  <c r="Y47" i="12"/>
  <c r="AA47" i="12"/>
  <c r="X47" i="12"/>
  <c r="J47" i="12"/>
  <c r="O47" i="12"/>
  <c r="B47" i="12"/>
  <c r="G47" i="12"/>
  <c r="AF46" i="12"/>
  <c r="AG46" i="12"/>
  <c r="Z46" i="12"/>
  <c r="Y46" i="12"/>
  <c r="AA46" i="12"/>
  <c r="X46" i="12"/>
  <c r="J46" i="12"/>
  <c r="O46" i="12"/>
  <c r="B46" i="12"/>
  <c r="G46" i="12"/>
  <c r="AF45" i="12"/>
  <c r="AG45" i="12"/>
  <c r="Z45" i="12"/>
  <c r="Y45" i="12"/>
  <c r="AA45" i="12"/>
  <c r="X45" i="12"/>
  <c r="J45" i="12"/>
  <c r="O45" i="12"/>
  <c r="B45" i="12"/>
  <c r="G45" i="12"/>
  <c r="AF44" i="12"/>
  <c r="AG44" i="12"/>
  <c r="Z44" i="12"/>
  <c r="Y44" i="12"/>
  <c r="AA44" i="12"/>
  <c r="X44" i="12"/>
  <c r="J44" i="12"/>
  <c r="O44" i="12"/>
  <c r="B44" i="12"/>
  <c r="G44" i="12"/>
  <c r="AF43" i="12"/>
  <c r="AG43" i="12"/>
  <c r="Z43" i="12"/>
  <c r="Y43" i="12"/>
  <c r="AA43" i="12"/>
  <c r="X43" i="12"/>
  <c r="J43" i="12"/>
  <c r="O43" i="12"/>
  <c r="B43" i="12"/>
  <c r="G43" i="12"/>
  <c r="AF42" i="12"/>
  <c r="AG42" i="12"/>
  <c r="Z42" i="12"/>
  <c r="Y42" i="12"/>
  <c r="AA42" i="12"/>
  <c r="X42" i="12"/>
  <c r="J42" i="12"/>
  <c r="O42" i="12"/>
  <c r="B42" i="12"/>
  <c r="G42" i="12"/>
  <c r="AF41" i="12"/>
  <c r="AG41" i="12"/>
  <c r="Z41" i="12"/>
  <c r="Y41" i="12"/>
  <c r="AA41" i="12"/>
  <c r="X41" i="12"/>
  <c r="J41" i="12"/>
  <c r="O41" i="12"/>
  <c r="B41" i="12"/>
  <c r="G41" i="12"/>
  <c r="AF40" i="12"/>
  <c r="AG40" i="12"/>
  <c r="Z40" i="12"/>
  <c r="Y40" i="12"/>
  <c r="X40" i="12"/>
  <c r="J40" i="12"/>
  <c r="O40" i="12"/>
  <c r="B40" i="12"/>
  <c r="G40" i="12"/>
  <c r="AF39" i="12"/>
  <c r="AG39" i="12"/>
  <c r="Z39" i="12"/>
  <c r="Y39" i="12"/>
  <c r="AA39" i="12"/>
  <c r="X39" i="12"/>
  <c r="J39" i="12"/>
  <c r="O39" i="12"/>
  <c r="B39" i="12"/>
  <c r="G39" i="12"/>
  <c r="AF38" i="12"/>
  <c r="AG38" i="12"/>
  <c r="Z38" i="12"/>
  <c r="Y38" i="12"/>
  <c r="X38" i="12"/>
  <c r="J38" i="12"/>
  <c r="O38" i="12"/>
  <c r="B38" i="12"/>
  <c r="G38" i="12"/>
  <c r="AF37" i="12"/>
  <c r="AG37" i="12"/>
  <c r="Z37" i="12"/>
  <c r="Y37" i="12"/>
  <c r="AA37" i="12"/>
  <c r="X37" i="12"/>
  <c r="J37" i="12"/>
  <c r="O37" i="12"/>
  <c r="B37" i="12"/>
  <c r="G37" i="12"/>
  <c r="AF36" i="12"/>
  <c r="AG36" i="12"/>
  <c r="Z36" i="12"/>
  <c r="Y36" i="12"/>
  <c r="X36" i="12"/>
  <c r="J36" i="12"/>
  <c r="O36" i="12"/>
  <c r="B36" i="12"/>
  <c r="G36" i="12"/>
  <c r="AF35" i="12"/>
  <c r="AG35" i="12"/>
  <c r="Z35" i="12"/>
  <c r="Y35" i="12"/>
  <c r="AA35" i="12"/>
  <c r="X35" i="12"/>
  <c r="J35" i="12"/>
  <c r="O35" i="12"/>
  <c r="B35" i="12"/>
  <c r="G35" i="12"/>
  <c r="AF34" i="12"/>
  <c r="AG34" i="12"/>
  <c r="Z34" i="12"/>
  <c r="Y34" i="12"/>
  <c r="X34" i="12"/>
  <c r="J34" i="12"/>
  <c r="O34" i="12"/>
  <c r="B34" i="12"/>
  <c r="G34" i="12"/>
  <c r="AF33" i="12"/>
  <c r="AG33" i="12"/>
  <c r="Z33" i="12"/>
  <c r="Y33" i="12"/>
  <c r="AA33" i="12"/>
  <c r="X33" i="12"/>
  <c r="J33" i="12"/>
  <c r="O33" i="12"/>
  <c r="B33" i="12"/>
  <c r="G33" i="12"/>
  <c r="AF32" i="12"/>
  <c r="AG32" i="12"/>
  <c r="Z32" i="12"/>
  <c r="Y32" i="12"/>
  <c r="AA32" i="12"/>
  <c r="X32" i="12"/>
  <c r="J32" i="12"/>
  <c r="O32" i="12"/>
  <c r="B32" i="12"/>
  <c r="G32" i="12"/>
  <c r="AF31" i="12"/>
  <c r="AG31" i="12"/>
  <c r="Z31" i="12"/>
  <c r="Y31" i="12"/>
  <c r="AA31" i="12"/>
  <c r="X31" i="12"/>
  <c r="J31" i="12"/>
  <c r="O31" i="12"/>
  <c r="B31" i="12"/>
  <c r="G31" i="12"/>
  <c r="AF30" i="12"/>
  <c r="AG30" i="12"/>
  <c r="Z30" i="12"/>
  <c r="Y30" i="12"/>
  <c r="AA30" i="12"/>
  <c r="X30" i="12"/>
  <c r="J30" i="12"/>
  <c r="O30" i="12"/>
  <c r="B30" i="12"/>
  <c r="G30" i="12"/>
  <c r="AF29" i="12"/>
  <c r="AG29" i="12"/>
  <c r="Z29" i="12"/>
  <c r="Y29" i="12"/>
  <c r="AA29" i="12"/>
  <c r="X29" i="12"/>
  <c r="J29" i="12"/>
  <c r="O29" i="12"/>
  <c r="B29" i="12"/>
  <c r="G29" i="12"/>
  <c r="AF28" i="12"/>
  <c r="AG28" i="12"/>
  <c r="Z28" i="12"/>
  <c r="Y28" i="12"/>
  <c r="AA28" i="12"/>
  <c r="X28" i="12"/>
  <c r="J28" i="12"/>
  <c r="O28" i="12"/>
  <c r="B28" i="12"/>
  <c r="G28" i="12"/>
  <c r="AF27" i="12"/>
  <c r="AG27" i="12"/>
  <c r="Z27" i="12"/>
  <c r="Y27" i="12"/>
  <c r="AA27" i="12"/>
  <c r="X27" i="12"/>
  <c r="J27" i="12"/>
  <c r="O27" i="12"/>
  <c r="B27" i="12"/>
  <c r="G27" i="12"/>
  <c r="AF26" i="12"/>
  <c r="AG26" i="12"/>
  <c r="Z26" i="12"/>
  <c r="Y26" i="12"/>
  <c r="AA26" i="12"/>
  <c r="X26" i="12"/>
  <c r="J26" i="12"/>
  <c r="O26" i="12"/>
  <c r="B26" i="12"/>
  <c r="G26" i="12"/>
  <c r="AF25" i="12"/>
  <c r="AG25" i="12"/>
  <c r="Z25" i="12"/>
  <c r="Y25" i="12"/>
  <c r="X25" i="12"/>
  <c r="J25" i="12"/>
  <c r="O25" i="12"/>
  <c r="B25" i="12"/>
  <c r="G25" i="12"/>
  <c r="AF24" i="12"/>
  <c r="AG24" i="12"/>
  <c r="Z24" i="12"/>
  <c r="Y24" i="12"/>
  <c r="X24" i="12"/>
  <c r="J24" i="12"/>
  <c r="O24" i="12"/>
  <c r="B24" i="12"/>
  <c r="G24" i="12"/>
  <c r="AF23" i="12"/>
  <c r="AG23" i="12"/>
  <c r="Z23" i="12"/>
  <c r="Y23" i="12"/>
  <c r="X23" i="12"/>
  <c r="J23" i="12"/>
  <c r="O23" i="12"/>
  <c r="B23" i="12"/>
  <c r="G23" i="12"/>
  <c r="AF22" i="12"/>
  <c r="AG22" i="12"/>
  <c r="Z22" i="12"/>
  <c r="Y22" i="12"/>
  <c r="AA22" i="12"/>
  <c r="X22" i="12"/>
  <c r="J22" i="12"/>
  <c r="O22" i="12"/>
  <c r="B22" i="12"/>
  <c r="G22" i="12"/>
  <c r="AF21" i="12"/>
  <c r="AG21" i="12"/>
  <c r="Z21" i="12"/>
  <c r="Y21" i="12"/>
  <c r="X21" i="12"/>
  <c r="J21" i="12"/>
  <c r="O21" i="12"/>
  <c r="B21" i="12"/>
  <c r="G21" i="12"/>
  <c r="AF20" i="12"/>
  <c r="AG20" i="12"/>
  <c r="Z20" i="12"/>
  <c r="Y20" i="12"/>
  <c r="AA20" i="12"/>
  <c r="X20" i="12"/>
  <c r="J20" i="12"/>
  <c r="O20" i="12"/>
  <c r="B20" i="12"/>
  <c r="G20" i="12"/>
  <c r="AF19" i="12"/>
  <c r="AG19" i="12"/>
  <c r="Z19" i="12"/>
  <c r="Y19" i="12"/>
  <c r="X19" i="12"/>
  <c r="J19" i="12"/>
  <c r="O19" i="12"/>
  <c r="B19" i="12"/>
  <c r="G19" i="12"/>
  <c r="AF18" i="12"/>
  <c r="AG18" i="12"/>
  <c r="Z18" i="12"/>
  <c r="Y18" i="12"/>
  <c r="AA18" i="12"/>
  <c r="X18" i="12"/>
  <c r="J18" i="12"/>
  <c r="O18" i="12"/>
  <c r="B18" i="12"/>
  <c r="G18" i="12"/>
  <c r="AF17" i="12"/>
  <c r="AG17" i="12"/>
  <c r="Z17" i="12"/>
  <c r="Y17" i="12"/>
  <c r="AA17" i="12"/>
  <c r="X17" i="12"/>
  <c r="J17" i="12"/>
  <c r="O17" i="12"/>
  <c r="B17" i="12"/>
  <c r="G17" i="12"/>
  <c r="AF16" i="12"/>
  <c r="AG16" i="12"/>
  <c r="Z16" i="12"/>
  <c r="Y16" i="12"/>
  <c r="AA16" i="12"/>
  <c r="X16" i="12"/>
  <c r="J16" i="12"/>
  <c r="O16" i="12"/>
  <c r="B16" i="12"/>
  <c r="G16" i="12"/>
  <c r="AF15" i="12"/>
  <c r="AG15" i="12"/>
  <c r="Z15" i="12"/>
  <c r="Y15" i="12"/>
  <c r="AA15" i="12"/>
  <c r="X15" i="12"/>
  <c r="J15" i="12"/>
  <c r="O15" i="12"/>
  <c r="B15" i="12"/>
  <c r="G15" i="12"/>
  <c r="AF14" i="12"/>
  <c r="AG14" i="12"/>
  <c r="Z14" i="12"/>
  <c r="Y14" i="12"/>
  <c r="AA14" i="12"/>
  <c r="X14" i="12"/>
  <c r="J14" i="12"/>
  <c r="O14" i="12"/>
  <c r="B14" i="12"/>
  <c r="G14" i="12"/>
  <c r="AF13" i="12"/>
  <c r="AG13" i="12"/>
  <c r="Z13" i="12"/>
  <c r="Y13" i="12"/>
  <c r="AA13" i="12"/>
  <c r="X13" i="12"/>
  <c r="J13" i="12"/>
  <c r="O13" i="12"/>
  <c r="B13" i="12"/>
  <c r="G13" i="12"/>
  <c r="AF12" i="12"/>
  <c r="AG12" i="12"/>
  <c r="Y12" i="12"/>
  <c r="J12" i="12"/>
  <c r="O12" i="12"/>
  <c r="B12" i="12"/>
  <c r="G12" i="12"/>
  <c r="AF11" i="12"/>
  <c r="AG11" i="12"/>
  <c r="Z11" i="12"/>
  <c r="Y11" i="12"/>
  <c r="AA11" i="12"/>
  <c r="X11" i="12"/>
  <c r="J11" i="12"/>
  <c r="O11" i="12"/>
  <c r="B11" i="12"/>
  <c r="G11" i="12"/>
  <c r="AF10" i="12"/>
  <c r="AG10" i="12"/>
  <c r="Z10" i="12"/>
  <c r="Y10" i="12"/>
  <c r="AA10" i="12"/>
  <c r="X10" i="12"/>
  <c r="J10" i="12"/>
  <c r="O10" i="12"/>
  <c r="B10" i="12"/>
  <c r="G10" i="12"/>
  <c r="AF9" i="12"/>
  <c r="AG9" i="12"/>
  <c r="Z9" i="12"/>
  <c r="Y9" i="12"/>
  <c r="AA9" i="12"/>
  <c r="X9" i="12"/>
  <c r="J9" i="12"/>
  <c r="O9" i="12"/>
  <c r="B9" i="12"/>
  <c r="G9" i="12"/>
  <c r="AF8" i="12"/>
  <c r="AG8" i="12"/>
  <c r="Z8" i="12"/>
  <c r="Y8" i="12"/>
  <c r="AA8" i="12"/>
  <c r="X8" i="12"/>
  <c r="J8" i="12"/>
  <c r="O8" i="12"/>
  <c r="B8" i="12"/>
  <c r="G8" i="12"/>
  <c r="AF7" i="12"/>
  <c r="AG7" i="12"/>
  <c r="Z7" i="12"/>
  <c r="J7" i="12"/>
  <c r="O7" i="12"/>
  <c r="B7" i="12"/>
  <c r="G7" i="12"/>
  <c r="AF6" i="12"/>
  <c r="AG6" i="12"/>
  <c r="Z6" i="12"/>
  <c r="Y6" i="12"/>
  <c r="X6" i="12"/>
  <c r="J6" i="12"/>
  <c r="O6" i="12"/>
  <c r="B6" i="12"/>
  <c r="G6" i="12"/>
  <c r="AF5" i="12"/>
  <c r="AG5" i="12"/>
  <c r="Z5" i="12"/>
  <c r="J5" i="12"/>
  <c r="O5" i="12"/>
  <c r="P5" i="12"/>
  <c r="B5" i="12"/>
  <c r="G5" i="12"/>
  <c r="Z4" i="12"/>
  <c r="Y4" i="12"/>
  <c r="X4" i="12"/>
  <c r="L2" i="12"/>
  <c r="Z431" i="11"/>
  <c r="Y431" i="11"/>
  <c r="X431" i="11"/>
  <c r="Z430" i="11"/>
  <c r="Y430" i="11"/>
  <c r="X430" i="11"/>
  <c r="Z429" i="11"/>
  <c r="Y429" i="11"/>
  <c r="X429" i="11"/>
  <c r="Z428" i="11"/>
  <c r="Y428" i="11"/>
  <c r="X428" i="11"/>
  <c r="Z427" i="11"/>
  <c r="Y427" i="11"/>
  <c r="X427" i="11"/>
  <c r="Z426" i="11"/>
  <c r="Y426" i="11"/>
  <c r="X426" i="11"/>
  <c r="Z425" i="11"/>
  <c r="Y425" i="11"/>
  <c r="X425" i="11"/>
  <c r="Z424" i="11"/>
  <c r="Y424" i="11"/>
  <c r="X424" i="11"/>
  <c r="Z423" i="11"/>
  <c r="Y423" i="11"/>
  <c r="X423" i="11"/>
  <c r="Z422" i="11"/>
  <c r="Y422" i="11"/>
  <c r="X422" i="11"/>
  <c r="Z421" i="11"/>
  <c r="Y421" i="11"/>
  <c r="X421" i="11"/>
  <c r="Z420" i="11"/>
  <c r="Y420" i="11"/>
  <c r="X420" i="11"/>
  <c r="Z419" i="11"/>
  <c r="Y419" i="11"/>
  <c r="X419" i="11"/>
  <c r="Z418" i="11"/>
  <c r="Y418" i="11"/>
  <c r="X418" i="11"/>
  <c r="Z417" i="11"/>
  <c r="Y417" i="11"/>
  <c r="X417" i="11"/>
  <c r="Z416" i="11"/>
  <c r="Y416" i="11"/>
  <c r="X416" i="11"/>
  <c r="Z415" i="11"/>
  <c r="Y415" i="11"/>
  <c r="X415" i="11"/>
  <c r="Z414" i="11"/>
  <c r="Y414" i="11"/>
  <c r="X414" i="11"/>
  <c r="Z413" i="11"/>
  <c r="Y413" i="11"/>
  <c r="X413" i="11"/>
  <c r="Z412" i="11"/>
  <c r="Y412" i="11"/>
  <c r="X412" i="11"/>
  <c r="Z411" i="11"/>
  <c r="Y411" i="11"/>
  <c r="X411" i="11"/>
  <c r="Z410" i="11"/>
  <c r="Y410" i="11"/>
  <c r="X410" i="11"/>
  <c r="Z409" i="11"/>
  <c r="Y409" i="11"/>
  <c r="X409" i="11"/>
  <c r="Z408" i="11"/>
  <c r="Y408" i="11"/>
  <c r="X408" i="11"/>
  <c r="Z407" i="11"/>
  <c r="Y407" i="11"/>
  <c r="X407" i="11"/>
  <c r="Z406" i="11"/>
  <c r="Y406" i="11"/>
  <c r="X406" i="11"/>
  <c r="Z405" i="11"/>
  <c r="Y405" i="11"/>
  <c r="X405" i="11"/>
  <c r="Z404" i="11"/>
  <c r="Y404" i="11"/>
  <c r="X404" i="11"/>
  <c r="Z403" i="11"/>
  <c r="Y403" i="11"/>
  <c r="X403" i="11"/>
  <c r="Z402" i="11"/>
  <c r="Y402" i="11"/>
  <c r="X402" i="11"/>
  <c r="Z401" i="11"/>
  <c r="Y401" i="11"/>
  <c r="X401" i="11"/>
  <c r="Z400" i="11"/>
  <c r="Y400" i="11"/>
  <c r="X400" i="11"/>
  <c r="Z399" i="11"/>
  <c r="Y399" i="11"/>
  <c r="X399" i="11"/>
  <c r="Z398" i="11"/>
  <c r="Y398" i="11"/>
  <c r="X398" i="11"/>
  <c r="Z397" i="11"/>
  <c r="Y397" i="11"/>
  <c r="X397" i="11"/>
  <c r="Z396" i="11"/>
  <c r="Y396" i="11"/>
  <c r="X396" i="11"/>
  <c r="Z395" i="11"/>
  <c r="Y395" i="11"/>
  <c r="X395" i="11"/>
  <c r="Z394" i="11"/>
  <c r="Y394" i="11"/>
  <c r="X394" i="11"/>
  <c r="Z393" i="11"/>
  <c r="Y393" i="11"/>
  <c r="X393" i="11"/>
  <c r="Z392" i="11"/>
  <c r="Y392" i="11"/>
  <c r="X392" i="11"/>
  <c r="Z391" i="11"/>
  <c r="Y391" i="11"/>
  <c r="X391" i="11"/>
  <c r="Z390" i="11"/>
  <c r="Y390" i="11"/>
  <c r="X390" i="11"/>
  <c r="Z389" i="11"/>
  <c r="Y389" i="11"/>
  <c r="X389" i="11"/>
  <c r="Z388" i="11"/>
  <c r="Y388" i="11"/>
  <c r="X388" i="11"/>
  <c r="Z387" i="11"/>
  <c r="Y387" i="11"/>
  <c r="X387" i="11"/>
  <c r="Z386" i="11"/>
  <c r="Y386" i="11"/>
  <c r="X386" i="11"/>
  <c r="Z385" i="11"/>
  <c r="Y385" i="11"/>
  <c r="X385" i="11"/>
  <c r="Z384" i="11"/>
  <c r="Y384" i="11"/>
  <c r="X384" i="11"/>
  <c r="Z383" i="11"/>
  <c r="Y383" i="11"/>
  <c r="X383" i="11"/>
  <c r="Z382" i="11"/>
  <c r="Y382" i="11"/>
  <c r="X382" i="11"/>
  <c r="Z381" i="11"/>
  <c r="Y381" i="11"/>
  <c r="X381" i="11"/>
  <c r="Z380" i="11"/>
  <c r="Y380" i="11"/>
  <c r="X380" i="11"/>
  <c r="Z379" i="11"/>
  <c r="Y379" i="11"/>
  <c r="X379" i="11"/>
  <c r="Z378" i="11"/>
  <c r="Y378" i="11"/>
  <c r="X378" i="11"/>
  <c r="Z377" i="11"/>
  <c r="Y377" i="11"/>
  <c r="X377" i="11"/>
  <c r="Z376" i="11"/>
  <c r="Y376" i="11"/>
  <c r="X376" i="11"/>
  <c r="Z375" i="11"/>
  <c r="Y375" i="11"/>
  <c r="X375" i="11"/>
  <c r="Z374" i="11"/>
  <c r="Y374" i="11"/>
  <c r="X374" i="11"/>
  <c r="Z373" i="11"/>
  <c r="Y373" i="11"/>
  <c r="X373" i="11"/>
  <c r="Z372" i="11"/>
  <c r="Y372" i="11"/>
  <c r="X372" i="11"/>
  <c r="Z371" i="11"/>
  <c r="Y371" i="11"/>
  <c r="X371" i="11"/>
  <c r="Z370" i="11"/>
  <c r="Y370" i="11"/>
  <c r="X370" i="11"/>
  <c r="Z369" i="11"/>
  <c r="Y369" i="11"/>
  <c r="X369" i="11"/>
  <c r="Z368" i="11"/>
  <c r="Y368" i="11"/>
  <c r="X368" i="11"/>
  <c r="Z367" i="11"/>
  <c r="Y367" i="11"/>
  <c r="X367" i="11"/>
  <c r="Z366" i="11"/>
  <c r="Y366" i="11"/>
  <c r="X366" i="11"/>
  <c r="Z365" i="11"/>
  <c r="Y365" i="11"/>
  <c r="X365" i="11"/>
  <c r="Z364" i="11"/>
  <c r="Y364" i="11"/>
  <c r="X364" i="11"/>
  <c r="Z363" i="11"/>
  <c r="Y363" i="11"/>
  <c r="X363" i="11"/>
  <c r="Z362" i="11"/>
  <c r="Y362" i="11"/>
  <c r="X362" i="11"/>
  <c r="Z361" i="11"/>
  <c r="Y361" i="11"/>
  <c r="X361" i="11"/>
  <c r="Z360" i="11"/>
  <c r="Y360" i="11"/>
  <c r="X360" i="11"/>
  <c r="Z359" i="11"/>
  <c r="Y359" i="11"/>
  <c r="X359" i="11"/>
  <c r="Z358" i="11"/>
  <c r="Y358" i="11"/>
  <c r="X358" i="11"/>
  <c r="Z357" i="11"/>
  <c r="Y357" i="11"/>
  <c r="X357" i="11"/>
  <c r="Z356" i="11"/>
  <c r="Y356" i="11"/>
  <c r="X356" i="11"/>
  <c r="Z355" i="11"/>
  <c r="Y355" i="11"/>
  <c r="X355" i="11"/>
  <c r="Z354" i="11"/>
  <c r="Y354" i="11"/>
  <c r="X354" i="11"/>
  <c r="Z353" i="11"/>
  <c r="Y353" i="11"/>
  <c r="X353" i="11"/>
  <c r="Z352" i="11"/>
  <c r="Y352" i="11"/>
  <c r="X352" i="11"/>
  <c r="Z351" i="11"/>
  <c r="Y351" i="11"/>
  <c r="X351" i="11"/>
  <c r="Z350" i="11"/>
  <c r="Y350" i="11"/>
  <c r="X350" i="11"/>
  <c r="Z349" i="11"/>
  <c r="Y349" i="11"/>
  <c r="X349" i="11"/>
  <c r="Z348" i="11"/>
  <c r="Y348" i="11"/>
  <c r="X348" i="11"/>
  <c r="Z347" i="11"/>
  <c r="Y347" i="11"/>
  <c r="X347" i="11"/>
  <c r="Z346" i="11"/>
  <c r="Y346" i="11"/>
  <c r="X346" i="11"/>
  <c r="AF345" i="11"/>
  <c r="AG345" i="11"/>
  <c r="Z345" i="11"/>
  <c r="Y345" i="11"/>
  <c r="X345" i="11"/>
  <c r="AF344" i="11"/>
  <c r="AG344" i="11"/>
  <c r="Z344" i="11"/>
  <c r="Y344" i="11"/>
  <c r="X344" i="11"/>
  <c r="AF343" i="11"/>
  <c r="AG343" i="11"/>
  <c r="Z343" i="11"/>
  <c r="Y343" i="11"/>
  <c r="X343" i="11"/>
  <c r="AF342" i="11"/>
  <c r="AG342" i="11"/>
  <c r="Z342" i="11"/>
  <c r="Y342" i="11"/>
  <c r="X342" i="11"/>
  <c r="AF341" i="11"/>
  <c r="AG341" i="11"/>
  <c r="Z341" i="11"/>
  <c r="Y341" i="11"/>
  <c r="X341" i="11"/>
  <c r="AF340" i="11"/>
  <c r="AG340" i="11"/>
  <c r="Z340" i="11"/>
  <c r="Y340" i="11"/>
  <c r="X340" i="11"/>
  <c r="AF339" i="11"/>
  <c r="AG339" i="11"/>
  <c r="Z339" i="11"/>
  <c r="Y339" i="11"/>
  <c r="X339" i="11"/>
  <c r="AF338" i="11"/>
  <c r="AG338" i="11"/>
  <c r="Z338" i="11"/>
  <c r="Y338" i="11"/>
  <c r="X338" i="11"/>
  <c r="AF337" i="11"/>
  <c r="AG337" i="11"/>
  <c r="Z337" i="11"/>
  <c r="Y337" i="11"/>
  <c r="X337" i="11"/>
  <c r="AF336" i="11"/>
  <c r="AG336" i="11"/>
  <c r="Z336" i="11"/>
  <c r="Y336" i="11"/>
  <c r="X336" i="11"/>
  <c r="AF335" i="11"/>
  <c r="AG335" i="11"/>
  <c r="Z335" i="11"/>
  <c r="Y335" i="11"/>
  <c r="X335" i="11"/>
  <c r="AF334" i="11"/>
  <c r="AG334" i="11"/>
  <c r="Z334" i="11"/>
  <c r="Y334" i="11"/>
  <c r="X334" i="11"/>
  <c r="AF333" i="11"/>
  <c r="AG333" i="11"/>
  <c r="Z333" i="11"/>
  <c r="Y333" i="11"/>
  <c r="X333" i="11"/>
  <c r="AF332" i="11"/>
  <c r="AG332" i="11"/>
  <c r="Z332" i="11"/>
  <c r="Y332" i="11"/>
  <c r="X332" i="11"/>
  <c r="AF331" i="11"/>
  <c r="AG331" i="11"/>
  <c r="Z331" i="11"/>
  <c r="Y331" i="11"/>
  <c r="X331" i="11"/>
  <c r="AF330" i="11"/>
  <c r="AG330" i="11"/>
  <c r="Z330" i="11"/>
  <c r="Y330" i="11"/>
  <c r="X330" i="11"/>
  <c r="AF329" i="11"/>
  <c r="AG329" i="11"/>
  <c r="Z329" i="11"/>
  <c r="Y329" i="11"/>
  <c r="X329" i="11"/>
  <c r="AF328" i="11"/>
  <c r="AG328" i="11"/>
  <c r="Z328" i="11"/>
  <c r="Y328" i="11"/>
  <c r="X328" i="11"/>
  <c r="AF327" i="11"/>
  <c r="AG327" i="11"/>
  <c r="Z327" i="11"/>
  <c r="Y327" i="11"/>
  <c r="X327" i="11"/>
  <c r="AF326" i="11"/>
  <c r="AG326" i="11"/>
  <c r="Z326" i="11"/>
  <c r="Y326" i="11"/>
  <c r="X326" i="11"/>
  <c r="AF325" i="11"/>
  <c r="AG325" i="11"/>
  <c r="Z325" i="11"/>
  <c r="Y325" i="11"/>
  <c r="X325" i="11"/>
  <c r="AF324" i="11"/>
  <c r="AG324" i="11"/>
  <c r="Z324" i="11"/>
  <c r="Y324" i="11"/>
  <c r="X324" i="11"/>
  <c r="AF323" i="11"/>
  <c r="AG323" i="11"/>
  <c r="Z323" i="11"/>
  <c r="Y323" i="11"/>
  <c r="X323" i="11"/>
  <c r="AF322" i="11"/>
  <c r="AG322" i="11"/>
  <c r="Z322" i="11"/>
  <c r="Y322" i="11"/>
  <c r="X322" i="11"/>
  <c r="AF321" i="11"/>
  <c r="AG321" i="11"/>
  <c r="Z321" i="11"/>
  <c r="Y321" i="11"/>
  <c r="X321" i="11"/>
  <c r="AF320" i="11"/>
  <c r="AG320" i="11"/>
  <c r="Z320" i="11"/>
  <c r="Y320" i="11"/>
  <c r="X320" i="11"/>
  <c r="AF319" i="11"/>
  <c r="AG319" i="11"/>
  <c r="Z319" i="11"/>
  <c r="Y319" i="11"/>
  <c r="X319" i="11"/>
  <c r="AF318" i="11"/>
  <c r="AG318" i="11"/>
  <c r="Z318" i="11"/>
  <c r="Y318" i="11"/>
  <c r="X318" i="11"/>
  <c r="AF317" i="11"/>
  <c r="AG317" i="11"/>
  <c r="Z317" i="11"/>
  <c r="Y317" i="11"/>
  <c r="X317" i="11"/>
  <c r="AF316" i="11"/>
  <c r="AG316" i="11"/>
  <c r="Z316" i="11"/>
  <c r="Y316" i="11"/>
  <c r="X316" i="11"/>
  <c r="AF315" i="11"/>
  <c r="AG315" i="11"/>
  <c r="Z315" i="11"/>
  <c r="Y315" i="11"/>
  <c r="X315" i="11"/>
  <c r="AF314" i="11"/>
  <c r="AG314" i="11"/>
  <c r="Z314" i="11"/>
  <c r="Y314" i="11"/>
  <c r="X314" i="11"/>
  <c r="AF313" i="11"/>
  <c r="AG313" i="11"/>
  <c r="Z313" i="11"/>
  <c r="Y313" i="11"/>
  <c r="X313" i="11"/>
  <c r="AF312" i="11"/>
  <c r="AG312" i="11"/>
  <c r="Z312" i="11"/>
  <c r="Y312" i="11"/>
  <c r="X312" i="11"/>
  <c r="AF311" i="11"/>
  <c r="AG311" i="11"/>
  <c r="Z311" i="11"/>
  <c r="Y311" i="11"/>
  <c r="X311" i="11"/>
  <c r="AF310" i="11"/>
  <c r="AG310" i="11"/>
  <c r="Z310" i="11"/>
  <c r="Y310" i="11"/>
  <c r="X310" i="11"/>
  <c r="AF309" i="11"/>
  <c r="AG309" i="11"/>
  <c r="Z309" i="11"/>
  <c r="Y309" i="11"/>
  <c r="X309" i="11"/>
  <c r="AF308" i="11"/>
  <c r="AG308" i="11"/>
  <c r="Z308" i="11"/>
  <c r="Y308" i="11"/>
  <c r="X308" i="11"/>
  <c r="AF307" i="11"/>
  <c r="AG307" i="11"/>
  <c r="Z307" i="11"/>
  <c r="Y307" i="11"/>
  <c r="X307" i="11"/>
  <c r="AF306" i="11"/>
  <c r="AG306" i="11"/>
  <c r="Z306" i="11"/>
  <c r="Y306" i="11"/>
  <c r="X306" i="11"/>
  <c r="AF305" i="11"/>
  <c r="AG305" i="11"/>
  <c r="Z305" i="11"/>
  <c r="Y305" i="11"/>
  <c r="X305" i="11"/>
  <c r="AF304" i="11"/>
  <c r="AG304" i="11"/>
  <c r="Z304" i="11"/>
  <c r="Y304" i="11"/>
  <c r="X304" i="11"/>
  <c r="AF303" i="11"/>
  <c r="AG303" i="11"/>
  <c r="Z303" i="11"/>
  <c r="Y303" i="11"/>
  <c r="X303" i="11"/>
  <c r="AF302" i="11"/>
  <c r="AG302" i="11"/>
  <c r="Z302" i="11"/>
  <c r="Y302" i="11"/>
  <c r="X302" i="11"/>
  <c r="AF301" i="11"/>
  <c r="AG301" i="11"/>
  <c r="Z301" i="11"/>
  <c r="Y301" i="11"/>
  <c r="X301" i="11"/>
  <c r="A301" i="11"/>
  <c r="B301" i="11"/>
  <c r="AF300" i="11"/>
  <c r="AG300" i="11"/>
  <c r="Z300" i="11"/>
  <c r="Y300" i="11"/>
  <c r="X300" i="11"/>
  <c r="A300" i="11"/>
  <c r="B300" i="11"/>
  <c r="AF299" i="11"/>
  <c r="AG299" i="11"/>
  <c r="Z299" i="11"/>
  <c r="Y299" i="11"/>
  <c r="X299" i="11"/>
  <c r="A299" i="11"/>
  <c r="B299" i="11"/>
  <c r="AF298" i="11"/>
  <c r="AG298" i="11"/>
  <c r="Z298" i="11"/>
  <c r="Y298" i="11"/>
  <c r="X298" i="11"/>
  <c r="A298" i="11"/>
  <c r="B298" i="11"/>
  <c r="AF297" i="11"/>
  <c r="AG297" i="11"/>
  <c r="Z297" i="11"/>
  <c r="Y297" i="11"/>
  <c r="X297" i="11"/>
  <c r="A297" i="11"/>
  <c r="B297" i="11"/>
  <c r="AF296" i="11"/>
  <c r="AG296" i="11"/>
  <c r="Z296" i="11"/>
  <c r="Y296" i="11"/>
  <c r="X296" i="11"/>
  <c r="A296" i="11"/>
  <c r="B296" i="11"/>
  <c r="AF295" i="11"/>
  <c r="AG295" i="11"/>
  <c r="Z295" i="11"/>
  <c r="Y295" i="11"/>
  <c r="X295" i="11"/>
  <c r="A295" i="11"/>
  <c r="B295" i="11"/>
  <c r="AF294" i="11"/>
  <c r="AG294" i="11"/>
  <c r="Z294" i="11"/>
  <c r="Y294" i="11"/>
  <c r="X294" i="11"/>
  <c r="A294" i="11"/>
  <c r="B294" i="11"/>
  <c r="AF293" i="11"/>
  <c r="AG293" i="11"/>
  <c r="Z293" i="11"/>
  <c r="Y293" i="11"/>
  <c r="X293" i="11"/>
  <c r="A293" i="11"/>
  <c r="B293" i="11"/>
  <c r="AF292" i="11"/>
  <c r="AG292" i="11"/>
  <c r="Z292" i="11"/>
  <c r="Y292" i="11"/>
  <c r="X292" i="11"/>
  <c r="A292" i="11"/>
  <c r="B292" i="11"/>
  <c r="AF291" i="11"/>
  <c r="AG291" i="11"/>
  <c r="Z291" i="11"/>
  <c r="Y291" i="11"/>
  <c r="X291" i="11"/>
  <c r="A291" i="11"/>
  <c r="B291" i="11"/>
  <c r="AF290" i="11"/>
  <c r="AG290" i="11"/>
  <c r="Z290" i="11"/>
  <c r="Y290" i="11"/>
  <c r="X290" i="11"/>
  <c r="A290" i="11"/>
  <c r="B290" i="11"/>
  <c r="AF289" i="11"/>
  <c r="AG289" i="11"/>
  <c r="Z289" i="11"/>
  <c r="Y289" i="11"/>
  <c r="X289" i="11"/>
  <c r="A289" i="11"/>
  <c r="B289" i="11"/>
  <c r="AF288" i="11"/>
  <c r="AG288" i="11"/>
  <c r="Z288" i="11"/>
  <c r="Y288" i="11"/>
  <c r="X288" i="11"/>
  <c r="A288" i="11"/>
  <c r="B288" i="11"/>
  <c r="AF287" i="11"/>
  <c r="AG287" i="11"/>
  <c r="Z287" i="11"/>
  <c r="Y287" i="11"/>
  <c r="X287" i="11"/>
  <c r="A287" i="11"/>
  <c r="B287" i="11"/>
  <c r="AF286" i="11"/>
  <c r="AG286" i="11"/>
  <c r="Z286" i="11"/>
  <c r="Y286" i="11"/>
  <c r="X286" i="11"/>
  <c r="A286" i="11"/>
  <c r="B286" i="11"/>
  <c r="AF285" i="11"/>
  <c r="AG285" i="11"/>
  <c r="Z285" i="11"/>
  <c r="Y285" i="11"/>
  <c r="X285" i="11"/>
  <c r="A285" i="11"/>
  <c r="B285" i="11"/>
  <c r="AF284" i="11"/>
  <c r="AG284" i="11"/>
  <c r="Z284" i="11"/>
  <c r="Y284" i="11"/>
  <c r="X284" i="11"/>
  <c r="A284" i="11"/>
  <c r="B284" i="11"/>
  <c r="AF283" i="11"/>
  <c r="AG283" i="11"/>
  <c r="Z283" i="11"/>
  <c r="Y283" i="11"/>
  <c r="X283" i="11"/>
  <c r="A283" i="11"/>
  <c r="B283" i="11"/>
  <c r="AF282" i="11"/>
  <c r="AG282" i="11"/>
  <c r="Z282" i="11"/>
  <c r="Y282" i="11"/>
  <c r="X282" i="11"/>
  <c r="A282" i="11"/>
  <c r="B282" i="11"/>
  <c r="AF281" i="11"/>
  <c r="AG281" i="11"/>
  <c r="Z281" i="11"/>
  <c r="Y281" i="11"/>
  <c r="X281" i="11"/>
  <c r="A281" i="11"/>
  <c r="B281" i="11"/>
  <c r="AF280" i="11"/>
  <c r="AG280" i="11"/>
  <c r="Z280" i="11"/>
  <c r="Y280" i="11"/>
  <c r="X280" i="11"/>
  <c r="A280" i="11"/>
  <c r="B280" i="11"/>
  <c r="AF279" i="11"/>
  <c r="AG279" i="11"/>
  <c r="Z279" i="11"/>
  <c r="Y279" i="11"/>
  <c r="X279" i="11"/>
  <c r="A279" i="11"/>
  <c r="B279" i="11"/>
  <c r="AF278" i="11"/>
  <c r="AG278" i="11"/>
  <c r="Z278" i="11"/>
  <c r="Y278" i="11"/>
  <c r="X278" i="11"/>
  <c r="A278" i="11"/>
  <c r="B278" i="11"/>
  <c r="AF277" i="11"/>
  <c r="AG277" i="11"/>
  <c r="Z277" i="11"/>
  <c r="Y277" i="11"/>
  <c r="X277" i="11"/>
  <c r="A277" i="11"/>
  <c r="B277" i="11"/>
  <c r="AF276" i="11"/>
  <c r="AG276" i="11"/>
  <c r="Z276" i="11"/>
  <c r="Y276" i="11"/>
  <c r="X276" i="11"/>
  <c r="A276" i="11"/>
  <c r="B276" i="11"/>
  <c r="AF275" i="11"/>
  <c r="AG275" i="11"/>
  <c r="Z275" i="11"/>
  <c r="Y275" i="11"/>
  <c r="X275" i="11"/>
  <c r="A275" i="11"/>
  <c r="B275" i="11"/>
  <c r="AF274" i="11"/>
  <c r="AG274" i="11"/>
  <c r="Z274" i="11"/>
  <c r="Y274" i="11"/>
  <c r="X274" i="11"/>
  <c r="A274" i="11"/>
  <c r="B274" i="11"/>
  <c r="AF273" i="11"/>
  <c r="AG273" i="11"/>
  <c r="Z273" i="11"/>
  <c r="Y273" i="11"/>
  <c r="X273" i="11"/>
  <c r="A273" i="11"/>
  <c r="B273" i="11"/>
  <c r="AF272" i="11"/>
  <c r="AG272" i="11"/>
  <c r="Z272" i="11"/>
  <c r="Y272" i="11"/>
  <c r="X272" i="11"/>
  <c r="A272" i="11"/>
  <c r="B272" i="11"/>
  <c r="AF271" i="11"/>
  <c r="AG271" i="11"/>
  <c r="Z271" i="11"/>
  <c r="Y271" i="11"/>
  <c r="X271" i="11"/>
  <c r="A271" i="11"/>
  <c r="B271" i="11"/>
  <c r="AF270" i="11"/>
  <c r="AG270" i="11"/>
  <c r="Z270" i="11"/>
  <c r="Y270" i="11"/>
  <c r="X270" i="11"/>
  <c r="A270" i="11"/>
  <c r="B270" i="11"/>
  <c r="AF269" i="11"/>
  <c r="AG269" i="11"/>
  <c r="Z269" i="11"/>
  <c r="Y269" i="11"/>
  <c r="X269" i="11"/>
  <c r="A269" i="11"/>
  <c r="B269" i="11"/>
  <c r="AF268" i="11"/>
  <c r="AG268" i="11"/>
  <c r="Z268" i="11"/>
  <c r="Y268" i="11"/>
  <c r="X268" i="11"/>
  <c r="A268" i="11"/>
  <c r="B268" i="11"/>
  <c r="AF267" i="11"/>
  <c r="AG267" i="11"/>
  <c r="Z267" i="11"/>
  <c r="Y267" i="11"/>
  <c r="X267" i="11"/>
  <c r="A267" i="11"/>
  <c r="B267" i="11"/>
  <c r="AF266" i="11"/>
  <c r="AG266" i="11"/>
  <c r="Z266" i="11"/>
  <c r="Y266" i="11"/>
  <c r="X266" i="11"/>
  <c r="A266" i="11"/>
  <c r="B266" i="11"/>
  <c r="AF265" i="11"/>
  <c r="AG265" i="11"/>
  <c r="Z265" i="11"/>
  <c r="Y265" i="11"/>
  <c r="X265" i="11"/>
  <c r="A265" i="11"/>
  <c r="B265" i="11"/>
  <c r="AF264" i="11"/>
  <c r="AG264" i="11"/>
  <c r="Z264" i="11"/>
  <c r="Y264" i="11"/>
  <c r="X264" i="11"/>
  <c r="A264" i="11"/>
  <c r="B264" i="11"/>
  <c r="AF263" i="11"/>
  <c r="AG263" i="11"/>
  <c r="Z263" i="11"/>
  <c r="Y263" i="11"/>
  <c r="X263" i="11"/>
  <c r="A263" i="11"/>
  <c r="B263" i="11"/>
  <c r="AF262" i="11"/>
  <c r="AG262" i="11"/>
  <c r="Z262" i="11"/>
  <c r="Y262" i="11"/>
  <c r="X262" i="11"/>
  <c r="A262" i="11"/>
  <c r="B262" i="11"/>
  <c r="AF261" i="11"/>
  <c r="AG261" i="11"/>
  <c r="Z261" i="11"/>
  <c r="Y261" i="11"/>
  <c r="X261" i="11"/>
  <c r="A261" i="11"/>
  <c r="B261" i="11"/>
  <c r="AF260" i="11"/>
  <c r="AG260" i="11"/>
  <c r="Z260" i="11"/>
  <c r="Y260" i="11"/>
  <c r="X260" i="11"/>
  <c r="A260" i="11"/>
  <c r="B260" i="11"/>
  <c r="AF259" i="11"/>
  <c r="AG259" i="11"/>
  <c r="Z259" i="11"/>
  <c r="Y259" i="11"/>
  <c r="X259" i="11"/>
  <c r="A259" i="11"/>
  <c r="B259" i="11"/>
  <c r="AF258" i="11"/>
  <c r="AG258" i="11"/>
  <c r="Z258" i="11"/>
  <c r="Y258" i="11"/>
  <c r="X258" i="11"/>
  <c r="A258" i="11"/>
  <c r="B258" i="11"/>
  <c r="AF257" i="11"/>
  <c r="AG257" i="11"/>
  <c r="Z257" i="11"/>
  <c r="Y257" i="11"/>
  <c r="X257" i="11"/>
  <c r="A257" i="11"/>
  <c r="B257" i="11"/>
  <c r="AF256" i="11"/>
  <c r="AG256" i="11"/>
  <c r="Z256" i="11"/>
  <c r="Y256" i="11"/>
  <c r="X256" i="11"/>
  <c r="A256" i="11"/>
  <c r="B256" i="11"/>
  <c r="AF255" i="11"/>
  <c r="AG255" i="11"/>
  <c r="Z255" i="11"/>
  <c r="Y255" i="11"/>
  <c r="X255" i="11"/>
  <c r="B255" i="11"/>
  <c r="A255" i="11"/>
  <c r="AF254" i="11"/>
  <c r="AG254" i="11"/>
  <c r="Z254" i="11"/>
  <c r="Y254" i="11"/>
  <c r="X254" i="11"/>
  <c r="B254" i="11"/>
  <c r="A254" i="11"/>
  <c r="AF253" i="11"/>
  <c r="AG253" i="11"/>
  <c r="Z253" i="11"/>
  <c r="Y253" i="11"/>
  <c r="X253" i="11"/>
  <c r="B253" i="11"/>
  <c r="A253" i="11"/>
  <c r="AF252" i="11"/>
  <c r="AG252" i="11"/>
  <c r="Z252" i="11"/>
  <c r="Y252" i="11"/>
  <c r="X252" i="11"/>
  <c r="B252" i="11"/>
  <c r="A252" i="11"/>
  <c r="AF251" i="11"/>
  <c r="AG251" i="11"/>
  <c r="Z251" i="11"/>
  <c r="Y251" i="11"/>
  <c r="X251" i="11"/>
  <c r="A251" i="11"/>
  <c r="B251" i="11"/>
  <c r="AF250" i="11"/>
  <c r="AG250" i="11"/>
  <c r="Z250" i="11"/>
  <c r="Y250" i="11"/>
  <c r="X250" i="11"/>
  <c r="A250" i="11"/>
  <c r="B250" i="11"/>
  <c r="AF249" i="11"/>
  <c r="AG249" i="11"/>
  <c r="Z249" i="11"/>
  <c r="Y249" i="11"/>
  <c r="X249" i="11"/>
  <c r="A249" i="11"/>
  <c r="B249" i="11"/>
  <c r="AF248" i="11"/>
  <c r="AG248" i="11"/>
  <c r="Z248" i="11"/>
  <c r="Y248" i="11"/>
  <c r="X248" i="11"/>
  <c r="A248" i="11"/>
  <c r="B248" i="11"/>
  <c r="AF247" i="11"/>
  <c r="AG247" i="11"/>
  <c r="Z247" i="11"/>
  <c r="Y247" i="11"/>
  <c r="X247" i="11"/>
  <c r="B247" i="11"/>
  <c r="A247" i="11"/>
  <c r="AF246" i="11"/>
  <c r="AG246" i="11"/>
  <c r="Z246" i="11"/>
  <c r="Y246" i="11"/>
  <c r="X246" i="11"/>
  <c r="B246" i="11"/>
  <c r="A246" i="11"/>
  <c r="AF245" i="11"/>
  <c r="AG245" i="11"/>
  <c r="Z245" i="11"/>
  <c r="Y245" i="11"/>
  <c r="X245" i="11"/>
  <c r="B245" i="11"/>
  <c r="A245" i="11"/>
  <c r="AF244" i="11"/>
  <c r="AG244" i="11"/>
  <c r="Z244" i="11"/>
  <c r="Y244" i="11"/>
  <c r="X244" i="11"/>
  <c r="B244" i="11"/>
  <c r="A244" i="11"/>
  <c r="AF243" i="11"/>
  <c r="AG243" i="11"/>
  <c r="Z243" i="11"/>
  <c r="Y243" i="11"/>
  <c r="X243" i="11"/>
  <c r="A243" i="11"/>
  <c r="B243" i="11"/>
  <c r="AF242" i="11"/>
  <c r="AG242" i="11"/>
  <c r="Z242" i="11"/>
  <c r="Y242" i="11"/>
  <c r="X242" i="11"/>
  <c r="A242" i="11"/>
  <c r="B242" i="11"/>
  <c r="AF241" i="11"/>
  <c r="AG241" i="11"/>
  <c r="Z241" i="11"/>
  <c r="Y241" i="11"/>
  <c r="X241" i="11"/>
  <c r="A241" i="11"/>
  <c r="B241" i="11"/>
  <c r="AF240" i="11"/>
  <c r="AG240" i="11"/>
  <c r="Z240" i="11"/>
  <c r="Y240" i="11"/>
  <c r="X240" i="11"/>
  <c r="A240" i="11"/>
  <c r="B240" i="11"/>
  <c r="AF239" i="11"/>
  <c r="AG239" i="11"/>
  <c r="Z239" i="11"/>
  <c r="Y239" i="11"/>
  <c r="X239" i="11"/>
  <c r="B239" i="11"/>
  <c r="A239" i="11"/>
  <c r="AF238" i="11"/>
  <c r="AG238" i="11"/>
  <c r="Z238" i="11"/>
  <c r="Y238" i="11"/>
  <c r="X238" i="11"/>
  <c r="B238" i="11"/>
  <c r="A238" i="11"/>
  <c r="AF237" i="11"/>
  <c r="AG237" i="11"/>
  <c r="Z237" i="11"/>
  <c r="Y237" i="11"/>
  <c r="X237" i="11"/>
  <c r="B237" i="11"/>
  <c r="A237" i="11"/>
  <c r="AF236" i="11"/>
  <c r="AG236" i="11"/>
  <c r="Z236" i="11"/>
  <c r="Y236" i="11"/>
  <c r="X236" i="11"/>
  <c r="B236" i="11"/>
  <c r="A236" i="11"/>
  <c r="AF235" i="11"/>
  <c r="AG235" i="11"/>
  <c r="Z235" i="11"/>
  <c r="Y235" i="11"/>
  <c r="X235" i="11"/>
  <c r="A235" i="11"/>
  <c r="B235" i="11"/>
  <c r="AF234" i="11"/>
  <c r="AG234" i="11"/>
  <c r="Z234" i="11"/>
  <c r="Y234" i="11"/>
  <c r="X234" i="11"/>
  <c r="A234" i="11"/>
  <c r="B234" i="11"/>
  <c r="AF233" i="11"/>
  <c r="AG233" i="11"/>
  <c r="Z233" i="11"/>
  <c r="Y233" i="11"/>
  <c r="X233" i="11"/>
  <c r="A233" i="11"/>
  <c r="B233" i="11"/>
  <c r="AF232" i="11"/>
  <c r="AG232" i="11"/>
  <c r="Z232" i="11"/>
  <c r="Y232" i="11"/>
  <c r="X232" i="11"/>
  <c r="A232" i="11"/>
  <c r="B232" i="11"/>
  <c r="AF231" i="11"/>
  <c r="AG231" i="11"/>
  <c r="Z231" i="11"/>
  <c r="Y231" i="11"/>
  <c r="X231" i="11"/>
  <c r="B231" i="11"/>
  <c r="A231" i="11"/>
  <c r="AF230" i="11"/>
  <c r="AG230" i="11"/>
  <c r="Z230" i="11"/>
  <c r="Y230" i="11"/>
  <c r="X230" i="11"/>
  <c r="B230" i="11"/>
  <c r="A230" i="11"/>
  <c r="AF229" i="11"/>
  <c r="AG229" i="11"/>
  <c r="Z229" i="11"/>
  <c r="Y229" i="11"/>
  <c r="X229" i="11"/>
  <c r="B229" i="11"/>
  <c r="A229" i="11"/>
  <c r="AF228" i="11"/>
  <c r="AG228" i="11"/>
  <c r="Z228" i="11"/>
  <c r="Y228" i="11"/>
  <c r="X228" i="11"/>
  <c r="B228" i="11"/>
  <c r="A228" i="11"/>
  <c r="AF227" i="11"/>
  <c r="AG227" i="11"/>
  <c r="Z227" i="11"/>
  <c r="Y227" i="11"/>
  <c r="X227" i="11"/>
  <c r="A227" i="11"/>
  <c r="B227" i="11"/>
  <c r="AF226" i="11"/>
  <c r="AG226" i="11"/>
  <c r="Z226" i="11"/>
  <c r="Y226" i="11"/>
  <c r="X226" i="11"/>
  <c r="A226" i="11"/>
  <c r="B226" i="11"/>
  <c r="AF225" i="11"/>
  <c r="AG225" i="11"/>
  <c r="Z225" i="11"/>
  <c r="Y225" i="11"/>
  <c r="X225" i="11"/>
  <c r="B225" i="11"/>
  <c r="A225" i="11"/>
  <c r="AF224" i="11"/>
  <c r="AG224" i="11"/>
  <c r="Z224" i="11"/>
  <c r="Y224" i="11"/>
  <c r="X224" i="11"/>
  <c r="A224" i="11"/>
  <c r="B224" i="11"/>
  <c r="AF223" i="11"/>
  <c r="AG223" i="11"/>
  <c r="Z223" i="11"/>
  <c r="Y223" i="11"/>
  <c r="X223" i="11"/>
  <c r="A223" i="11"/>
  <c r="B223" i="11"/>
  <c r="AF222" i="11"/>
  <c r="AG222" i="11"/>
  <c r="Z222" i="11"/>
  <c r="Y222" i="11"/>
  <c r="X222" i="11"/>
  <c r="A222" i="11"/>
  <c r="B222" i="11"/>
  <c r="AF221" i="11"/>
  <c r="AG221" i="11"/>
  <c r="Z221" i="11"/>
  <c r="Y221" i="11"/>
  <c r="X221" i="11"/>
  <c r="A221" i="11"/>
  <c r="B221" i="11"/>
  <c r="AF220" i="11"/>
  <c r="AG220" i="11"/>
  <c r="Z220" i="11"/>
  <c r="Y220" i="11"/>
  <c r="X220" i="11"/>
  <c r="A220" i="11"/>
  <c r="AF219" i="11"/>
  <c r="AG219" i="11"/>
  <c r="Z219" i="11"/>
  <c r="Y219" i="11"/>
  <c r="X219" i="11"/>
  <c r="A219" i="11"/>
  <c r="AF218" i="11"/>
  <c r="AG218" i="11"/>
  <c r="Z218" i="11"/>
  <c r="Y218" i="11"/>
  <c r="X218" i="11"/>
  <c r="A218" i="11"/>
  <c r="AF217" i="11"/>
  <c r="AG217" i="11"/>
  <c r="Z217" i="11"/>
  <c r="Y217" i="11"/>
  <c r="X217" i="11"/>
  <c r="AF216" i="11"/>
  <c r="AG216" i="11"/>
  <c r="Z216" i="11"/>
  <c r="Y216" i="11"/>
  <c r="X216" i="11"/>
  <c r="AF215" i="11"/>
  <c r="AG215" i="11"/>
  <c r="Z215" i="11"/>
  <c r="Y215" i="11"/>
  <c r="X215" i="11"/>
  <c r="AF214" i="11"/>
  <c r="AG214" i="11"/>
  <c r="Z214" i="11"/>
  <c r="Y214" i="11"/>
  <c r="X214" i="11"/>
  <c r="J214" i="11"/>
  <c r="O214" i="11"/>
  <c r="B214" i="11"/>
  <c r="G214" i="11"/>
  <c r="AF213" i="11"/>
  <c r="AG213" i="11"/>
  <c r="Z213" i="11"/>
  <c r="Y213" i="11"/>
  <c r="X213" i="11"/>
  <c r="J213" i="11"/>
  <c r="O213" i="11"/>
  <c r="B213" i="11"/>
  <c r="G213" i="11"/>
  <c r="AF212" i="11"/>
  <c r="AG212" i="11"/>
  <c r="Z212" i="11"/>
  <c r="Y212" i="11"/>
  <c r="X212" i="11"/>
  <c r="J212" i="11"/>
  <c r="O212" i="11"/>
  <c r="B212" i="11"/>
  <c r="G212" i="11"/>
  <c r="AF211" i="11"/>
  <c r="AG211" i="11"/>
  <c r="Z211" i="11"/>
  <c r="Y211" i="11"/>
  <c r="X211" i="11"/>
  <c r="J211" i="11"/>
  <c r="O211" i="11"/>
  <c r="B211" i="11"/>
  <c r="G211" i="11"/>
  <c r="AF210" i="11"/>
  <c r="AG210" i="11"/>
  <c r="Z210" i="11"/>
  <c r="Y210" i="11"/>
  <c r="X210" i="11"/>
  <c r="J210" i="11"/>
  <c r="O210" i="11"/>
  <c r="B210" i="11"/>
  <c r="G210" i="11"/>
  <c r="AF209" i="11"/>
  <c r="AG209" i="11"/>
  <c r="Z209" i="11"/>
  <c r="Y209" i="11"/>
  <c r="X209" i="11"/>
  <c r="J209" i="11"/>
  <c r="O209" i="11"/>
  <c r="B209" i="11"/>
  <c r="G209" i="11"/>
  <c r="AF208" i="11"/>
  <c r="AG208" i="11"/>
  <c r="Z208" i="11"/>
  <c r="Y208" i="11"/>
  <c r="X208" i="11"/>
  <c r="J208" i="11"/>
  <c r="O208" i="11"/>
  <c r="B208" i="11"/>
  <c r="G208" i="11"/>
  <c r="AF207" i="11"/>
  <c r="AG207" i="11"/>
  <c r="Z207" i="11"/>
  <c r="Y207" i="11"/>
  <c r="X207" i="11"/>
  <c r="J207" i="11"/>
  <c r="O207" i="11"/>
  <c r="B207" i="11"/>
  <c r="G207" i="11"/>
  <c r="AF206" i="11"/>
  <c r="AG206" i="11"/>
  <c r="Z206" i="11"/>
  <c r="Y206" i="11"/>
  <c r="X206" i="11"/>
  <c r="J206" i="11"/>
  <c r="O206" i="11"/>
  <c r="B206" i="11"/>
  <c r="G206" i="11"/>
  <c r="AF205" i="11"/>
  <c r="AG205" i="11"/>
  <c r="Z205" i="11"/>
  <c r="Y205" i="11"/>
  <c r="X205" i="11"/>
  <c r="J205" i="11"/>
  <c r="O205" i="11"/>
  <c r="B205" i="11"/>
  <c r="G205" i="11"/>
  <c r="AF204" i="11"/>
  <c r="AG204" i="11"/>
  <c r="Z204" i="11"/>
  <c r="Y204" i="11"/>
  <c r="X204" i="11"/>
  <c r="J204" i="11"/>
  <c r="O204" i="11"/>
  <c r="B204" i="11"/>
  <c r="G204" i="11"/>
  <c r="AF203" i="11"/>
  <c r="AG203" i="11"/>
  <c r="Z203" i="11"/>
  <c r="Y203" i="11"/>
  <c r="X203" i="11"/>
  <c r="J203" i="11"/>
  <c r="O203" i="11"/>
  <c r="B203" i="11"/>
  <c r="G203" i="11"/>
  <c r="AF202" i="11"/>
  <c r="AG202" i="11"/>
  <c r="Z202" i="11"/>
  <c r="Y202" i="11"/>
  <c r="X202" i="11"/>
  <c r="J202" i="11"/>
  <c r="O202" i="11"/>
  <c r="B202" i="11"/>
  <c r="G202" i="11"/>
  <c r="AF201" i="11"/>
  <c r="AG201" i="11"/>
  <c r="Z201" i="11"/>
  <c r="Y201" i="11"/>
  <c r="X201" i="11"/>
  <c r="J201" i="11"/>
  <c r="O201" i="11"/>
  <c r="B201" i="11"/>
  <c r="G201" i="11"/>
  <c r="AF200" i="11"/>
  <c r="AG200" i="11"/>
  <c r="Z200" i="11"/>
  <c r="Y200" i="11"/>
  <c r="X200" i="11"/>
  <c r="J200" i="11"/>
  <c r="O200" i="11"/>
  <c r="B200" i="11"/>
  <c r="G200" i="11"/>
  <c r="AF199" i="11"/>
  <c r="AG199" i="11"/>
  <c r="Z199" i="11"/>
  <c r="Y199" i="11"/>
  <c r="X199" i="11"/>
  <c r="J199" i="11"/>
  <c r="O199" i="11"/>
  <c r="B199" i="11"/>
  <c r="G199" i="11"/>
  <c r="AF198" i="11"/>
  <c r="AG198" i="11"/>
  <c r="Z198" i="11"/>
  <c r="Y198" i="11"/>
  <c r="X198" i="11"/>
  <c r="J198" i="11"/>
  <c r="O198" i="11"/>
  <c r="B198" i="11"/>
  <c r="G198" i="11"/>
  <c r="AF197" i="11"/>
  <c r="AG197" i="11"/>
  <c r="Z197" i="11"/>
  <c r="Y197" i="11"/>
  <c r="X197" i="11"/>
  <c r="J197" i="11"/>
  <c r="O197" i="11"/>
  <c r="B197" i="11"/>
  <c r="G197" i="11"/>
  <c r="AF196" i="11"/>
  <c r="AG196" i="11"/>
  <c r="Z196" i="11"/>
  <c r="Y196" i="11"/>
  <c r="X196" i="11"/>
  <c r="J196" i="11"/>
  <c r="O196" i="11"/>
  <c r="B196" i="11"/>
  <c r="G196" i="11"/>
  <c r="AF195" i="11"/>
  <c r="AG195" i="11"/>
  <c r="Z195" i="11"/>
  <c r="Y195" i="11"/>
  <c r="X195" i="11"/>
  <c r="J195" i="11"/>
  <c r="O195" i="11"/>
  <c r="B195" i="11"/>
  <c r="G195" i="11"/>
  <c r="AF194" i="11"/>
  <c r="AG194" i="11"/>
  <c r="Z194" i="11"/>
  <c r="Y194" i="11"/>
  <c r="X194" i="11"/>
  <c r="J194" i="11"/>
  <c r="O194" i="11"/>
  <c r="B194" i="11"/>
  <c r="G194" i="11"/>
  <c r="AF193" i="11"/>
  <c r="AG193" i="11"/>
  <c r="Z193" i="11"/>
  <c r="Y193" i="11"/>
  <c r="X193" i="11"/>
  <c r="J193" i="11"/>
  <c r="O193" i="11"/>
  <c r="B193" i="11"/>
  <c r="G193" i="11"/>
  <c r="AF192" i="11"/>
  <c r="AG192" i="11"/>
  <c r="Z192" i="11"/>
  <c r="Y192" i="11"/>
  <c r="X192" i="11"/>
  <c r="J192" i="11"/>
  <c r="O192" i="11"/>
  <c r="B192" i="11"/>
  <c r="G192" i="11"/>
  <c r="AF191" i="11"/>
  <c r="AG191" i="11"/>
  <c r="Z191" i="11"/>
  <c r="Y191" i="11"/>
  <c r="X191" i="11"/>
  <c r="J191" i="11"/>
  <c r="O191" i="11"/>
  <c r="B191" i="11"/>
  <c r="G191" i="11"/>
  <c r="AF190" i="11"/>
  <c r="AG190" i="11"/>
  <c r="Z190" i="11"/>
  <c r="Y190" i="11"/>
  <c r="X190" i="11"/>
  <c r="J190" i="11"/>
  <c r="O190" i="11"/>
  <c r="B190" i="11"/>
  <c r="G190" i="11"/>
  <c r="AF189" i="11"/>
  <c r="AG189" i="11"/>
  <c r="Z189" i="11"/>
  <c r="Y189" i="11"/>
  <c r="X189" i="11"/>
  <c r="J189" i="11"/>
  <c r="O189" i="11"/>
  <c r="B189" i="11"/>
  <c r="G189" i="11"/>
  <c r="AF188" i="11"/>
  <c r="AG188" i="11"/>
  <c r="Z188" i="11"/>
  <c r="Y188" i="11"/>
  <c r="X188" i="11"/>
  <c r="J188" i="11"/>
  <c r="O188" i="11"/>
  <c r="B188" i="11"/>
  <c r="G188" i="11"/>
  <c r="AF187" i="11"/>
  <c r="AG187" i="11"/>
  <c r="Z187" i="11"/>
  <c r="Y187" i="11"/>
  <c r="X187" i="11"/>
  <c r="J187" i="11"/>
  <c r="O187" i="11"/>
  <c r="B187" i="11"/>
  <c r="G187" i="11"/>
  <c r="AF186" i="11"/>
  <c r="AG186" i="11"/>
  <c r="Z186" i="11"/>
  <c r="Y186" i="11"/>
  <c r="X186" i="11"/>
  <c r="J186" i="11"/>
  <c r="O186" i="11"/>
  <c r="B186" i="11"/>
  <c r="G186" i="11"/>
  <c r="AF185" i="11"/>
  <c r="AG185" i="11"/>
  <c r="Z185" i="11"/>
  <c r="Y185" i="11"/>
  <c r="X185" i="11"/>
  <c r="J185" i="11"/>
  <c r="O185" i="11"/>
  <c r="B185" i="11"/>
  <c r="G185" i="11"/>
  <c r="AF184" i="11"/>
  <c r="AG184" i="11"/>
  <c r="Z184" i="11"/>
  <c r="Y184" i="11"/>
  <c r="X184" i="11"/>
  <c r="J184" i="11"/>
  <c r="O184" i="11"/>
  <c r="B184" i="11"/>
  <c r="G184" i="11"/>
  <c r="AF183" i="11"/>
  <c r="AG183" i="11"/>
  <c r="Z183" i="11"/>
  <c r="Y183" i="11"/>
  <c r="X183" i="11"/>
  <c r="J183" i="11"/>
  <c r="O183" i="11"/>
  <c r="B183" i="11"/>
  <c r="G183" i="11"/>
  <c r="AF182" i="11"/>
  <c r="AG182" i="11"/>
  <c r="Z182" i="11"/>
  <c r="Y182" i="11"/>
  <c r="X182" i="11"/>
  <c r="J182" i="11"/>
  <c r="O182" i="11"/>
  <c r="B182" i="11"/>
  <c r="G182" i="11"/>
  <c r="AF181" i="11"/>
  <c r="AG181" i="11"/>
  <c r="Z181" i="11"/>
  <c r="Y181" i="11"/>
  <c r="X181" i="11"/>
  <c r="J181" i="11"/>
  <c r="O181" i="11"/>
  <c r="B181" i="11"/>
  <c r="G181" i="11"/>
  <c r="AF180" i="11"/>
  <c r="AG180" i="11"/>
  <c r="Z180" i="11"/>
  <c r="Y180" i="11"/>
  <c r="X180" i="11"/>
  <c r="J180" i="11"/>
  <c r="O180" i="11"/>
  <c r="B180" i="11"/>
  <c r="G180" i="11"/>
  <c r="AF179" i="11"/>
  <c r="AG179" i="11"/>
  <c r="Z179" i="11"/>
  <c r="Y179" i="11"/>
  <c r="X179" i="11"/>
  <c r="J179" i="11"/>
  <c r="O179" i="11"/>
  <c r="B179" i="11"/>
  <c r="G179" i="11"/>
  <c r="AF178" i="11"/>
  <c r="AG178" i="11"/>
  <c r="Z178" i="11"/>
  <c r="Y178" i="11"/>
  <c r="X178" i="11"/>
  <c r="J178" i="11"/>
  <c r="O178" i="11"/>
  <c r="B178" i="11"/>
  <c r="G178" i="11"/>
  <c r="AF177" i="11"/>
  <c r="AG177" i="11"/>
  <c r="Z177" i="11"/>
  <c r="Y177" i="11"/>
  <c r="X177" i="11"/>
  <c r="J177" i="11"/>
  <c r="O177" i="11"/>
  <c r="B177" i="11"/>
  <c r="G177" i="11"/>
  <c r="AF176" i="11"/>
  <c r="AG176" i="11"/>
  <c r="Z176" i="11"/>
  <c r="Y176" i="11"/>
  <c r="X176" i="11"/>
  <c r="J176" i="11"/>
  <c r="O176" i="11"/>
  <c r="B176" i="11"/>
  <c r="G176" i="11"/>
  <c r="AF175" i="11"/>
  <c r="AG175" i="11"/>
  <c r="Z175" i="11"/>
  <c r="Y175" i="11"/>
  <c r="X175" i="11"/>
  <c r="J175" i="11"/>
  <c r="O175" i="11"/>
  <c r="B175" i="11"/>
  <c r="G175" i="11"/>
  <c r="AF174" i="11"/>
  <c r="AG174" i="11"/>
  <c r="Z174" i="11"/>
  <c r="Y174" i="11"/>
  <c r="X174" i="11"/>
  <c r="J174" i="11"/>
  <c r="O174" i="11"/>
  <c r="B174" i="11"/>
  <c r="G174" i="11"/>
  <c r="AF173" i="11"/>
  <c r="AG173" i="11"/>
  <c r="Z173" i="11"/>
  <c r="Y173" i="11"/>
  <c r="X173" i="11"/>
  <c r="J173" i="11"/>
  <c r="O173" i="11"/>
  <c r="B173" i="11"/>
  <c r="G173" i="11"/>
  <c r="AF172" i="11"/>
  <c r="AG172" i="11"/>
  <c r="Z172" i="11"/>
  <c r="Y172" i="11"/>
  <c r="X172" i="11"/>
  <c r="J172" i="11"/>
  <c r="O172" i="11"/>
  <c r="B172" i="11"/>
  <c r="G172" i="11"/>
  <c r="AF171" i="11"/>
  <c r="AG171" i="11"/>
  <c r="Z171" i="11"/>
  <c r="Y171" i="11"/>
  <c r="X171" i="11"/>
  <c r="J171" i="11"/>
  <c r="O171" i="11"/>
  <c r="B171" i="11"/>
  <c r="G171" i="11"/>
  <c r="AF170" i="11"/>
  <c r="AG170" i="11"/>
  <c r="Z170" i="11"/>
  <c r="Y170" i="11"/>
  <c r="X170" i="11"/>
  <c r="J170" i="11"/>
  <c r="O170" i="11"/>
  <c r="B170" i="11"/>
  <c r="G170" i="11"/>
  <c r="AF169" i="11"/>
  <c r="AG169" i="11"/>
  <c r="Z169" i="11"/>
  <c r="Y169" i="11"/>
  <c r="X169" i="11"/>
  <c r="J169" i="11"/>
  <c r="O169" i="11"/>
  <c r="B169" i="11"/>
  <c r="G169" i="11"/>
  <c r="AF168" i="11"/>
  <c r="AG168" i="11"/>
  <c r="Z168" i="11"/>
  <c r="Y168" i="11"/>
  <c r="X168" i="11"/>
  <c r="J168" i="11"/>
  <c r="O168" i="11"/>
  <c r="B168" i="11"/>
  <c r="G168" i="11"/>
  <c r="AF167" i="11"/>
  <c r="AG167" i="11"/>
  <c r="Z167" i="11"/>
  <c r="Y167" i="11"/>
  <c r="X167" i="11"/>
  <c r="J167" i="11"/>
  <c r="O167" i="11"/>
  <c r="B167" i="11"/>
  <c r="G167" i="11"/>
  <c r="AF166" i="11"/>
  <c r="AG166" i="11"/>
  <c r="Z166" i="11"/>
  <c r="Y166" i="11"/>
  <c r="X166" i="11"/>
  <c r="J166" i="11"/>
  <c r="O166" i="11"/>
  <c r="B166" i="11"/>
  <c r="G166" i="11"/>
  <c r="AF165" i="11"/>
  <c r="AG165" i="11"/>
  <c r="Z165" i="11"/>
  <c r="Y165" i="11"/>
  <c r="X165" i="11"/>
  <c r="J165" i="11"/>
  <c r="O165" i="11"/>
  <c r="B165" i="11"/>
  <c r="G165" i="11"/>
  <c r="AF164" i="11"/>
  <c r="AG164" i="11"/>
  <c r="Z164" i="11"/>
  <c r="Y164" i="11"/>
  <c r="X164" i="11"/>
  <c r="J164" i="11"/>
  <c r="O164" i="11"/>
  <c r="B164" i="11"/>
  <c r="G164" i="11"/>
  <c r="AF163" i="11"/>
  <c r="AG163" i="11"/>
  <c r="Z163" i="11"/>
  <c r="Y163" i="11"/>
  <c r="X163" i="11"/>
  <c r="J163" i="11"/>
  <c r="O163" i="11"/>
  <c r="B163" i="11"/>
  <c r="G163" i="11"/>
  <c r="AF162" i="11"/>
  <c r="AG162" i="11"/>
  <c r="Z162" i="11"/>
  <c r="Y162" i="11"/>
  <c r="X162" i="11"/>
  <c r="J162" i="11"/>
  <c r="O162" i="11"/>
  <c r="B162" i="11"/>
  <c r="G162" i="11"/>
  <c r="AF161" i="11"/>
  <c r="AG161" i="11"/>
  <c r="Z161" i="11"/>
  <c r="Y161" i="11"/>
  <c r="X161" i="11"/>
  <c r="J161" i="11"/>
  <c r="O161" i="11"/>
  <c r="B161" i="11"/>
  <c r="G161" i="11"/>
  <c r="AF160" i="11"/>
  <c r="AG160" i="11"/>
  <c r="Z160" i="11"/>
  <c r="Y160" i="11"/>
  <c r="X160" i="11"/>
  <c r="J160" i="11"/>
  <c r="O160" i="11"/>
  <c r="B160" i="11"/>
  <c r="G160" i="11"/>
  <c r="AF159" i="11"/>
  <c r="AG159" i="11"/>
  <c r="Z159" i="11"/>
  <c r="Y159" i="11"/>
  <c r="X159" i="11"/>
  <c r="J159" i="11"/>
  <c r="O159" i="11"/>
  <c r="B159" i="11"/>
  <c r="G159" i="11"/>
  <c r="AF158" i="11"/>
  <c r="AG158" i="11"/>
  <c r="Z158" i="11"/>
  <c r="Y158" i="11"/>
  <c r="X158" i="11"/>
  <c r="J158" i="11"/>
  <c r="O158" i="11"/>
  <c r="B158" i="11"/>
  <c r="G158" i="11"/>
  <c r="AF157" i="11"/>
  <c r="AG157" i="11"/>
  <c r="Z157" i="11"/>
  <c r="Y157" i="11"/>
  <c r="X157" i="11"/>
  <c r="J157" i="11"/>
  <c r="O157" i="11"/>
  <c r="B157" i="11"/>
  <c r="G157" i="11"/>
  <c r="AF156" i="11"/>
  <c r="AG156" i="11"/>
  <c r="Z156" i="11"/>
  <c r="Y156" i="11"/>
  <c r="X156" i="11"/>
  <c r="J156" i="11"/>
  <c r="O156" i="11"/>
  <c r="B156" i="11"/>
  <c r="G156" i="11"/>
  <c r="AF155" i="11"/>
  <c r="AG155" i="11"/>
  <c r="Z155" i="11"/>
  <c r="Y155" i="11"/>
  <c r="X155" i="11"/>
  <c r="J155" i="11"/>
  <c r="O155" i="11"/>
  <c r="B155" i="11"/>
  <c r="G155" i="11"/>
  <c r="AF154" i="11"/>
  <c r="AG154" i="11"/>
  <c r="Z154" i="11"/>
  <c r="Y154" i="11"/>
  <c r="X154" i="11"/>
  <c r="J154" i="11"/>
  <c r="O154" i="11"/>
  <c r="B154" i="11"/>
  <c r="G154" i="11"/>
  <c r="AF153" i="11"/>
  <c r="AG153" i="11"/>
  <c r="Z153" i="11"/>
  <c r="Y153" i="11"/>
  <c r="X153" i="11"/>
  <c r="J153" i="11"/>
  <c r="O153" i="11"/>
  <c r="B153" i="11"/>
  <c r="G153" i="11"/>
  <c r="AF152" i="11"/>
  <c r="AG152" i="11"/>
  <c r="Z152" i="11"/>
  <c r="Y152" i="11"/>
  <c r="X152" i="11"/>
  <c r="J152" i="11"/>
  <c r="O152" i="11"/>
  <c r="B152" i="11"/>
  <c r="G152" i="11"/>
  <c r="AF151" i="11"/>
  <c r="AG151" i="11"/>
  <c r="Z151" i="11"/>
  <c r="Y151" i="11"/>
  <c r="X151" i="11"/>
  <c r="J151" i="11"/>
  <c r="O151" i="11"/>
  <c r="B151" i="11"/>
  <c r="G151" i="11"/>
  <c r="AF150" i="11"/>
  <c r="AG150" i="11"/>
  <c r="Z150" i="11"/>
  <c r="Y150" i="11"/>
  <c r="X150" i="11"/>
  <c r="J150" i="11"/>
  <c r="O150" i="11"/>
  <c r="B150" i="11"/>
  <c r="G150" i="11"/>
  <c r="AF149" i="11"/>
  <c r="AG149" i="11"/>
  <c r="Z149" i="11"/>
  <c r="Y149" i="11"/>
  <c r="X149" i="11"/>
  <c r="J149" i="11"/>
  <c r="O149" i="11"/>
  <c r="B149" i="11"/>
  <c r="G149" i="11"/>
  <c r="AF148" i="11"/>
  <c r="AG148" i="11"/>
  <c r="Z148" i="11"/>
  <c r="Y148" i="11"/>
  <c r="X148" i="11"/>
  <c r="J148" i="11"/>
  <c r="O148" i="11"/>
  <c r="B148" i="11"/>
  <c r="G148" i="11"/>
  <c r="AF147" i="11"/>
  <c r="AG147" i="11"/>
  <c r="Z147" i="11"/>
  <c r="Y147" i="11"/>
  <c r="X147" i="11"/>
  <c r="J147" i="11"/>
  <c r="O147" i="11"/>
  <c r="B147" i="11"/>
  <c r="G147" i="11"/>
  <c r="AF146" i="11"/>
  <c r="AG146" i="11"/>
  <c r="Z146" i="11"/>
  <c r="Y146" i="11"/>
  <c r="X146" i="11"/>
  <c r="J146" i="11"/>
  <c r="O146" i="11"/>
  <c r="B146" i="11"/>
  <c r="G146" i="11"/>
  <c r="AF145" i="11"/>
  <c r="AG145" i="11"/>
  <c r="Z145" i="11"/>
  <c r="Y145" i="11"/>
  <c r="X145" i="11"/>
  <c r="J145" i="11"/>
  <c r="O145" i="11"/>
  <c r="B145" i="11"/>
  <c r="G145" i="11"/>
  <c r="AF144" i="11"/>
  <c r="AG144" i="11"/>
  <c r="Z144" i="11"/>
  <c r="Y144" i="11"/>
  <c r="X144" i="11"/>
  <c r="J144" i="11"/>
  <c r="O144" i="11"/>
  <c r="B144" i="11"/>
  <c r="G144" i="11"/>
  <c r="AF143" i="11"/>
  <c r="AG143" i="11"/>
  <c r="Z143" i="11"/>
  <c r="Y143" i="11"/>
  <c r="X143" i="11"/>
  <c r="J143" i="11"/>
  <c r="O143" i="11"/>
  <c r="B143" i="11"/>
  <c r="G143" i="11"/>
  <c r="AF142" i="11"/>
  <c r="AG142" i="11"/>
  <c r="Z142" i="11"/>
  <c r="Y142" i="11"/>
  <c r="X142" i="11"/>
  <c r="J142" i="11"/>
  <c r="O142" i="11"/>
  <c r="B142" i="11"/>
  <c r="G142" i="11"/>
  <c r="AF141" i="11"/>
  <c r="AG141" i="11"/>
  <c r="Z141" i="11"/>
  <c r="Y141" i="11"/>
  <c r="X141" i="11"/>
  <c r="J141" i="11"/>
  <c r="O141" i="11"/>
  <c r="B141" i="11"/>
  <c r="G141" i="11"/>
  <c r="AF140" i="11"/>
  <c r="AG140" i="11"/>
  <c r="Z140" i="11"/>
  <c r="Y140" i="11"/>
  <c r="X140" i="11"/>
  <c r="J140" i="11"/>
  <c r="O140" i="11"/>
  <c r="B140" i="11"/>
  <c r="G140" i="11"/>
  <c r="AF139" i="11"/>
  <c r="AG139" i="11"/>
  <c r="Z139" i="11"/>
  <c r="Y139" i="11"/>
  <c r="X139" i="11"/>
  <c r="J139" i="11"/>
  <c r="O139" i="11"/>
  <c r="B139" i="11"/>
  <c r="G139" i="11"/>
  <c r="AF138" i="11"/>
  <c r="AG138" i="11"/>
  <c r="Z138" i="11"/>
  <c r="Y138" i="11"/>
  <c r="X138" i="11"/>
  <c r="J138" i="11"/>
  <c r="O138" i="11"/>
  <c r="B138" i="11"/>
  <c r="G138" i="11"/>
  <c r="AF137" i="11"/>
  <c r="AG137" i="11"/>
  <c r="Z137" i="11"/>
  <c r="Y137" i="11"/>
  <c r="X137" i="11"/>
  <c r="J137" i="11"/>
  <c r="O137" i="11"/>
  <c r="B137" i="11"/>
  <c r="G137" i="11"/>
  <c r="AF136" i="11"/>
  <c r="AG136" i="11"/>
  <c r="Z136" i="11"/>
  <c r="Y136" i="11"/>
  <c r="X136" i="11"/>
  <c r="J136" i="11"/>
  <c r="O136" i="11"/>
  <c r="B136" i="11"/>
  <c r="G136" i="11"/>
  <c r="AF135" i="11"/>
  <c r="AG135" i="11"/>
  <c r="Z135" i="11"/>
  <c r="Y135" i="11"/>
  <c r="X135" i="11"/>
  <c r="J135" i="11"/>
  <c r="O135" i="11"/>
  <c r="B135" i="11"/>
  <c r="G135" i="11"/>
  <c r="AF134" i="11"/>
  <c r="AG134" i="11"/>
  <c r="Z134" i="11"/>
  <c r="Y134" i="11"/>
  <c r="X134" i="11"/>
  <c r="J134" i="11"/>
  <c r="O134" i="11"/>
  <c r="B134" i="11"/>
  <c r="G134" i="11"/>
  <c r="AF133" i="11"/>
  <c r="AG133" i="11"/>
  <c r="Z133" i="11"/>
  <c r="Y133" i="11"/>
  <c r="X133" i="11"/>
  <c r="J133" i="11"/>
  <c r="O133" i="11"/>
  <c r="B133" i="11"/>
  <c r="G133" i="11"/>
  <c r="AF132" i="11"/>
  <c r="AG132" i="11"/>
  <c r="Z132" i="11"/>
  <c r="Y132" i="11"/>
  <c r="X132" i="11"/>
  <c r="J132" i="11"/>
  <c r="O132" i="11"/>
  <c r="B132" i="11"/>
  <c r="G132" i="11"/>
  <c r="AF131" i="11"/>
  <c r="AG131" i="11"/>
  <c r="Z131" i="11"/>
  <c r="Y131" i="11"/>
  <c r="X131" i="11"/>
  <c r="J131" i="11"/>
  <c r="O131" i="11"/>
  <c r="B131" i="11"/>
  <c r="G131" i="11"/>
  <c r="AF130" i="11"/>
  <c r="AG130" i="11"/>
  <c r="Z130" i="11"/>
  <c r="Y130" i="11"/>
  <c r="X130" i="11"/>
  <c r="J130" i="11"/>
  <c r="O130" i="11"/>
  <c r="B130" i="11"/>
  <c r="G130" i="11"/>
  <c r="AF129" i="11"/>
  <c r="AG129" i="11"/>
  <c r="Z129" i="11"/>
  <c r="Y129" i="11"/>
  <c r="X129" i="11"/>
  <c r="J129" i="11"/>
  <c r="O129" i="11"/>
  <c r="B129" i="11"/>
  <c r="G129" i="11"/>
  <c r="AF128" i="11"/>
  <c r="AG128" i="11"/>
  <c r="Z128" i="11"/>
  <c r="Y128" i="11"/>
  <c r="X128" i="11"/>
  <c r="J128" i="11"/>
  <c r="O128" i="11"/>
  <c r="B128" i="11"/>
  <c r="G128" i="11"/>
  <c r="AF127" i="11"/>
  <c r="AG127" i="11"/>
  <c r="Z127" i="11"/>
  <c r="Y127" i="11"/>
  <c r="X127" i="11"/>
  <c r="J127" i="11"/>
  <c r="O127" i="11"/>
  <c r="B127" i="11"/>
  <c r="G127" i="11"/>
  <c r="AF126" i="11"/>
  <c r="AG126" i="11"/>
  <c r="Z126" i="11"/>
  <c r="Y126" i="11"/>
  <c r="X126" i="11"/>
  <c r="J126" i="11"/>
  <c r="O126" i="11"/>
  <c r="B126" i="11"/>
  <c r="G126" i="11"/>
  <c r="AF125" i="11"/>
  <c r="AG125" i="11"/>
  <c r="Z125" i="11"/>
  <c r="Y125" i="11"/>
  <c r="X125" i="11"/>
  <c r="J125" i="11"/>
  <c r="O125" i="11"/>
  <c r="B125" i="11"/>
  <c r="G125" i="11"/>
  <c r="AF124" i="11"/>
  <c r="AG124" i="11"/>
  <c r="Z124" i="11"/>
  <c r="Y124" i="11"/>
  <c r="X124" i="11"/>
  <c r="J124" i="11"/>
  <c r="O124" i="11"/>
  <c r="B124" i="11"/>
  <c r="G124" i="11"/>
  <c r="AF123" i="11"/>
  <c r="AG123" i="11"/>
  <c r="Z123" i="11"/>
  <c r="Y123" i="11"/>
  <c r="X123" i="11"/>
  <c r="J123" i="11"/>
  <c r="O123" i="11"/>
  <c r="B123" i="11"/>
  <c r="G123" i="11"/>
  <c r="AF122" i="11"/>
  <c r="AG122" i="11"/>
  <c r="Z122" i="11"/>
  <c r="Y122" i="11"/>
  <c r="X122" i="11"/>
  <c r="J122" i="11"/>
  <c r="O122" i="11"/>
  <c r="B122" i="11"/>
  <c r="G122" i="11"/>
  <c r="AF121" i="11"/>
  <c r="AG121" i="11"/>
  <c r="Z121" i="11"/>
  <c r="Y121" i="11"/>
  <c r="X121" i="11"/>
  <c r="J121" i="11"/>
  <c r="O121" i="11"/>
  <c r="B121" i="11"/>
  <c r="G121" i="11"/>
  <c r="AF120" i="11"/>
  <c r="AG120" i="11"/>
  <c r="Z120" i="11"/>
  <c r="Y120" i="11"/>
  <c r="X120" i="11"/>
  <c r="J120" i="11"/>
  <c r="O120" i="11"/>
  <c r="B120" i="11"/>
  <c r="G120" i="11"/>
  <c r="AF119" i="11"/>
  <c r="AG119" i="11"/>
  <c r="Z119" i="11"/>
  <c r="Y119" i="11"/>
  <c r="X119" i="11"/>
  <c r="J119" i="11"/>
  <c r="O119" i="11"/>
  <c r="B119" i="11"/>
  <c r="G119" i="11"/>
  <c r="AF118" i="11"/>
  <c r="AG118" i="11"/>
  <c r="Z118" i="11"/>
  <c r="Y118" i="11"/>
  <c r="X118" i="11"/>
  <c r="J118" i="11"/>
  <c r="O118" i="11"/>
  <c r="B118" i="11"/>
  <c r="G118" i="11"/>
  <c r="AF117" i="11"/>
  <c r="AG117" i="11"/>
  <c r="Z117" i="11"/>
  <c r="Y117" i="11"/>
  <c r="X117" i="11"/>
  <c r="J117" i="11"/>
  <c r="O117" i="11"/>
  <c r="B117" i="11"/>
  <c r="G117" i="11"/>
  <c r="AF116" i="11"/>
  <c r="AG116" i="11"/>
  <c r="Z116" i="11"/>
  <c r="Y116" i="11"/>
  <c r="X116" i="11"/>
  <c r="J116" i="11"/>
  <c r="O116" i="11"/>
  <c r="B116" i="11"/>
  <c r="G116" i="11"/>
  <c r="AF115" i="11"/>
  <c r="AG115" i="11"/>
  <c r="Z115" i="11"/>
  <c r="Y115" i="11"/>
  <c r="X115" i="11"/>
  <c r="J115" i="11"/>
  <c r="O115" i="11"/>
  <c r="B115" i="11"/>
  <c r="G115" i="11"/>
  <c r="AF114" i="11"/>
  <c r="AG114" i="11"/>
  <c r="Z114" i="11"/>
  <c r="Y114" i="11"/>
  <c r="X114" i="11"/>
  <c r="J114" i="11"/>
  <c r="O114" i="11"/>
  <c r="B114" i="11"/>
  <c r="G114" i="11"/>
  <c r="AF113" i="11"/>
  <c r="AG113" i="11"/>
  <c r="Z113" i="11"/>
  <c r="Y113" i="11"/>
  <c r="X113" i="11"/>
  <c r="AF112" i="11"/>
  <c r="AG112" i="11"/>
  <c r="Z112" i="11"/>
  <c r="Y112" i="11"/>
  <c r="X112" i="11"/>
  <c r="AF111" i="11"/>
  <c r="AG111" i="11"/>
  <c r="Z111" i="11"/>
  <c r="Y111" i="11"/>
  <c r="X111" i="11"/>
  <c r="AF110" i="11"/>
  <c r="AG110" i="11"/>
  <c r="Z110" i="11"/>
  <c r="Y110" i="11"/>
  <c r="X110" i="11"/>
  <c r="AF109" i="11"/>
  <c r="AG109" i="11"/>
  <c r="Z109" i="11"/>
  <c r="Y109" i="11"/>
  <c r="X109" i="11"/>
  <c r="AF108" i="11"/>
  <c r="AG108" i="11"/>
  <c r="Z108" i="11"/>
  <c r="Y108" i="11"/>
  <c r="X108" i="11"/>
  <c r="AF107" i="11"/>
  <c r="AG107" i="11"/>
  <c r="Z107" i="11"/>
  <c r="Y107" i="11"/>
  <c r="X107" i="11"/>
  <c r="AF106" i="11"/>
  <c r="AG106" i="11"/>
  <c r="Z106" i="11"/>
  <c r="Y106" i="11"/>
  <c r="X106" i="11"/>
  <c r="AF105" i="11"/>
  <c r="AG105" i="11"/>
  <c r="Z105" i="11"/>
  <c r="Y105" i="11"/>
  <c r="X105" i="11"/>
  <c r="J105" i="11"/>
  <c r="O105" i="11"/>
  <c r="B105" i="11"/>
  <c r="G105" i="11"/>
  <c r="AF104" i="11"/>
  <c r="AG104" i="11"/>
  <c r="Z104" i="11"/>
  <c r="Y104" i="11"/>
  <c r="X104" i="11"/>
  <c r="J104" i="11"/>
  <c r="O104" i="11"/>
  <c r="B104" i="11"/>
  <c r="G104" i="11"/>
  <c r="AF103" i="11"/>
  <c r="AG103" i="11"/>
  <c r="Z103" i="11"/>
  <c r="Y103" i="11"/>
  <c r="X103" i="11"/>
  <c r="J103" i="11"/>
  <c r="O103" i="11"/>
  <c r="B103" i="11"/>
  <c r="G103" i="11"/>
  <c r="AF102" i="11"/>
  <c r="AG102" i="11"/>
  <c r="Z102" i="11"/>
  <c r="Y102" i="11"/>
  <c r="X102" i="11"/>
  <c r="J102" i="11"/>
  <c r="O102" i="11"/>
  <c r="B102" i="11"/>
  <c r="G102" i="11"/>
  <c r="AF101" i="11"/>
  <c r="AG101" i="11"/>
  <c r="Z101" i="11"/>
  <c r="Y101" i="11"/>
  <c r="X101" i="11"/>
  <c r="J101" i="11"/>
  <c r="O101" i="11"/>
  <c r="B101" i="11"/>
  <c r="G101" i="11"/>
  <c r="AF100" i="11"/>
  <c r="AG100" i="11"/>
  <c r="Z100" i="11"/>
  <c r="Y100" i="11"/>
  <c r="X100" i="11"/>
  <c r="J100" i="11"/>
  <c r="O100" i="11"/>
  <c r="B100" i="11"/>
  <c r="G100" i="11"/>
  <c r="AF99" i="11"/>
  <c r="AG99" i="11"/>
  <c r="Z99" i="11"/>
  <c r="Y99" i="11"/>
  <c r="X99" i="11"/>
  <c r="J99" i="11"/>
  <c r="O99" i="11"/>
  <c r="B99" i="11"/>
  <c r="G99" i="11"/>
  <c r="AF98" i="11"/>
  <c r="AG98" i="11"/>
  <c r="Z98" i="11"/>
  <c r="Y98" i="11"/>
  <c r="X98" i="11"/>
  <c r="J98" i="11"/>
  <c r="O98" i="11"/>
  <c r="B98" i="11"/>
  <c r="G98" i="11"/>
  <c r="AF97" i="11"/>
  <c r="AG97" i="11"/>
  <c r="Z97" i="11"/>
  <c r="Y97" i="11"/>
  <c r="X97" i="11"/>
  <c r="J97" i="11"/>
  <c r="O97" i="11"/>
  <c r="B97" i="11"/>
  <c r="G97" i="11"/>
  <c r="AF96" i="11"/>
  <c r="AG96" i="11"/>
  <c r="Z96" i="11"/>
  <c r="Y96" i="11"/>
  <c r="X96" i="11"/>
  <c r="J96" i="11"/>
  <c r="O96" i="11"/>
  <c r="B96" i="11"/>
  <c r="G96" i="11"/>
  <c r="AF95" i="11"/>
  <c r="AG95" i="11"/>
  <c r="Z95" i="11"/>
  <c r="Y95" i="11"/>
  <c r="X95" i="11"/>
  <c r="J95" i="11"/>
  <c r="O95" i="11"/>
  <c r="B95" i="11"/>
  <c r="G95" i="11"/>
  <c r="AF94" i="11"/>
  <c r="AG94" i="11"/>
  <c r="Z94" i="11"/>
  <c r="Y94" i="11"/>
  <c r="X94" i="11"/>
  <c r="J94" i="11"/>
  <c r="O94" i="11"/>
  <c r="B94" i="11"/>
  <c r="G94" i="11"/>
  <c r="AF93" i="11"/>
  <c r="AG93" i="11"/>
  <c r="Z93" i="11"/>
  <c r="Y93" i="11"/>
  <c r="X93" i="11"/>
  <c r="J93" i="11"/>
  <c r="O93" i="11"/>
  <c r="B93" i="11"/>
  <c r="G93" i="11"/>
  <c r="AF92" i="11"/>
  <c r="AG92" i="11"/>
  <c r="Z92" i="11"/>
  <c r="Y92" i="11"/>
  <c r="X92" i="11"/>
  <c r="J92" i="11"/>
  <c r="O92" i="11"/>
  <c r="B92" i="11"/>
  <c r="G92" i="11"/>
  <c r="AF91" i="11"/>
  <c r="AG91" i="11"/>
  <c r="Z91" i="11"/>
  <c r="Y91" i="11"/>
  <c r="X91" i="11"/>
  <c r="J91" i="11"/>
  <c r="O91" i="11"/>
  <c r="B91" i="11"/>
  <c r="G91" i="11"/>
  <c r="AF90" i="11"/>
  <c r="AG90" i="11"/>
  <c r="Z90" i="11"/>
  <c r="Y90" i="11"/>
  <c r="X90" i="11"/>
  <c r="J90" i="11"/>
  <c r="O90" i="11"/>
  <c r="B90" i="11"/>
  <c r="G90" i="11"/>
  <c r="AF89" i="11"/>
  <c r="AG89" i="11"/>
  <c r="Z89" i="11"/>
  <c r="Y89" i="11"/>
  <c r="X89" i="11"/>
  <c r="J89" i="11"/>
  <c r="O89" i="11"/>
  <c r="B89" i="11"/>
  <c r="G89" i="11"/>
  <c r="AF88" i="11"/>
  <c r="AG88" i="11"/>
  <c r="Z88" i="11"/>
  <c r="Y88" i="11"/>
  <c r="X88" i="11"/>
  <c r="J88" i="11"/>
  <c r="O88" i="11"/>
  <c r="B88" i="11"/>
  <c r="G88" i="11"/>
  <c r="AF87" i="11"/>
  <c r="AG87" i="11"/>
  <c r="Z87" i="11"/>
  <c r="Y87" i="11"/>
  <c r="X87" i="11"/>
  <c r="J87" i="11"/>
  <c r="O87" i="11"/>
  <c r="B87" i="11"/>
  <c r="G87" i="11"/>
  <c r="AF86" i="11"/>
  <c r="AG86" i="11"/>
  <c r="Z86" i="11"/>
  <c r="Y86" i="11"/>
  <c r="X86" i="11"/>
  <c r="J86" i="11"/>
  <c r="O86" i="11"/>
  <c r="B86" i="11"/>
  <c r="G86" i="11"/>
  <c r="AF85" i="11"/>
  <c r="AG85" i="11"/>
  <c r="Z85" i="11"/>
  <c r="Y85" i="11"/>
  <c r="X85" i="11"/>
  <c r="J85" i="11"/>
  <c r="O85" i="11"/>
  <c r="B85" i="11"/>
  <c r="G85" i="11"/>
  <c r="AF84" i="11"/>
  <c r="AG84" i="11"/>
  <c r="Z84" i="11"/>
  <c r="Y84" i="11"/>
  <c r="X84" i="11"/>
  <c r="J84" i="11"/>
  <c r="O84" i="11"/>
  <c r="B84" i="11"/>
  <c r="G84" i="11"/>
  <c r="AF83" i="11"/>
  <c r="AG83" i="11"/>
  <c r="Z83" i="11"/>
  <c r="Y83" i="11"/>
  <c r="X83" i="11"/>
  <c r="J83" i="11"/>
  <c r="O83" i="11"/>
  <c r="B83" i="11"/>
  <c r="G83" i="11"/>
  <c r="AF82" i="11"/>
  <c r="AG82" i="11"/>
  <c r="Z82" i="11"/>
  <c r="Y82" i="11"/>
  <c r="X82" i="11"/>
  <c r="J82" i="11"/>
  <c r="O82" i="11"/>
  <c r="B82" i="11"/>
  <c r="G82" i="11"/>
  <c r="AF81" i="11"/>
  <c r="AG81" i="11"/>
  <c r="Z81" i="11"/>
  <c r="Y81" i="11"/>
  <c r="X81" i="11"/>
  <c r="J81" i="11"/>
  <c r="O81" i="11"/>
  <c r="B81" i="11"/>
  <c r="G81" i="11"/>
  <c r="AF80" i="11"/>
  <c r="AG80" i="11"/>
  <c r="Z80" i="11"/>
  <c r="Y80" i="11"/>
  <c r="X80" i="11"/>
  <c r="J80" i="11"/>
  <c r="O80" i="11"/>
  <c r="B80" i="11"/>
  <c r="G80" i="11"/>
  <c r="AF79" i="11"/>
  <c r="AG79" i="11"/>
  <c r="Z79" i="11"/>
  <c r="Y79" i="11"/>
  <c r="X79" i="11"/>
  <c r="J79" i="11"/>
  <c r="O79" i="11"/>
  <c r="B79" i="11"/>
  <c r="G79" i="11"/>
  <c r="AF78" i="11"/>
  <c r="AG78" i="11"/>
  <c r="Z78" i="11"/>
  <c r="Y78" i="11"/>
  <c r="X78" i="11"/>
  <c r="J78" i="11"/>
  <c r="O78" i="11"/>
  <c r="B78" i="11"/>
  <c r="G78" i="11"/>
  <c r="AF77" i="11"/>
  <c r="AG77" i="11"/>
  <c r="Z77" i="11"/>
  <c r="Y77" i="11"/>
  <c r="X77" i="11"/>
  <c r="J77" i="11"/>
  <c r="O77" i="11"/>
  <c r="B77" i="11"/>
  <c r="G77" i="11"/>
  <c r="AF76" i="11"/>
  <c r="AG76" i="11"/>
  <c r="Z76" i="11"/>
  <c r="Y76" i="11"/>
  <c r="X76" i="11"/>
  <c r="J76" i="11"/>
  <c r="O76" i="11"/>
  <c r="B76" i="11"/>
  <c r="G76" i="11"/>
  <c r="AF75" i="11"/>
  <c r="AG75" i="11"/>
  <c r="Z75" i="11"/>
  <c r="Y75" i="11"/>
  <c r="X75" i="11"/>
  <c r="J75" i="11"/>
  <c r="O75" i="11"/>
  <c r="B75" i="11"/>
  <c r="G75" i="11"/>
  <c r="AF74" i="11"/>
  <c r="AG74" i="11"/>
  <c r="Z74" i="11"/>
  <c r="Y74" i="11"/>
  <c r="X74" i="11"/>
  <c r="J74" i="11"/>
  <c r="O74" i="11"/>
  <c r="B74" i="11"/>
  <c r="G74" i="11"/>
  <c r="AF73" i="11"/>
  <c r="AG73" i="11"/>
  <c r="Z73" i="11"/>
  <c r="Y73" i="11"/>
  <c r="X73" i="11"/>
  <c r="J73" i="11"/>
  <c r="O73" i="11"/>
  <c r="B73" i="11"/>
  <c r="G73" i="11"/>
  <c r="AF72" i="11"/>
  <c r="AG72" i="11"/>
  <c r="Z72" i="11"/>
  <c r="Y72" i="11"/>
  <c r="X72" i="11"/>
  <c r="J72" i="11"/>
  <c r="O72" i="11"/>
  <c r="B72" i="11"/>
  <c r="G72" i="11"/>
  <c r="AF71" i="11"/>
  <c r="AG71" i="11"/>
  <c r="Z71" i="11"/>
  <c r="Y71" i="11"/>
  <c r="X71" i="11"/>
  <c r="J71" i="11"/>
  <c r="O71" i="11"/>
  <c r="B71" i="11"/>
  <c r="G71" i="11"/>
  <c r="AF70" i="11"/>
  <c r="AG70" i="11"/>
  <c r="Z70" i="11"/>
  <c r="Y70" i="11"/>
  <c r="X70" i="11"/>
  <c r="J70" i="11"/>
  <c r="O70" i="11"/>
  <c r="B70" i="11"/>
  <c r="G70" i="11"/>
  <c r="AF69" i="11"/>
  <c r="AG69" i="11"/>
  <c r="Z69" i="11"/>
  <c r="Y69" i="11"/>
  <c r="X69" i="11"/>
  <c r="J69" i="11"/>
  <c r="O69" i="11"/>
  <c r="B69" i="11"/>
  <c r="G69" i="11"/>
  <c r="AF68" i="11"/>
  <c r="AG68" i="11"/>
  <c r="Z68" i="11"/>
  <c r="Y68" i="11"/>
  <c r="X68" i="11"/>
  <c r="J68" i="11"/>
  <c r="O68" i="11"/>
  <c r="B68" i="11"/>
  <c r="G68" i="11"/>
  <c r="AF67" i="11"/>
  <c r="AG67" i="11"/>
  <c r="Z67" i="11"/>
  <c r="Y67" i="11"/>
  <c r="X67" i="11"/>
  <c r="J67" i="11"/>
  <c r="O67" i="11"/>
  <c r="B67" i="11"/>
  <c r="G67" i="11"/>
  <c r="AF66" i="11"/>
  <c r="AG66" i="11"/>
  <c r="Z66" i="11"/>
  <c r="Y66" i="11"/>
  <c r="X66" i="11"/>
  <c r="J66" i="11"/>
  <c r="O66" i="11"/>
  <c r="B66" i="11"/>
  <c r="G66" i="11"/>
  <c r="AF65" i="11"/>
  <c r="AG65" i="11"/>
  <c r="Z65" i="11"/>
  <c r="Y65" i="11"/>
  <c r="X65" i="11"/>
  <c r="J65" i="11"/>
  <c r="O65" i="11"/>
  <c r="B65" i="11"/>
  <c r="G65" i="11"/>
  <c r="AF64" i="11"/>
  <c r="AG64" i="11"/>
  <c r="Z64" i="11"/>
  <c r="Y64" i="11"/>
  <c r="X64" i="11"/>
  <c r="J64" i="11"/>
  <c r="O64" i="11"/>
  <c r="B64" i="11"/>
  <c r="G64" i="11"/>
  <c r="AF63" i="11"/>
  <c r="AG63" i="11"/>
  <c r="Z63" i="11"/>
  <c r="Y63" i="11"/>
  <c r="X63" i="11"/>
  <c r="J63" i="11"/>
  <c r="O63" i="11"/>
  <c r="B63" i="11"/>
  <c r="G63" i="11"/>
  <c r="AF62" i="11"/>
  <c r="AG62" i="11"/>
  <c r="Z62" i="11"/>
  <c r="Y62" i="11"/>
  <c r="X62" i="11"/>
  <c r="J62" i="11"/>
  <c r="O62" i="11"/>
  <c r="B62" i="11"/>
  <c r="G62" i="11"/>
  <c r="AF61" i="11"/>
  <c r="AG61" i="11"/>
  <c r="Z61" i="11"/>
  <c r="Y61" i="11"/>
  <c r="X61" i="11"/>
  <c r="J61" i="11"/>
  <c r="O61" i="11"/>
  <c r="B61" i="11"/>
  <c r="G61" i="11"/>
  <c r="AF60" i="11"/>
  <c r="AG60" i="11"/>
  <c r="Z60" i="11"/>
  <c r="Y60" i="11"/>
  <c r="X60" i="11"/>
  <c r="J60" i="11"/>
  <c r="O60" i="11"/>
  <c r="B60" i="11"/>
  <c r="G60" i="11"/>
  <c r="AF59" i="11"/>
  <c r="AG59" i="11"/>
  <c r="Z59" i="11"/>
  <c r="Y59" i="11"/>
  <c r="X59" i="11"/>
  <c r="J59" i="11"/>
  <c r="O59" i="11"/>
  <c r="B59" i="11"/>
  <c r="G59" i="11"/>
  <c r="AF58" i="11"/>
  <c r="AG58" i="11"/>
  <c r="Z58" i="11"/>
  <c r="Y58" i="11"/>
  <c r="X58" i="11"/>
  <c r="J58" i="11"/>
  <c r="O58" i="11"/>
  <c r="B58" i="11"/>
  <c r="G58" i="11"/>
  <c r="AF57" i="11"/>
  <c r="AG57" i="11"/>
  <c r="Z57" i="11"/>
  <c r="Y57" i="11"/>
  <c r="X57" i="11"/>
  <c r="J57" i="11"/>
  <c r="O57" i="11"/>
  <c r="B57" i="11"/>
  <c r="G57" i="11"/>
  <c r="AF56" i="11"/>
  <c r="AG56" i="11"/>
  <c r="Z56" i="11"/>
  <c r="Y56" i="11"/>
  <c r="X56" i="11"/>
  <c r="J56" i="11"/>
  <c r="O56" i="11"/>
  <c r="B56" i="11"/>
  <c r="G56" i="11"/>
  <c r="AF55" i="11"/>
  <c r="AG55" i="11"/>
  <c r="Z55" i="11"/>
  <c r="Y55" i="11"/>
  <c r="X55" i="11"/>
  <c r="J55" i="11"/>
  <c r="O55" i="11"/>
  <c r="B55" i="11"/>
  <c r="G55" i="11"/>
  <c r="AF54" i="11"/>
  <c r="AG54" i="11"/>
  <c r="Z54" i="11"/>
  <c r="Y54" i="11"/>
  <c r="X54" i="11"/>
  <c r="J54" i="11"/>
  <c r="O54" i="11"/>
  <c r="B54" i="11"/>
  <c r="G54" i="11"/>
  <c r="AF53" i="11"/>
  <c r="AG53" i="11"/>
  <c r="Z53" i="11"/>
  <c r="Y53" i="11"/>
  <c r="X53" i="11"/>
  <c r="J53" i="11"/>
  <c r="O53" i="11"/>
  <c r="B53" i="11"/>
  <c r="G53" i="11"/>
  <c r="AF52" i="11"/>
  <c r="AG52" i="11"/>
  <c r="Z52" i="11"/>
  <c r="Y52" i="11"/>
  <c r="X52" i="11"/>
  <c r="J52" i="11"/>
  <c r="O52" i="11"/>
  <c r="B52" i="11"/>
  <c r="G52" i="11"/>
  <c r="AF51" i="11"/>
  <c r="AG51" i="11"/>
  <c r="Z51" i="11"/>
  <c r="Y51" i="11"/>
  <c r="X51" i="11"/>
  <c r="J51" i="11"/>
  <c r="O51" i="11"/>
  <c r="B51" i="11"/>
  <c r="G51" i="11"/>
  <c r="AF50" i="11"/>
  <c r="AG50" i="11"/>
  <c r="Z50" i="11"/>
  <c r="Y50" i="11"/>
  <c r="X50" i="11"/>
  <c r="J50" i="11"/>
  <c r="O50" i="11"/>
  <c r="B50" i="11"/>
  <c r="G50" i="11"/>
  <c r="AF49" i="11"/>
  <c r="AG49" i="11"/>
  <c r="Z49" i="11"/>
  <c r="Y49" i="11"/>
  <c r="X49" i="11"/>
  <c r="J49" i="11"/>
  <c r="O49" i="11"/>
  <c r="B49" i="11"/>
  <c r="G49" i="11"/>
  <c r="AF48" i="11"/>
  <c r="AG48" i="11"/>
  <c r="Z48" i="11"/>
  <c r="Y48" i="11"/>
  <c r="X48" i="11"/>
  <c r="J48" i="11"/>
  <c r="O48" i="11"/>
  <c r="B48" i="11"/>
  <c r="G48" i="11"/>
  <c r="AF47" i="11"/>
  <c r="AG47" i="11"/>
  <c r="Z47" i="11"/>
  <c r="Y47" i="11"/>
  <c r="X47" i="11"/>
  <c r="J47" i="11"/>
  <c r="O47" i="11"/>
  <c r="B47" i="11"/>
  <c r="G47" i="11"/>
  <c r="AF46" i="11"/>
  <c r="AG46" i="11"/>
  <c r="Z46" i="11"/>
  <c r="Y46" i="11"/>
  <c r="X46" i="11"/>
  <c r="J46" i="11"/>
  <c r="O46" i="11"/>
  <c r="B46" i="11"/>
  <c r="G46" i="11"/>
  <c r="AF45" i="11"/>
  <c r="AG45" i="11"/>
  <c r="Z45" i="11"/>
  <c r="Y45" i="11"/>
  <c r="X45" i="11"/>
  <c r="J45" i="11"/>
  <c r="O45" i="11"/>
  <c r="B45" i="11"/>
  <c r="G45" i="11"/>
  <c r="AF44" i="11"/>
  <c r="AG44" i="11"/>
  <c r="Z44" i="11"/>
  <c r="Y44" i="11"/>
  <c r="X44" i="11"/>
  <c r="J44" i="11"/>
  <c r="O44" i="11"/>
  <c r="B44" i="11"/>
  <c r="G44" i="11"/>
  <c r="AF43" i="11"/>
  <c r="AG43" i="11"/>
  <c r="Z43" i="11"/>
  <c r="Y43" i="11"/>
  <c r="X43" i="11"/>
  <c r="J43" i="11"/>
  <c r="O43" i="11"/>
  <c r="B43" i="11"/>
  <c r="G43" i="11"/>
  <c r="AF42" i="11"/>
  <c r="AG42" i="11"/>
  <c r="Z42" i="11"/>
  <c r="Y42" i="11"/>
  <c r="X42" i="11"/>
  <c r="J42" i="11"/>
  <c r="O42" i="11"/>
  <c r="B42" i="11"/>
  <c r="G42" i="11"/>
  <c r="AF41" i="11"/>
  <c r="AG41" i="11"/>
  <c r="Z41" i="11"/>
  <c r="Y41" i="11"/>
  <c r="X41" i="11"/>
  <c r="J41" i="11"/>
  <c r="O41" i="11"/>
  <c r="B41" i="11"/>
  <c r="G41" i="11"/>
  <c r="AF40" i="11"/>
  <c r="AG40" i="11"/>
  <c r="Z40" i="11"/>
  <c r="Y40" i="11"/>
  <c r="X40" i="11"/>
  <c r="J40" i="11"/>
  <c r="O40" i="11"/>
  <c r="B40" i="11"/>
  <c r="G40" i="11"/>
  <c r="AF39" i="11"/>
  <c r="AG39" i="11"/>
  <c r="Z39" i="11"/>
  <c r="Y39" i="11"/>
  <c r="X39" i="11"/>
  <c r="J39" i="11"/>
  <c r="O39" i="11"/>
  <c r="B39" i="11"/>
  <c r="G39" i="11"/>
  <c r="AF38" i="11"/>
  <c r="AG38" i="11"/>
  <c r="Z38" i="11"/>
  <c r="Y38" i="11"/>
  <c r="X38" i="11"/>
  <c r="J38" i="11"/>
  <c r="O38" i="11"/>
  <c r="B38" i="11"/>
  <c r="G38" i="11"/>
  <c r="AF37" i="11"/>
  <c r="AG37" i="11"/>
  <c r="Z37" i="11"/>
  <c r="Y37" i="11"/>
  <c r="X37" i="11"/>
  <c r="J37" i="11"/>
  <c r="O37" i="11"/>
  <c r="B37" i="11"/>
  <c r="G37" i="11"/>
  <c r="AF36" i="11"/>
  <c r="AG36" i="11"/>
  <c r="Z36" i="11"/>
  <c r="Y36" i="11"/>
  <c r="X36" i="11"/>
  <c r="J36" i="11"/>
  <c r="O36" i="11"/>
  <c r="B36" i="11"/>
  <c r="G36" i="11"/>
  <c r="AF35" i="11"/>
  <c r="AG35" i="11"/>
  <c r="Z35" i="11"/>
  <c r="Y35" i="11"/>
  <c r="X35" i="11"/>
  <c r="J35" i="11"/>
  <c r="O35" i="11"/>
  <c r="B35" i="11"/>
  <c r="G35" i="11"/>
  <c r="AF34" i="11"/>
  <c r="AG34" i="11"/>
  <c r="Z34" i="11"/>
  <c r="Y34" i="11"/>
  <c r="X34" i="11"/>
  <c r="J34" i="11"/>
  <c r="O34" i="11"/>
  <c r="B34" i="11"/>
  <c r="G34" i="11"/>
  <c r="AF33" i="11"/>
  <c r="AG33" i="11"/>
  <c r="Z33" i="11"/>
  <c r="Y33" i="11"/>
  <c r="X33" i="11"/>
  <c r="J33" i="11"/>
  <c r="O33" i="11"/>
  <c r="B33" i="11"/>
  <c r="G33" i="11"/>
  <c r="AF32" i="11"/>
  <c r="AG32" i="11"/>
  <c r="Z32" i="11"/>
  <c r="Y32" i="11"/>
  <c r="X32" i="11"/>
  <c r="J32" i="11"/>
  <c r="O32" i="11"/>
  <c r="B32" i="11"/>
  <c r="G32" i="11"/>
  <c r="AF31" i="11"/>
  <c r="AG31" i="11"/>
  <c r="Z31" i="11"/>
  <c r="Y31" i="11"/>
  <c r="X31" i="11"/>
  <c r="J31" i="11"/>
  <c r="O31" i="11"/>
  <c r="B31" i="11"/>
  <c r="G31" i="11"/>
  <c r="AF30" i="11"/>
  <c r="AG30" i="11"/>
  <c r="Z30" i="11"/>
  <c r="Y30" i="11"/>
  <c r="X30" i="11"/>
  <c r="J30" i="11"/>
  <c r="O30" i="11"/>
  <c r="B30" i="11"/>
  <c r="G30" i="11"/>
  <c r="AF29" i="11"/>
  <c r="AG29" i="11"/>
  <c r="Z29" i="11"/>
  <c r="Y29" i="11"/>
  <c r="X29" i="11"/>
  <c r="J29" i="11"/>
  <c r="O29" i="11"/>
  <c r="B29" i="11"/>
  <c r="G29" i="11"/>
  <c r="AF28" i="11"/>
  <c r="AG28" i="11"/>
  <c r="Z28" i="11"/>
  <c r="Y28" i="11"/>
  <c r="X28" i="11"/>
  <c r="J28" i="11"/>
  <c r="O28" i="11"/>
  <c r="B28" i="11"/>
  <c r="G28" i="11"/>
  <c r="AF27" i="11"/>
  <c r="AG27" i="11"/>
  <c r="Z27" i="11"/>
  <c r="Y27" i="11"/>
  <c r="X27" i="11"/>
  <c r="J27" i="11"/>
  <c r="O27" i="11"/>
  <c r="B27" i="11"/>
  <c r="G27" i="11"/>
  <c r="AF26" i="11"/>
  <c r="AG26" i="11"/>
  <c r="Z26" i="11"/>
  <c r="Y26" i="11"/>
  <c r="X26" i="11"/>
  <c r="J26" i="11"/>
  <c r="O26" i="11"/>
  <c r="B26" i="11"/>
  <c r="G26" i="11"/>
  <c r="AF25" i="11"/>
  <c r="AG25" i="11"/>
  <c r="Z25" i="11"/>
  <c r="Y25" i="11"/>
  <c r="X25" i="11"/>
  <c r="J25" i="11"/>
  <c r="O25" i="11"/>
  <c r="B25" i="11"/>
  <c r="G25" i="11"/>
  <c r="AF24" i="11"/>
  <c r="AG24" i="11"/>
  <c r="Z24" i="11"/>
  <c r="Y24" i="11"/>
  <c r="X24" i="11"/>
  <c r="J24" i="11"/>
  <c r="O24" i="11"/>
  <c r="B24" i="11"/>
  <c r="G24" i="11"/>
  <c r="AF23" i="11"/>
  <c r="AG23" i="11"/>
  <c r="Z23" i="11"/>
  <c r="Y23" i="11"/>
  <c r="X23" i="11"/>
  <c r="J23" i="11"/>
  <c r="O23" i="11"/>
  <c r="B23" i="11"/>
  <c r="G23" i="11"/>
  <c r="AF22" i="11"/>
  <c r="AG22" i="11"/>
  <c r="Z22" i="11"/>
  <c r="Y22" i="11"/>
  <c r="X22" i="11"/>
  <c r="J22" i="11"/>
  <c r="O22" i="11"/>
  <c r="B22" i="11"/>
  <c r="G22" i="11"/>
  <c r="AF21" i="11"/>
  <c r="AG21" i="11"/>
  <c r="Z21" i="11"/>
  <c r="Y21" i="11"/>
  <c r="X21" i="11"/>
  <c r="J21" i="11"/>
  <c r="O21" i="11"/>
  <c r="B21" i="11"/>
  <c r="G21" i="11"/>
  <c r="AF20" i="11"/>
  <c r="AG20" i="11"/>
  <c r="Z20" i="11"/>
  <c r="Y20" i="11"/>
  <c r="X20" i="11"/>
  <c r="J20" i="11"/>
  <c r="O20" i="11"/>
  <c r="B20" i="11"/>
  <c r="G20" i="11"/>
  <c r="AF19" i="11"/>
  <c r="AG19" i="11"/>
  <c r="Z19" i="11"/>
  <c r="Y19" i="11"/>
  <c r="X19" i="11"/>
  <c r="J19" i="11"/>
  <c r="O19" i="11"/>
  <c r="B19" i="11"/>
  <c r="G19" i="11"/>
  <c r="AF18" i="11"/>
  <c r="AG18" i="11"/>
  <c r="Z18" i="11"/>
  <c r="Y18" i="11"/>
  <c r="X18" i="11"/>
  <c r="J18" i="11"/>
  <c r="O18" i="11"/>
  <c r="B18" i="11"/>
  <c r="G18" i="11"/>
  <c r="AF17" i="11"/>
  <c r="AG17" i="11"/>
  <c r="Z17" i="11"/>
  <c r="Y17" i="11"/>
  <c r="X17" i="11"/>
  <c r="J17" i="11"/>
  <c r="O17" i="11"/>
  <c r="B17" i="11"/>
  <c r="G17" i="11"/>
  <c r="AF16" i="11"/>
  <c r="AG16" i="11"/>
  <c r="Z16" i="11"/>
  <c r="Y16" i="11"/>
  <c r="X16" i="11"/>
  <c r="J16" i="11"/>
  <c r="O16" i="11"/>
  <c r="B16" i="11"/>
  <c r="G16" i="11"/>
  <c r="AF15" i="11"/>
  <c r="AG15" i="11"/>
  <c r="Z15" i="11"/>
  <c r="Y15" i="11"/>
  <c r="X15" i="11"/>
  <c r="J15" i="11"/>
  <c r="O15" i="11"/>
  <c r="B15" i="11"/>
  <c r="G15" i="11"/>
  <c r="AF14" i="11"/>
  <c r="AG14" i="11"/>
  <c r="Z14" i="11"/>
  <c r="Y14" i="11"/>
  <c r="X14" i="11"/>
  <c r="J14" i="11"/>
  <c r="O14" i="11"/>
  <c r="B14" i="11"/>
  <c r="G14" i="11"/>
  <c r="AF13" i="11"/>
  <c r="AG13" i="11"/>
  <c r="Z13" i="11"/>
  <c r="Y13" i="11"/>
  <c r="X13" i="11"/>
  <c r="J13" i="11"/>
  <c r="O13" i="11"/>
  <c r="B13" i="11"/>
  <c r="G13" i="11"/>
  <c r="AF12" i="11"/>
  <c r="AG12" i="11"/>
  <c r="Z12" i="11"/>
  <c r="Y12" i="11"/>
  <c r="X12" i="11"/>
  <c r="J12" i="11"/>
  <c r="O12" i="11"/>
  <c r="B12" i="11"/>
  <c r="G12" i="11"/>
  <c r="AF11" i="11"/>
  <c r="AG11" i="11"/>
  <c r="Z11" i="11"/>
  <c r="Y11" i="11"/>
  <c r="X11" i="11"/>
  <c r="J11" i="11"/>
  <c r="O11" i="11"/>
  <c r="B11" i="11"/>
  <c r="G11" i="11"/>
  <c r="AF10" i="11"/>
  <c r="AG10" i="11"/>
  <c r="Z10" i="11"/>
  <c r="Y10" i="11"/>
  <c r="X10" i="11"/>
  <c r="J10" i="11"/>
  <c r="O10" i="11"/>
  <c r="B10" i="11"/>
  <c r="G10" i="11"/>
  <c r="AF9" i="11"/>
  <c r="AG9" i="11"/>
  <c r="Z9" i="11"/>
  <c r="Y9" i="11"/>
  <c r="X9" i="11"/>
  <c r="J9" i="11"/>
  <c r="O9" i="11"/>
  <c r="B9" i="11"/>
  <c r="G9" i="11"/>
  <c r="AF8" i="11"/>
  <c r="AG8" i="11"/>
  <c r="Z8" i="11"/>
  <c r="Y8" i="11"/>
  <c r="X8" i="11"/>
  <c r="J8" i="11"/>
  <c r="O8" i="11"/>
  <c r="B8" i="11"/>
  <c r="G8" i="11"/>
  <c r="AF7" i="11"/>
  <c r="AG7" i="11"/>
  <c r="Z7" i="11"/>
  <c r="J7" i="11"/>
  <c r="O7" i="11"/>
  <c r="B7" i="11"/>
  <c r="G7" i="11"/>
  <c r="AF6" i="11"/>
  <c r="AG6" i="11"/>
  <c r="Z6" i="11"/>
  <c r="Y6" i="11"/>
  <c r="X6" i="11"/>
  <c r="J6" i="11"/>
  <c r="O6" i="11"/>
  <c r="B6" i="11"/>
  <c r="G6" i="11"/>
  <c r="AF5" i="11"/>
  <c r="AG5" i="11"/>
  <c r="Z5" i="11"/>
  <c r="Y5" i="11"/>
  <c r="X5" i="11"/>
  <c r="J5" i="11"/>
  <c r="O5" i="11"/>
  <c r="B5" i="11"/>
  <c r="G5" i="11"/>
  <c r="Z4" i="11"/>
  <c r="X4" i="11"/>
  <c r="Z431" i="10"/>
  <c r="Y431" i="10"/>
  <c r="X431" i="10"/>
  <c r="Z430" i="10"/>
  <c r="Y430" i="10"/>
  <c r="X430" i="10"/>
  <c r="Z429" i="10"/>
  <c r="Y429" i="10"/>
  <c r="X429" i="10"/>
  <c r="Z428" i="10"/>
  <c r="Y428" i="10"/>
  <c r="X428" i="10"/>
  <c r="Z427" i="10"/>
  <c r="Y427" i="10"/>
  <c r="X427" i="10"/>
  <c r="Z426" i="10"/>
  <c r="Y426" i="10"/>
  <c r="X426" i="10"/>
  <c r="Z425" i="10"/>
  <c r="Y425" i="10"/>
  <c r="X425" i="10"/>
  <c r="Z424" i="10"/>
  <c r="Y424" i="10"/>
  <c r="X424" i="10"/>
  <c r="Z423" i="10"/>
  <c r="Y423" i="10"/>
  <c r="X423" i="10"/>
  <c r="Z422" i="10"/>
  <c r="Y422" i="10"/>
  <c r="X422" i="10"/>
  <c r="Z421" i="10"/>
  <c r="Y421" i="10"/>
  <c r="X421" i="10"/>
  <c r="Z420" i="10"/>
  <c r="Y420" i="10"/>
  <c r="X420" i="10"/>
  <c r="Z419" i="10"/>
  <c r="Y419" i="10"/>
  <c r="X419" i="10"/>
  <c r="Z418" i="10"/>
  <c r="Y418" i="10"/>
  <c r="X418" i="10"/>
  <c r="Z417" i="10"/>
  <c r="Y417" i="10"/>
  <c r="X417" i="10"/>
  <c r="Z416" i="10"/>
  <c r="Y416" i="10"/>
  <c r="X416" i="10"/>
  <c r="Z415" i="10"/>
  <c r="Y415" i="10"/>
  <c r="X415" i="10"/>
  <c r="Z414" i="10"/>
  <c r="Y414" i="10"/>
  <c r="X414" i="10"/>
  <c r="Z413" i="10"/>
  <c r="Y413" i="10"/>
  <c r="X413" i="10"/>
  <c r="Z412" i="10"/>
  <c r="Y412" i="10"/>
  <c r="X412" i="10"/>
  <c r="Z411" i="10"/>
  <c r="Y411" i="10"/>
  <c r="X411" i="10"/>
  <c r="Z410" i="10"/>
  <c r="Y410" i="10"/>
  <c r="X410" i="10"/>
  <c r="Z409" i="10"/>
  <c r="Y409" i="10"/>
  <c r="X409" i="10"/>
  <c r="Z408" i="10"/>
  <c r="Y408" i="10"/>
  <c r="X408" i="10"/>
  <c r="Z407" i="10"/>
  <c r="Y407" i="10"/>
  <c r="X407" i="10"/>
  <c r="Z406" i="10"/>
  <c r="Y406" i="10"/>
  <c r="X406" i="10"/>
  <c r="Z405" i="10"/>
  <c r="Y405" i="10"/>
  <c r="X405" i="10"/>
  <c r="Z404" i="10"/>
  <c r="Y404" i="10"/>
  <c r="X404" i="10"/>
  <c r="Z403" i="10"/>
  <c r="Y403" i="10"/>
  <c r="X403" i="10"/>
  <c r="Z402" i="10"/>
  <c r="Y402" i="10"/>
  <c r="X402" i="10"/>
  <c r="Z401" i="10"/>
  <c r="Y401" i="10"/>
  <c r="X401" i="10"/>
  <c r="Z400" i="10"/>
  <c r="Y400" i="10"/>
  <c r="X400" i="10"/>
  <c r="Z399" i="10"/>
  <c r="Y399" i="10"/>
  <c r="X399" i="10"/>
  <c r="Z398" i="10"/>
  <c r="Y398" i="10"/>
  <c r="X398" i="10"/>
  <c r="Z397" i="10"/>
  <c r="Y397" i="10"/>
  <c r="X397" i="10"/>
  <c r="Z396" i="10"/>
  <c r="Y396" i="10"/>
  <c r="X396" i="10"/>
  <c r="Z395" i="10"/>
  <c r="Y395" i="10"/>
  <c r="X395" i="10"/>
  <c r="Z394" i="10"/>
  <c r="Y394" i="10"/>
  <c r="X394" i="10"/>
  <c r="Z393" i="10"/>
  <c r="Y393" i="10"/>
  <c r="X393" i="10"/>
  <c r="Z392" i="10"/>
  <c r="Y392" i="10"/>
  <c r="X392" i="10"/>
  <c r="Z391" i="10"/>
  <c r="Y391" i="10"/>
  <c r="X391" i="10"/>
  <c r="Z390" i="10"/>
  <c r="Y390" i="10"/>
  <c r="X390" i="10"/>
  <c r="Z389" i="10"/>
  <c r="Y389" i="10"/>
  <c r="X389" i="10"/>
  <c r="Z388" i="10"/>
  <c r="Y388" i="10"/>
  <c r="X388" i="10"/>
  <c r="Z387" i="10"/>
  <c r="Y387" i="10"/>
  <c r="X387" i="10"/>
  <c r="Z386" i="10"/>
  <c r="Y386" i="10"/>
  <c r="X386" i="10"/>
  <c r="Z385" i="10"/>
  <c r="Y385" i="10"/>
  <c r="X385" i="10"/>
  <c r="Z384" i="10"/>
  <c r="Y384" i="10"/>
  <c r="X384" i="10"/>
  <c r="Z383" i="10"/>
  <c r="Y383" i="10"/>
  <c r="X383" i="10"/>
  <c r="Z382" i="10"/>
  <c r="Y382" i="10"/>
  <c r="X382" i="10"/>
  <c r="Z381" i="10"/>
  <c r="Y381" i="10"/>
  <c r="X381" i="10"/>
  <c r="Z380" i="10"/>
  <c r="Y380" i="10"/>
  <c r="X380" i="10"/>
  <c r="Z379" i="10"/>
  <c r="Y379" i="10"/>
  <c r="X379" i="10"/>
  <c r="Z378" i="10"/>
  <c r="Y378" i="10"/>
  <c r="X378" i="10"/>
  <c r="Z377" i="10"/>
  <c r="Y377" i="10"/>
  <c r="X377" i="10"/>
  <c r="Z376" i="10"/>
  <c r="Y376" i="10"/>
  <c r="X376" i="10"/>
  <c r="Z375" i="10"/>
  <c r="Y375" i="10"/>
  <c r="X375" i="10"/>
  <c r="Z374" i="10"/>
  <c r="Y374" i="10"/>
  <c r="X374" i="10"/>
  <c r="Z373" i="10"/>
  <c r="Y373" i="10"/>
  <c r="X373" i="10"/>
  <c r="Z372" i="10"/>
  <c r="Y372" i="10"/>
  <c r="X372" i="10"/>
  <c r="Z371" i="10"/>
  <c r="Y371" i="10"/>
  <c r="X371" i="10"/>
  <c r="Z370" i="10"/>
  <c r="Y370" i="10"/>
  <c r="X370" i="10"/>
  <c r="Z369" i="10"/>
  <c r="Y369" i="10"/>
  <c r="X369" i="10"/>
  <c r="Z368" i="10"/>
  <c r="Y368" i="10"/>
  <c r="X368" i="10"/>
  <c r="Z367" i="10"/>
  <c r="Y367" i="10"/>
  <c r="X367" i="10"/>
  <c r="Z366" i="10"/>
  <c r="Y366" i="10"/>
  <c r="X366" i="10"/>
  <c r="Z365" i="10"/>
  <c r="Y365" i="10"/>
  <c r="X365" i="10"/>
  <c r="Z364" i="10"/>
  <c r="Y364" i="10"/>
  <c r="X364" i="10"/>
  <c r="Z363" i="10"/>
  <c r="Y363" i="10"/>
  <c r="X363" i="10"/>
  <c r="Z362" i="10"/>
  <c r="Y362" i="10"/>
  <c r="X362" i="10"/>
  <c r="Z361" i="10"/>
  <c r="Y361" i="10"/>
  <c r="X361" i="10"/>
  <c r="Z360" i="10"/>
  <c r="Y360" i="10"/>
  <c r="X360" i="10"/>
  <c r="Z359" i="10"/>
  <c r="Y359" i="10"/>
  <c r="X359" i="10"/>
  <c r="Z358" i="10"/>
  <c r="Y358" i="10"/>
  <c r="X358" i="10"/>
  <c r="Z357" i="10"/>
  <c r="Y357" i="10"/>
  <c r="X357" i="10"/>
  <c r="Z356" i="10"/>
  <c r="Y356" i="10"/>
  <c r="X356" i="10"/>
  <c r="Z355" i="10"/>
  <c r="Y355" i="10"/>
  <c r="X355" i="10"/>
  <c r="Z354" i="10"/>
  <c r="Y354" i="10"/>
  <c r="X354" i="10"/>
  <c r="Z353" i="10"/>
  <c r="Y353" i="10"/>
  <c r="X353" i="10"/>
  <c r="Z352" i="10"/>
  <c r="Y352" i="10"/>
  <c r="X352" i="10"/>
  <c r="Z351" i="10"/>
  <c r="Y351" i="10"/>
  <c r="X351" i="10"/>
  <c r="Z350" i="10"/>
  <c r="Y350" i="10"/>
  <c r="X350" i="10"/>
  <c r="Z349" i="10"/>
  <c r="Y349" i="10"/>
  <c r="X349" i="10"/>
  <c r="Z348" i="10"/>
  <c r="Y348" i="10"/>
  <c r="X348" i="10"/>
  <c r="Z347" i="10"/>
  <c r="Y347" i="10"/>
  <c r="X347" i="10"/>
  <c r="Z346" i="10"/>
  <c r="Y346" i="10"/>
  <c r="X346" i="10"/>
  <c r="AF345" i="10"/>
  <c r="AG345" i="10"/>
  <c r="Z345" i="10"/>
  <c r="Y345" i="10"/>
  <c r="X345" i="10"/>
  <c r="AF344" i="10"/>
  <c r="AG344" i="10"/>
  <c r="Z344" i="10"/>
  <c r="Y344" i="10"/>
  <c r="AA344" i="10"/>
  <c r="X344" i="10"/>
  <c r="AF343" i="10"/>
  <c r="AG343" i="10"/>
  <c r="Z343" i="10"/>
  <c r="Y343" i="10"/>
  <c r="AA343" i="10"/>
  <c r="X343" i="10"/>
  <c r="AF342" i="10"/>
  <c r="AG342" i="10"/>
  <c r="Z342" i="10"/>
  <c r="Y342" i="10"/>
  <c r="AA342" i="10"/>
  <c r="X342" i="10"/>
  <c r="AF341" i="10"/>
  <c r="AG341" i="10"/>
  <c r="Z341" i="10"/>
  <c r="Y341" i="10"/>
  <c r="AA341" i="10"/>
  <c r="X341" i="10"/>
  <c r="AF340" i="10"/>
  <c r="AG340" i="10"/>
  <c r="Z340" i="10"/>
  <c r="Y340" i="10"/>
  <c r="AA340" i="10"/>
  <c r="X340" i="10"/>
  <c r="AF339" i="10"/>
  <c r="AG339" i="10"/>
  <c r="Z339" i="10"/>
  <c r="Y339" i="10"/>
  <c r="AA339" i="10"/>
  <c r="X339" i="10"/>
  <c r="AF338" i="10"/>
  <c r="AG338" i="10"/>
  <c r="Z338" i="10"/>
  <c r="Y338" i="10"/>
  <c r="AA338" i="10"/>
  <c r="X338" i="10"/>
  <c r="AF337" i="10"/>
  <c r="AG337" i="10"/>
  <c r="Z337" i="10"/>
  <c r="Y337" i="10"/>
  <c r="AA337" i="10"/>
  <c r="X337" i="10"/>
  <c r="AF336" i="10"/>
  <c r="AG336" i="10"/>
  <c r="Z336" i="10"/>
  <c r="Y336" i="10"/>
  <c r="X336" i="10"/>
  <c r="AF335" i="10"/>
  <c r="AG335" i="10"/>
  <c r="Z335" i="10"/>
  <c r="Y335" i="10"/>
  <c r="X335" i="10"/>
  <c r="AF334" i="10"/>
  <c r="AG334" i="10"/>
  <c r="Z334" i="10"/>
  <c r="Y334" i="10"/>
  <c r="X334" i="10"/>
  <c r="AF333" i="10"/>
  <c r="AG333" i="10"/>
  <c r="Z333" i="10"/>
  <c r="Y333" i="10"/>
  <c r="X333" i="10"/>
  <c r="AF332" i="10"/>
  <c r="AG332" i="10"/>
  <c r="Z332" i="10"/>
  <c r="Y332" i="10"/>
  <c r="X332" i="10"/>
  <c r="AF331" i="10"/>
  <c r="AG331" i="10"/>
  <c r="Z331" i="10"/>
  <c r="Y331" i="10"/>
  <c r="X331" i="10"/>
  <c r="AF330" i="10"/>
  <c r="AG330" i="10"/>
  <c r="Z330" i="10"/>
  <c r="Y330" i="10"/>
  <c r="X330" i="10"/>
  <c r="AF329" i="10"/>
  <c r="AG329" i="10"/>
  <c r="Z329" i="10"/>
  <c r="Y329" i="10"/>
  <c r="X329" i="10"/>
  <c r="AF328" i="10"/>
  <c r="AG328" i="10"/>
  <c r="Z328" i="10"/>
  <c r="Y328" i="10"/>
  <c r="X328" i="10"/>
  <c r="AF327" i="10"/>
  <c r="AG327" i="10"/>
  <c r="Z327" i="10"/>
  <c r="Y327" i="10"/>
  <c r="X327" i="10"/>
  <c r="AF326" i="10"/>
  <c r="AG326" i="10"/>
  <c r="Z326" i="10"/>
  <c r="Y326" i="10"/>
  <c r="X326" i="10"/>
  <c r="AF325" i="10"/>
  <c r="AG325" i="10"/>
  <c r="Z325" i="10"/>
  <c r="Y325" i="10"/>
  <c r="X325" i="10"/>
  <c r="AF324" i="10"/>
  <c r="AG324" i="10"/>
  <c r="Z324" i="10"/>
  <c r="Y324" i="10"/>
  <c r="X324" i="10"/>
  <c r="AF323" i="10"/>
  <c r="AG323" i="10"/>
  <c r="Z323" i="10"/>
  <c r="Y323" i="10"/>
  <c r="X323" i="10"/>
  <c r="AF322" i="10"/>
  <c r="AG322" i="10"/>
  <c r="Z322" i="10"/>
  <c r="Y322" i="10"/>
  <c r="X322" i="10"/>
  <c r="AF321" i="10"/>
  <c r="AG321" i="10"/>
  <c r="Z321" i="10"/>
  <c r="Y321" i="10"/>
  <c r="X321" i="10"/>
  <c r="AF320" i="10"/>
  <c r="AG320" i="10"/>
  <c r="Z320" i="10"/>
  <c r="Y320" i="10"/>
  <c r="X320" i="10"/>
  <c r="AF319" i="10"/>
  <c r="AG319" i="10"/>
  <c r="Z319" i="10"/>
  <c r="Y319" i="10"/>
  <c r="X319" i="10"/>
  <c r="AF318" i="10"/>
  <c r="AG318" i="10"/>
  <c r="Z318" i="10"/>
  <c r="Y318" i="10"/>
  <c r="X318" i="10"/>
  <c r="AF317" i="10"/>
  <c r="AG317" i="10"/>
  <c r="Z317" i="10"/>
  <c r="Y317" i="10"/>
  <c r="X317" i="10"/>
  <c r="AF316" i="10"/>
  <c r="AG316" i="10"/>
  <c r="Z316" i="10"/>
  <c r="Y316" i="10"/>
  <c r="X316" i="10"/>
  <c r="AF315" i="10"/>
  <c r="AG315" i="10"/>
  <c r="Z315" i="10"/>
  <c r="Y315" i="10"/>
  <c r="X315" i="10"/>
  <c r="AF314" i="10"/>
  <c r="AG314" i="10"/>
  <c r="Z314" i="10"/>
  <c r="Y314" i="10"/>
  <c r="X314" i="10"/>
  <c r="AF313" i="10"/>
  <c r="AG313" i="10"/>
  <c r="Z313" i="10"/>
  <c r="Y313" i="10"/>
  <c r="X313" i="10"/>
  <c r="AF312" i="10"/>
  <c r="AG312" i="10"/>
  <c r="Z312" i="10"/>
  <c r="Y312" i="10"/>
  <c r="AA312" i="10"/>
  <c r="X312" i="10"/>
  <c r="AF311" i="10"/>
  <c r="AG311" i="10"/>
  <c r="Z311" i="10"/>
  <c r="Y311" i="10"/>
  <c r="AA311" i="10"/>
  <c r="X311" i="10"/>
  <c r="AF310" i="10"/>
  <c r="AG310" i="10"/>
  <c r="Z310" i="10"/>
  <c r="Y310" i="10"/>
  <c r="AA310" i="10"/>
  <c r="X310" i="10"/>
  <c r="AF309" i="10"/>
  <c r="AG309" i="10"/>
  <c r="Z309" i="10"/>
  <c r="Y309" i="10"/>
  <c r="AA309" i="10"/>
  <c r="X309" i="10"/>
  <c r="AF308" i="10"/>
  <c r="AG308" i="10"/>
  <c r="Z308" i="10"/>
  <c r="Y308" i="10"/>
  <c r="AA308" i="10"/>
  <c r="X308" i="10"/>
  <c r="AF307" i="10"/>
  <c r="AG307" i="10"/>
  <c r="Z307" i="10"/>
  <c r="Y307" i="10"/>
  <c r="AA307" i="10"/>
  <c r="X307" i="10"/>
  <c r="AF306" i="10"/>
  <c r="AG306" i="10"/>
  <c r="Z306" i="10"/>
  <c r="Y306" i="10"/>
  <c r="AA306" i="10"/>
  <c r="X306" i="10"/>
  <c r="AF305" i="10"/>
  <c r="AG305" i="10"/>
  <c r="Z305" i="10"/>
  <c r="Y305" i="10"/>
  <c r="AA305" i="10"/>
  <c r="X305" i="10"/>
  <c r="AF304" i="10"/>
  <c r="AG304" i="10"/>
  <c r="Z304" i="10"/>
  <c r="Y304" i="10"/>
  <c r="X304" i="10"/>
  <c r="AF303" i="10"/>
  <c r="AG303" i="10"/>
  <c r="Z303" i="10"/>
  <c r="Y303" i="10"/>
  <c r="X303" i="10"/>
  <c r="AF302" i="10"/>
  <c r="AG302" i="10"/>
  <c r="Z302" i="10"/>
  <c r="Y302" i="10"/>
  <c r="X302" i="10"/>
  <c r="AF301" i="10"/>
  <c r="AG301" i="10"/>
  <c r="Z301" i="10"/>
  <c r="Y301" i="10"/>
  <c r="X301" i="10"/>
  <c r="A301" i="10"/>
  <c r="B301" i="10"/>
  <c r="AF300" i="10"/>
  <c r="AG300" i="10"/>
  <c r="Z300" i="10"/>
  <c r="Y300" i="10"/>
  <c r="AA300" i="10"/>
  <c r="X300" i="10"/>
  <c r="A300" i="10"/>
  <c r="B300" i="10"/>
  <c r="AF299" i="10"/>
  <c r="AG299" i="10"/>
  <c r="Z299" i="10"/>
  <c r="Y299" i="10"/>
  <c r="X299" i="10"/>
  <c r="A299" i="10"/>
  <c r="B299" i="10"/>
  <c r="AF298" i="10"/>
  <c r="AG298" i="10"/>
  <c r="Z298" i="10"/>
  <c r="Y298" i="10"/>
  <c r="AA298" i="10"/>
  <c r="X298" i="10"/>
  <c r="A298" i="10"/>
  <c r="B298" i="10"/>
  <c r="AF297" i="10"/>
  <c r="AG297" i="10"/>
  <c r="Z297" i="10"/>
  <c r="Y297" i="10"/>
  <c r="X297" i="10"/>
  <c r="A297" i="10"/>
  <c r="B297" i="10"/>
  <c r="AF296" i="10"/>
  <c r="AG296" i="10"/>
  <c r="Z296" i="10"/>
  <c r="Y296" i="10"/>
  <c r="AA296" i="10"/>
  <c r="X296" i="10"/>
  <c r="A296" i="10"/>
  <c r="B296" i="10"/>
  <c r="AF295" i="10"/>
  <c r="AG295" i="10"/>
  <c r="Z295" i="10"/>
  <c r="Y295" i="10"/>
  <c r="X295" i="10"/>
  <c r="A295" i="10"/>
  <c r="B295" i="10"/>
  <c r="AF294" i="10"/>
  <c r="AG294" i="10"/>
  <c r="Z294" i="10"/>
  <c r="Y294" i="10"/>
  <c r="AA294" i="10"/>
  <c r="X294" i="10"/>
  <c r="A294" i="10"/>
  <c r="B294" i="10"/>
  <c r="AF293" i="10"/>
  <c r="AG293" i="10"/>
  <c r="Z293" i="10"/>
  <c r="Y293" i="10"/>
  <c r="X293" i="10"/>
  <c r="A293" i="10"/>
  <c r="B293" i="10"/>
  <c r="AF292" i="10"/>
  <c r="AG292" i="10"/>
  <c r="Z292" i="10"/>
  <c r="Y292" i="10"/>
  <c r="AA292" i="10"/>
  <c r="X292" i="10"/>
  <c r="A292" i="10"/>
  <c r="B292" i="10"/>
  <c r="AF291" i="10"/>
  <c r="AG291" i="10"/>
  <c r="Z291" i="10"/>
  <c r="Y291" i="10"/>
  <c r="X291" i="10"/>
  <c r="A291" i="10"/>
  <c r="B291" i="10"/>
  <c r="AF290" i="10"/>
  <c r="AG290" i="10"/>
  <c r="Z290" i="10"/>
  <c r="Y290" i="10"/>
  <c r="AA290" i="10"/>
  <c r="X290" i="10"/>
  <c r="A290" i="10"/>
  <c r="B290" i="10"/>
  <c r="AF289" i="10"/>
  <c r="AG289" i="10"/>
  <c r="Z289" i="10"/>
  <c r="Y289" i="10"/>
  <c r="X289" i="10"/>
  <c r="A289" i="10"/>
  <c r="B289" i="10"/>
  <c r="AF288" i="10"/>
  <c r="AG288" i="10"/>
  <c r="Z288" i="10"/>
  <c r="Y288" i="10"/>
  <c r="AA288" i="10"/>
  <c r="X288" i="10"/>
  <c r="A288" i="10"/>
  <c r="B288" i="10"/>
  <c r="AF287" i="10"/>
  <c r="AG287" i="10"/>
  <c r="Z287" i="10"/>
  <c r="Y287" i="10"/>
  <c r="X287" i="10"/>
  <c r="A287" i="10"/>
  <c r="B287" i="10"/>
  <c r="AF286" i="10"/>
  <c r="AG286" i="10"/>
  <c r="Z286" i="10"/>
  <c r="Y286" i="10"/>
  <c r="AA286" i="10"/>
  <c r="X286" i="10"/>
  <c r="A286" i="10"/>
  <c r="B286" i="10"/>
  <c r="AF285" i="10"/>
  <c r="AG285" i="10"/>
  <c r="Z285" i="10"/>
  <c r="Y285" i="10"/>
  <c r="X285" i="10"/>
  <c r="A285" i="10"/>
  <c r="B285" i="10"/>
  <c r="AF284" i="10"/>
  <c r="AG284" i="10"/>
  <c r="Z284" i="10"/>
  <c r="Y284" i="10"/>
  <c r="AA284" i="10"/>
  <c r="X284" i="10"/>
  <c r="A284" i="10"/>
  <c r="B284" i="10"/>
  <c r="AF283" i="10"/>
  <c r="AG283" i="10"/>
  <c r="Z283" i="10"/>
  <c r="Y283" i="10"/>
  <c r="X283" i="10"/>
  <c r="A283" i="10"/>
  <c r="B283" i="10"/>
  <c r="AF282" i="10"/>
  <c r="AG282" i="10"/>
  <c r="Z282" i="10"/>
  <c r="Y282" i="10"/>
  <c r="AA282" i="10"/>
  <c r="X282" i="10"/>
  <c r="A282" i="10"/>
  <c r="B282" i="10"/>
  <c r="AF281" i="10"/>
  <c r="AG281" i="10"/>
  <c r="Z281" i="10"/>
  <c r="Y281" i="10"/>
  <c r="X281" i="10"/>
  <c r="A281" i="10"/>
  <c r="B281" i="10"/>
  <c r="AF280" i="10"/>
  <c r="AG280" i="10"/>
  <c r="Z280" i="10"/>
  <c r="Y280" i="10"/>
  <c r="AA280" i="10"/>
  <c r="X280" i="10"/>
  <c r="A280" i="10"/>
  <c r="B280" i="10"/>
  <c r="AF279" i="10"/>
  <c r="AG279" i="10"/>
  <c r="Z279" i="10"/>
  <c r="Y279" i="10"/>
  <c r="X279" i="10"/>
  <c r="A279" i="10"/>
  <c r="B279" i="10"/>
  <c r="AF278" i="10"/>
  <c r="AG278" i="10"/>
  <c r="Z278" i="10"/>
  <c r="Y278" i="10"/>
  <c r="AA278" i="10"/>
  <c r="X278" i="10"/>
  <c r="A278" i="10"/>
  <c r="B278" i="10"/>
  <c r="AF277" i="10"/>
  <c r="AG277" i="10"/>
  <c r="Z277" i="10"/>
  <c r="Y277" i="10"/>
  <c r="X277" i="10"/>
  <c r="A277" i="10"/>
  <c r="B277" i="10"/>
  <c r="AF276" i="10"/>
  <c r="AG276" i="10"/>
  <c r="Z276" i="10"/>
  <c r="Y276" i="10"/>
  <c r="AA276" i="10"/>
  <c r="X276" i="10"/>
  <c r="A276" i="10"/>
  <c r="B276" i="10"/>
  <c r="AF275" i="10"/>
  <c r="AG275" i="10"/>
  <c r="Z275" i="10"/>
  <c r="Y275" i="10"/>
  <c r="X275" i="10"/>
  <c r="A275" i="10"/>
  <c r="B275" i="10"/>
  <c r="AF274" i="10"/>
  <c r="AG274" i="10"/>
  <c r="Z274" i="10"/>
  <c r="Y274" i="10"/>
  <c r="AA274" i="10"/>
  <c r="X274" i="10"/>
  <c r="A274" i="10"/>
  <c r="B274" i="10"/>
  <c r="AF273" i="10"/>
  <c r="AG273" i="10"/>
  <c r="Z273" i="10"/>
  <c r="Y273" i="10"/>
  <c r="X273" i="10"/>
  <c r="A273" i="10"/>
  <c r="B273" i="10"/>
  <c r="AF272" i="10"/>
  <c r="AG272" i="10"/>
  <c r="Z272" i="10"/>
  <c r="Y272" i="10"/>
  <c r="AA272" i="10"/>
  <c r="X272" i="10"/>
  <c r="A272" i="10"/>
  <c r="B272" i="10"/>
  <c r="AF271" i="10"/>
  <c r="AG271" i="10"/>
  <c r="Z271" i="10"/>
  <c r="Y271" i="10"/>
  <c r="X271" i="10"/>
  <c r="A271" i="10"/>
  <c r="B271" i="10"/>
  <c r="AF270" i="10"/>
  <c r="AG270" i="10"/>
  <c r="Z270" i="10"/>
  <c r="Y270" i="10"/>
  <c r="AA270" i="10"/>
  <c r="X270" i="10"/>
  <c r="A270" i="10"/>
  <c r="B270" i="10"/>
  <c r="AF269" i="10"/>
  <c r="AG269" i="10"/>
  <c r="Z269" i="10"/>
  <c r="Y269" i="10"/>
  <c r="X269" i="10"/>
  <c r="A269" i="10"/>
  <c r="B269" i="10"/>
  <c r="AF268" i="10"/>
  <c r="AG268" i="10"/>
  <c r="Z268" i="10"/>
  <c r="Y268" i="10"/>
  <c r="AA268" i="10"/>
  <c r="X268" i="10"/>
  <c r="A268" i="10"/>
  <c r="B268" i="10"/>
  <c r="AF267" i="10"/>
  <c r="AG267" i="10"/>
  <c r="Z267" i="10"/>
  <c r="Y267" i="10"/>
  <c r="X267" i="10"/>
  <c r="A267" i="10"/>
  <c r="B267" i="10"/>
  <c r="AF266" i="10"/>
  <c r="AG266" i="10"/>
  <c r="Z266" i="10"/>
  <c r="Y266" i="10"/>
  <c r="AA266" i="10"/>
  <c r="X266" i="10"/>
  <c r="A266" i="10"/>
  <c r="B266" i="10"/>
  <c r="AF265" i="10"/>
  <c r="AG265" i="10"/>
  <c r="Z265" i="10"/>
  <c r="Y265" i="10"/>
  <c r="X265" i="10"/>
  <c r="A265" i="10"/>
  <c r="B265" i="10"/>
  <c r="AF264" i="10"/>
  <c r="AG264" i="10"/>
  <c r="Z264" i="10"/>
  <c r="Y264" i="10"/>
  <c r="AA264" i="10"/>
  <c r="X264" i="10"/>
  <c r="A264" i="10"/>
  <c r="B264" i="10"/>
  <c r="AF263" i="10"/>
  <c r="AG263" i="10"/>
  <c r="Z263" i="10"/>
  <c r="Y263" i="10"/>
  <c r="X263" i="10"/>
  <c r="A263" i="10"/>
  <c r="B263" i="10"/>
  <c r="AF262" i="10"/>
  <c r="AG262" i="10"/>
  <c r="Z262" i="10"/>
  <c r="Y262" i="10"/>
  <c r="AA262" i="10"/>
  <c r="X262" i="10"/>
  <c r="A262" i="10"/>
  <c r="B262" i="10"/>
  <c r="AF261" i="10"/>
  <c r="AG261" i="10"/>
  <c r="Z261" i="10"/>
  <c r="Y261" i="10"/>
  <c r="X261" i="10"/>
  <c r="A261" i="10"/>
  <c r="B261" i="10"/>
  <c r="AF260" i="10"/>
  <c r="AG260" i="10"/>
  <c r="Z260" i="10"/>
  <c r="Y260" i="10"/>
  <c r="AA260" i="10"/>
  <c r="X260" i="10"/>
  <c r="A260" i="10"/>
  <c r="B260" i="10"/>
  <c r="AF259" i="10"/>
  <c r="AG259" i="10"/>
  <c r="Z259" i="10"/>
  <c r="Y259" i="10"/>
  <c r="X259" i="10"/>
  <c r="A259" i="10"/>
  <c r="B259" i="10"/>
  <c r="AF258" i="10"/>
  <c r="AG258" i="10"/>
  <c r="Z258" i="10"/>
  <c r="Y258" i="10"/>
  <c r="AA258" i="10"/>
  <c r="X258" i="10"/>
  <c r="A258" i="10"/>
  <c r="B258" i="10"/>
  <c r="AF257" i="10"/>
  <c r="AG257" i="10"/>
  <c r="Z257" i="10"/>
  <c r="Y257" i="10"/>
  <c r="X257" i="10"/>
  <c r="A257" i="10"/>
  <c r="B257" i="10"/>
  <c r="AF256" i="10"/>
  <c r="AG256" i="10"/>
  <c r="Z256" i="10"/>
  <c r="Y256" i="10"/>
  <c r="AA256" i="10"/>
  <c r="X256" i="10"/>
  <c r="A256" i="10"/>
  <c r="B256" i="10"/>
  <c r="AF255" i="10"/>
  <c r="AG255" i="10"/>
  <c r="Z255" i="10"/>
  <c r="Y255" i="10"/>
  <c r="X255" i="10"/>
  <c r="A255" i="10"/>
  <c r="B255" i="10"/>
  <c r="AF254" i="10"/>
  <c r="AG254" i="10"/>
  <c r="Z254" i="10"/>
  <c r="Y254" i="10"/>
  <c r="AA254" i="10"/>
  <c r="X254" i="10"/>
  <c r="A254" i="10"/>
  <c r="B254" i="10"/>
  <c r="AF253" i="10"/>
  <c r="AG253" i="10"/>
  <c r="Z253" i="10"/>
  <c r="Y253" i="10"/>
  <c r="X253" i="10"/>
  <c r="A253" i="10"/>
  <c r="B253" i="10"/>
  <c r="AF252" i="10"/>
  <c r="AG252" i="10"/>
  <c r="Z252" i="10"/>
  <c r="Y252" i="10"/>
  <c r="AA252" i="10"/>
  <c r="X252" i="10"/>
  <c r="A252" i="10"/>
  <c r="B252" i="10"/>
  <c r="AF251" i="10"/>
  <c r="AG251" i="10"/>
  <c r="Z251" i="10"/>
  <c r="Y251" i="10"/>
  <c r="X251" i="10"/>
  <c r="A251" i="10"/>
  <c r="B251" i="10"/>
  <c r="AF250" i="10"/>
  <c r="AG250" i="10"/>
  <c r="Z250" i="10"/>
  <c r="Y250" i="10"/>
  <c r="AA250" i="10"/>
  <c r="X250" i="10"/>
  <c r="A250" i="10"/>
  <c r="B250" i="10"/>
  <c r="AF249" i="10"/>
  <c r="AG249" i="10"/>
  <c r="Z249" i="10"/>
  <c r="Y249" i="10"/>
  <c r="X249" i="10"/>
  <c r="A249" i="10"/>
  <c r="B249" i="10"/>
  <c r="AF248" i="10"/>
  <c r="AG248" i="10"/>
  <c r="Z248" i="10"/>
  <c r="Y248" i="10"/>
  <c r="AA248" i="10"/>
  <c r="X248" i="10"/>
  <c r="A248" i="10"/>
  <c r="B248" i="10"/>
  <c r="AF247" i="10"/>
  <c r="AG247" i="10"/>
  <c r="Z247" i="10"/>
  <c r="Y247" i="10"/>
  <c r="X247" i="10"/>
  <c r="A247" i="10"/>
  <c r="B247" i="10"/>
  <c r="AF246" i="10"/>
  <c r="AG246" i="10"/>
  <c r="Z246" i="10"/>
  <c r="Y246" i="10"/>
  <c r="AA246" i="10"/>
  <c r="X246" i="10"/>
  <c r="A246" i="10"/>
  <c r="B246" i="10"/>
  <c r="AF245" i="10"/>
  <c r="AG245" i="10"/>
  <c r="Z245" i="10"/>
  <c r="Y245" i="10"/>
  <c r="X245" i="10"/>
  <c r="A245" i="10"/>
  <c r="B245" i="10"/>
  <c r="AF244" i="10"/>
  <c r="AG244" i="10"/>
  <c r="Z244" i="10"/>
  <c r="Y244" i="10"/>
  <c r="AA244" i="10"/>
  <c r="X244" i="10"/>
  <c r="A244" i="10"/>
  <c r="B244" i="10"/>
  <c r="AF243" i="10"/>
  <c r="AG243" i="10"/>
  <c r="Z243" i="10"/>
  <c r="Y243" i="10"/>
  <c r="X243" i="10"/>
  <c r="A243" i="10"/>
  <c r="B243" i="10"/>
  <c r="AF242" i="10"/>
  <c r="AG242" i="10"/>
  <c r="Z242" i="10"/>
  <c r="Y242" i="10"/>
  <c r="AA242" i="10"/>
  <c r="X242" i="10"/>
  <c r="A242" i="10"/>
  <c r="B242" i="10"/>
  <c r="AF241" i="10"/>
  <c r="AG241" i="10"/>
  <c r="Z241" i="10"/>
  <c r="Y241" i="10"/>
  <c r="X241" i="10"/>
  <c r="A241" i="10"/>
  <c r="B241" i="10"/>
  <c r="AF240" i="10"/>
  <c r="AG240" i="10"/>
  <c r="Z240" i="10"/>
  <c r="Y240" i="10"/>
  <c r="AA240" i="10"/>
  <c r="X240" i="10"/>
  <c r="A240" i="10"/>
  <c r="B240" i="10"/>
  <c r="AF239" i="10"/>
  <c r="AG239" i="10"/>
  <c r="Z239" i="10"/>
  <c r="Y239" i="10"/>
  <c r="X239" i="10"/>
  <c r="A239" i="10"/>
  <c r="B239" i="10"/>
  <c r="AF238" i="10"/>
  <c r="AG238" i="10"/>
  <c r="Z238" i="10"/>
  <c r="Y238" i="10"/>
  <c r="AA238" i="10"/>
  <c r="X238" i="10"/>
  <c r="A238" i="10"/>
  <c r="B238" i="10"/>
  <c r="AF237" i="10"/>
  <c r="AG237" i="10"/>
  <c r="Z237" i="10"/>
  <c r="Y237" i="10"/>
  <c r="X237" i="10"/>
  <c r="A237" i="10"/>
  <c r="B237" i="10"/>
  <c r="AF236" i="10"/>
  <c r="AG236" i="10"/>
  <c r="Z236" i="10"/>
  <c r="Y236" i="10"/>
  <c r="AA236" i="10"/>
  <c r="X236" i="10"/>
  <c r="A236" i="10"/>
  <c r="B236" i="10"/>
  <c r="AF235" i="10"/>
  <c r="AG235" i="10"/>
  <c r="Z235" i="10"/>
  <c r="Y235" i="10"/>
  <c r="X235" i="10"/>
  <c r="A235" i="10"/>
  <c r="B235" i="10"/>
  <c r="AF234" i="10"/>
  <c r="AG234" i="10"/>
  <c r="Z234" i="10"/>
  <c r="Y234" i="10"/>
  <c r="AA234" i="10"/>
  <c r="X234" i="10"/>
  <c r="A234" i="10"/>
  <c r="B234" i="10"/>
  <c r="AF233" i="10"/>
  <c r="AG233" i="10"/>
  <c r="Z233" i="10"/>
  <c r="Y233" i="10"/>
  <c r="X233" i="10"/>
  <c r="A233" i="10"/>
  <c r="B233" i="10"/>
  <c r="AF232" i="10"/>
  <c r="AG232" i="10"/>
  <c r="Z232" i="10"/>
  <c r="Y232" i="10"/>
  <c r="AA232" i="10"/>
  <c r="X232" i="10"/>
  <c r="A232" i="10"/>
  <c r="B232" i="10"/>
  <c r="AF231" i="10"/>
  <c r="AG231" i="10"/>
  <c r="Z231" i="10"/>
  <c r="Y231" i="10"/>
  <c r="X231" i="10"/>
  <c r="A231" i="10"/>
  <c r="B231" i="10"/>
  <c r="AF230" i="10"/>
  <c r="AG230" i="10"/>
  <c r="Z230" i="10"/>
  <c r="Y230" i="10"/>
  <c r="AA230" i="10"/>
  <c r="X230" i="10"/>
  <c r="A230" i="10"/>
  <c r="B230" i="10"/>
  <c r="AF229" i="10"/>
  <c r="AG229" i="10"/>
  <c r="Z229" i="10"/>
  <c r="Y229" i="10"/>
  <c r="X229" i="10"/>
  <c r="A229" i="10"/>
  <c r="B229" i="10"/>
  <c r="AF228" i="10"/>
  <c r="AG228" i="10"/>
  <c r="Z228" i="10"/>
  <c r="Y228" i="10"/>
  <c r="AA228" i="10"/>
  <c r="X228" i="10"/>
  <c r="A228" i="10"/>
  <c r="B228" i="10"/>
  <c r="AF227" i="10"/>
  <c r="AG227" i="10"/>
  <c r="Z227" i="10"/>
  <c r="Y227" i="10"/>
  <c r="X227" i="10"/>
  <c r="A227" i="10"/>
  <c r="B227" i="10"/>
  <c r="AF226" i="10"/>
  <c r="AG226" i="10"/>
  <c r="Z226" i="10"/>
  <c r="Y226" i="10"/>
  <c r="AA226" i="10"/>
  <c r="X226" i="10"/>
  <c r="A226" i="10"/>
  <c r="B226" i="10"/>
  <c r="AF225" i="10"/>
  <c r="AG225" i="10"/>
  <c r="Z225" i="10"/>
  <c r="Y225" i="10"/>
  <c r="X225" i="10"/>
  <c r="A225" i="10"/>
  <c r="B225" i="10"/>
  <c r="AF224" i="10"/>
  <c r="AG224" i="10"/>
  <c r="Z224" i="10"/>
  <c r="Y224" i="10"/>
  <c r="AA224" i="10"/>
  <c r="X224" i="10"/>
  <c r="A224" i="10"/>
  <c r="B224" i="10"/>
  <c r="AF223" i="10"/>
  <c r="AG223" i="10"/>
  <c r="Z223" i="10"/>
  <c r="Y223" i="10"/>
  <c r="X223" i="10"/>
  <c r="A223" i="10"/>
  <c r="B223" i="10"/>
  <c r="AF222" i="10"/>
  <c r="AG222" i="10"/>
  <c r="Z222" i="10"/>
  <c r="Y222" i="10"/>
  <c r="AA222" i="10"/>
  <c r="X222" i="10"/>
  <c r="A222" i="10"/>
  <c r="B222" i="10"/>
  <c r="AF221" i="10"/>
  <c r="AG221" i="10"/>
  <c r="Z221" i="10"/>
  <c r="Y221" i="10"/>
  <c r="X221" i="10"/>
  <c r="A221" i="10"/>
  <c r="B221" i="10"/>
  <c r="AF220" i="10"/>
  <c r="AG220" i="10"/>
  <c r="Z220" i="10"/>
  <c r="Y220" i="10"/>
  <c r="AA220" i="10"/>
  <c r="X220" i="10"/>
  <c r="A220" i="10"/>
  <c r="B220" i="10"/>
  <c r="AF219" i="10"/>
  <c r="AG219" i="10"/>
  <c r="Z219" i="10"/>
  <c r="Y219" i="10"/>
  <c r="X219" i="10"/>
  <c r="A219" i="10"/>
  <c r="B219" i="10"/>
  <c r="AF218" i="10"/>
  <c r="AG218" i="10"/>
  <c r="Z218" i="10"/>
  <c r="Y218" i="10"/>
  <c r="AA218" i="10"/>
  <c r="X218" i="10"/>
  <c r="A218" i="10"/>
  <c r="Z4" i="10"/>
  <c r="AF217" i="10"/>
  <c r="AG217" i="10"/>
  <c r="Z217" i="10"/>
  <c r="Y217" i="10"/>
  <c r="X217" i="10"/>
  <c r="AF216" i="10"/>
  <c r="AG216" i="10"/>
  <c r="Z216" i="10"/>
  <c r="Y216" i="10"/>
  <c r="X216" i="10"/>
  <c r="AF215" i="10"/>
  <c r="AG215" i="10"/>
  <c r="Z215" i="10"/>
  <c r="Y215" i="10"/>
  <c r="X215" i="10"/>
  <c r="AF214" i="10"/>
  <c r="AG214" i="10"/>
  <c r="Z214" i="10"/>
  <c r="Y214" i="10"/>
  <c r="X214" i="10"/>
  <c r="J214" i="10"/>
  <c r="O214" i="10"/>
  <c r="B214" i="10"/>
  <c r="G214" i="10"/>
  <c r="AF213" i="10"/>
  <c r="AG213" i="10"/>
  <c r="Z213" i="10"/>
  <c r="Y213" i="10"/>
  <c r="X213" i="10"/>
  <c r="J213" i="10"/>
  <c r="O213" i="10"/>
  <c r="B213" i="10"/>
  <c r="G213" i="10"/>
  <c r="AF212" i="10"/>
  <c r="AG212" i="10"/>
  <c r="Z212" i="10"/>
  <c r="Y212" i="10"/>
  <c r="X212" i="10"/>
  <c r="J212" i="10"/>
  <c r="O212" i="10"/>
  <c r="B212" i="10"/>
  <c r="G212" i="10"/>
  <c r="AF211" i="10"/>
  <c r="AG211" i="10"/>
  <c r="Z211" i="10"/>
  <c r="Y211" i="10"/>
  <c r="X211" i="10"/>
  <c r="J211" i="10"/>
  <c r="O211" i="10"/>
  <c r="B211" i="10"/>
  <c r="G211" i="10"/>
  <c r="AF210" i="10"/>
  <c r="AG210" i="10"/>
  <c r="Z210" i="10"/>
  <c r="Y210" i="10"/>
  <c r="X210" i="10"/>
  <c r="J210" i="10"/>
  <c r="O210" i="10"/>
  <c r="B210" i="10"/>
  <c r="G210" i="10"/>
  <c r="AF209" i="10"/>
  <c r="AG209" i="10"/>
  <c r="Z209" i="10"/>
  <c r="Y209" i="10"/>
  <c r="X209" i="10"/>
  <c r="J209" i="10"/>
  <c r="O209" i="10"/>
  <c r="B209" i="10"/>
  <c r="G209" i="10"/>
  <c r="AF208" i="10"/>
  <c r="AG208" i="10"/>
  <c r="Z208" i="10"/>
  <c r="Y208" i="10"/>
  <c r="X208" i="10"/>
  <c r="J208" i="10"/>
  <c r="O208" i="10"/>
  <c r="B208" i="10"/>
  <c r="G208" i="10"/>
  <c r="AF207" i="10"/>
  <c r="AG207" i="10"/>
  <c r="Z207" i="10"/>
  <c r="Y207" i="10"/>
  <c r="AA207" i="10"/>
  <c r="X207" i="10"/>
  <c r="J207" i="10"/>
  <c r="O207" i="10"/>
  <c r="B207" i="10"/>
  <c r="G207" i="10"/>
  <c r="AF206" i="10"/>
  <c r="AG206" i="10"/>
  <c r="Z206" i="10"/>
  <c r="Y206" i="10"/>
  <c r="AA206" i="10"/>
  <c r="X206" i="10"/>
  <c r="J206" i="10"/>
  <c r="O206" i="10"/>
  <c r="B206" i="10"/>
  <c r="G206" i="10"/>
  <c r="AF205" i="10"/>
  <c r="AG205" i="10"/>
  <c r="Z205" i="10"/>
  <c r="Y205" i="10"/>
  <c r="X205" i="10"/>
  <c r="J205" i="10"/>
  <c r="O205" i="10"/>
  <c r="B205" i="10"/>
  <c r="G205" i="10"/>
  <c r="AF204" i="10"/>
  <c r="AG204" i="10"/>
  <c r="Z204" i="10"/>
  <c r="Y204" i="10"/>
  <c r="AA204" i="10"/>
  <c r="X204" i="10"/>
  <c r="J204" i="10"/>
  <c r="O204" i="10"/>
  <c r="B204" i="10"/>
  <c r="G204" i="10"/>
  <c r="AF203" i="10"/>
  <c r="AG203" i="10"/>
  <c r="Z203" i="10"/>
  <c r="Y203" i="10"/>
  <c r="AA203" i="10"/>
  <c r="X203" i="10"/>
  <c r="J203" i="10"/>
  <c r="O203" i="10"/>
  <c r="B203" i="10"/>
  <c r="G203" i="10"/>
  <c r="AF202" i="10"/>
  <c r="AG202" i="10"/>
  <c r="Z202" i="10"/>
  <c r="Y202" i="10"/>
  <c r="AA202" i="10"/>
  <c r="X202" i="10"/>
  <c r="J202" i="10"/>
  <c r="O202" i="10"/>
  <c r="B202" i="10"/>
  <c r="G202" i="10"/>
  <c r="AF201" i="10"/>
  <c r="AG201" i="10"/>
  <c r="Z201" i="10"/>
  <c r="Y201" i="10"/>
  <c r="X201" i="10"/>
  <c r="J201" i="10"/>
  <c r="O201" i="10"/>
  <c r="B201" i="10"/>
  <c r="G201" i="10"/>
  <c r="AF200" i="10"/>
  <c r="AG200" i="10"/>
  <c r="Z200" i="10"/>
  <c r="Y200" i="10"/>
  <c r="AA200" i="10"/>
  <c r="X200" i="10"/>
  <c r="J200" i="10"/>
  <c r="O200" i="10"/>
  <c r="B200" i="10"/>
  <c r="G200" i="10"/>
  <c r="AF199" i="10"/>
  <c r="AG199" i="10"/>
  <c r="Z199" i="10"/>
  <c r="Y199" i="10"/>
  <c r="X199" i="10"/>
  <c r="J199" i="10"/>
  <c r="O199" i="10"/>
  <c r="B199" i="10"/>
  <c r="G199" i="10"/>
  <c r="AF198" i="10"/>
  <c r="AG198" i="10"/>
  <c r="Z198" i="10"/>
  <c r="Y198" i="10"/>
  <c r="X198" i="10"/>
  <c r="J198" i="10"/>
  <c r="O198" i="10"/>
  <c r="B198" i="10"/>
  <c r="G198" i="10"/>
  <c r="AF197" i="10"/>
  <c r="AG197" i="10"/>
  <c r="Z197" i="10"/>
  <c r="Y197" i="10"/>
  <c r="X197" i="10"/>
  <c r="J197" i="10"/>
  <c r="O197" i="10"/>
  <c r="B197" i="10"/>
  <c r="G197" i="10"/>
  <c r="AF196" i="10"/>
  <c r="AG196" i="10"/>
  <c r="Z196" i="10"/>
  <c r="Y196" i="10"/>
  <c r="X196" i="10"/>
  <c r="J196" i="10"/>
  <c r="O196" i="10"/>
  <c r="B196" i="10"/>
  <c r="G196" i="10"/>
  <c r="AF195" i="10"/>
  <c r="AG195" i="10"/>
  <c r="Z195" i="10"/>
  <c r="Y195" i="10"/>
  <c r="X195" i="10"/>
  <c r="J195" i="10"/>
  <c r="O195" i="10"/>
  <c r="B195" i="10"/>
  <c r="G195" i="10"/>
  <c r="AF194" i="10"/>
  <c r="AG194" i="10"/>
  <c r="Z194" i="10"/>
  <c r="Y194" i="10"/>
  <c r="X194" i="10"/>
  <c r="J194" i="10"/>
  <c r="O194" i="10"/>
  <c r="B194" i="10"/>
  <c r="G194" i="10"/>
  <c r="AF193" i="10"/>
  <c r="AG193" i="10"/>
  <c r="Z193" i="10"/>
  <c r="Y193" i="10"/>
  <c r="X193" i="10"/>
  <c r="J193" i="10"/>
  <c r="O193" i="10"/>
  <c r="B193" i="10"/>
  <c r="G193" i="10"/>
  <c r="AF192" i="10"/>
  <c r="AG192" i="10"/>
  <c r="Z192" i="10"/>
  <c r="Y192" i="10"/>
  <c r="X192" i="10"/>
  <c r="J192" i="10"/>
  <c r="O192" i="10"/>
  <c r="B192" i="10"/>
  <c r="G192" i="10"/>
  <c r="AF191" i="10"/>
  <c r="AG191" i="10"/>
  <c r="Z191" i="10"/>
  <c r="Y191" i="10"/>
  <c r="X191" i="10"/>
  <c r="J191" i="10"/>
  <c r="O191" i="10"/>
  <c r="B191" i="10"/>
  <c r="G191" i="10"/>
  <c r="AF190" i="10"/>
  <c r="AG190" i="10"/>
  <c r="Z190" i="10"/>
  <c r="Y190" i="10"/>
  <c r="X190" i="10"/>
  <c r="J190" i="10"/>
  <c r="O190" i="10"/>
  <c r="B190" i="10"/>
  <c r="G190" i="10"/>
  <c r="AF189" i="10"/>
  <c r="AG189" i="10"/>
  <c r="Z189" i="10"/>
  <c r="Y189" i="10"/>
  <c r="X189" i="10"/>
  <c r="J189" i="10"/>
  <c r="O189" i="10"/>
  <c r="B189" i="10"/>
  <c r="G189" i="10"/>
  <c r="AF188" i="10"/>
  <c r="AG188" i="10"/>
  <c r="Z188" i="10"/>
  <c r="Y188" i="10"/>
  <c r="X188" i="10"/>
  <c r="J188" i="10"/>
  <c r="O188" i="10"/>
  <c r="B188" i="10"/>
  <c r="G188" i="10"/>
  <c r="AF187" i="10"/>
  <c r="AG187" i="10"/>
  <c r="Z187" i="10"/>
  <c r="Y187" i="10"/>
  <c r="X187" i="10"/>
  <c r="J187" i="10"/>
  <c r="O187" i="10"/>
  <c r="B187" i="10"/>
  <c r="G187" i="10"/>
  <c r="AF186" i="10"/>
  <c r="AG186" i="10"/>
  <c r="Z186" i="10"/>
  <c r="Y186" i="10"/>
  <c r="X186" i="10"/>
  <c r="J186" i="10"/>
  <c r="O186" i="10"/>
  <c r="B186" i="10"/>
  <c r="G186" i="10"/>
  <c r="AF185" i="10"/>
  <c r="AG185" i="10"/>
  <c r="Z185" i="10"/>
  <c r="Y185" i="10"/>
  <c r="X185" i="10"/>
  <c r="J185" i="10"/>
  <c r="O185" i="10"/>
  <c r="B185" i="10"/>
  <c r="G185" i="10"/>
  <c r="AF184" i="10"/>
  <c r="AG184" i="10"/>
  <c r="Z184" i="10"/>
  <c r="Y184" i="10"/>
  <c r="X184" i="10"/>
  <c r="J184" i="10"/>
  <c r="O184" i="10"/>
  <c r="B184" i="10"/>
  <c r="G184" i="10"/>
  <c r="AF183" i="10"/>
  <c r="AG183" i="10"/>
  <c r="Z183" i="10"/>
  <c r="Y183" i="10"/>
  <c r="X183" i="10"/>
  <c r="J183" i="10"/>
  <c r="O183" i="10"/>
  <c r="B183" i="10"/>
  <c r="G183" i="10"/>
  <c r="AF182" i="10"/>
  <c r="AG182" i="10"/>
  <c r="Z182" i="10"/>
  <c r="Y182" i="10"/>
  <c r="X182" i="10"/>
  <c r="J182" i="10"/>
  <c r="O182" i="10"/>
  <c r="B182" i="10"/>
  <c r="G182" i="10"/>
  <c r="AF181" i="10"/>
  <c r="AG181" i="10"/>
  <c r="Z181" i="10"/>
  <c r="Y181" i="10"/>
  <c r="X181" i="10"/>
  <c r="J181" i="10"/>
  <c r="O181" i="10"/>
  <c r="B181" i="10"/>
  <c r="G181" i="10"/>
  <c r="AF180" i="10"/>
  <c r="AG180" i="10"/>
  <c r="Z180" i="10"/>
  <c r="Y180" i="10"/>
  <c r="X180" i="10"/>
  <c r="J180" i="10"/>
  <c r="O180" i="10"/>
  <c r="B180" i="10"/>
  <c r="G180" i="10"/>
  <c r="AF179" i="10"/>
  <c r="AG179" i="10"/>
  <c r="Z179" i="10"/>
  <c r="Y179" i="10"/>
  <c r="X179" i="10"/>
  <c r="J179" i="10"/>
  <c r="O179" i="10"/>
  <c r="B179" i="10"/>
  <c r="G179" i="10"/>
  <c r="AF178" i="10"/>
  <c r="AG178" i="10"/>
  <c r="Z178" i="10"/>
  <c r="Y178" i="10"/>
  <c r="X178" i="10"/>
  <c r="J178" i="10"/>
  <c r="O178" i="10"/>
  <c r="B178" i="10"/>
  <c r="G178" i="10"/>
  <c r="AF177" i="10"/>
  <c r="AG177" i="10"/>
  <c r="Z177" i="10"/>
  <c r="Y177" i="10"/>
  <c r="X177" i="10"/>
  <c r="J177" i="10"/>
  <c r="O177" i="10"/>
  <c r="B177" i="10"/>
  <c r="G177" i="10"/>
  <c r="AF176" i="10"/>
  <c r="AG176" i="10"/>
  <c r="Z176" i="10"/>
  <c r="Y176" i="10"/>
  <c r="X176" i="10"/>
  <c r="J176" i="10"/>
  <c r="O176" i="10"/>
  <c r="B176" i="10"/>
  <c r="G176" i="10"/>
  <c r="AF175" i="10"/>
  <c r="AG175" i="10"/>
  <c r="Z175" i="10"/>
  <c r="Y175" i="10"/>
  <c r="X175" i="10"/>
  <c r="J175" i="10"/>
  <c r="O175" i="10"/>
  <c r="B175" i="10"/>
  <c r="G175" i="10"/>
  <c r="AF174" i="10"/>
  <c r="AG174" i="10"/>
  <c r="Z174" i="10"/>
  <c r="Y174" i="10"/>
  <c r="AA174" i="10"/>
  <c r="X174" i="10"/>
  <c r="J174" i="10"/>
  <c r="O174" i="10"/>
  <c r="B174" i="10"/>
  <c r="G174" i="10"/>
  <c r="AF173" i="10"/>
  <c r="AG173" i="10"/>
  <c r="Z173" i="10"/>
  <c r="Y173" i="10"/>
  <c r="AA173" i="10"/>
  <c r="X173" i="10"/>
  <c r="J173" i="10"/>
  <c r="O173" i="10"/>
  <c r="B173" i="10"/>
  <c r="G173" i="10"/>
  <c r="AF172" i="10"/>
  <c r="AG172" i="10"/>
  <c r="Z172" i="10"/>
  <c r="Y172" i="10"/>
  <c r="AA172" i="10"/>
  <c r="X172" i="10"/>
  <c r="J172" i="10"/>
  <c r="O172" i="10"/>
  <c r="B172" i="10"/>
  <c r="G172" i="10"/>
  <c r="AF171" i="10"/>
  <c r="AG171" i="10"/>
  <c r="Z171" i="10"/>
  <c r="Y171" i="10"/>
  <c r="X171" i="10"/>
  <c r="J171" i="10"/>
  <c r="O171" i="10"/>
  <c r="B171" i="10"/>
  <c r="G171" i="10"/>
  <c r="AF170" i="10"/>
  <c r="AG170" i="10"/>
  <c r="Z170" i="10"/>
  <c r="Y170" i="10"/>
  <c r="AA170" i="10"/>
  <c r="X170" i="10"/>
  <c r="J170" i="10"/>
  <c r="O170" i="10"/>
  <c r="B170" i="10"/>
  <c r="G170" i="10"/>
  <c r="AF169" i="10"/>
  <c r="AG169" i="10"/>
  <c r="Z169" i="10"/>
  <c r="Y169" i="10"/>
  <c r="AA169" i="10"/>
  <c r="X169" i="10"/>
  <c r="J169" i="10"/>
  <c r="O169" i="10"/>
  <c r="B169" i="10"/>
  <c r="G169" i="10"/>
  <c r="AF168" i="10"/>
  <c r="AG168" i="10"/>
  <c r="Z168" i="10"/>
  <c r="Y168" i="10"/>
  <c r="AA168" i="10"/>
  <c r="X168" i="10"/>
  <c r="J168" i="10"/>
  <c r="O168" i="10"/>
  <c r="B168" i="10"/>
  <c r="G168" i="10"/>
  <c r="AF167" i="10"/>
  <c r="AG167" i="10"/>
  <c r="Z167" i="10"/>
  <c r="Y167" i="10"/>
  <c r="X167" i="10"/>
  <c r="J167" i="10"/>
  <c r="O167" i="10"/>
  <c r="B167" i="10"/>
  <c r="G167" i="10"/>
  <c r="AF166" i="10"/>
  <c r="AG166" i="10"/>
  <c r="Z166" i="10"/>
  <c r="Y166" i="10"/>
  <c r="X166" i="10"/>
  <c r="J166" i="10"/>
  <c r="O166" i="10"/>
  <c r="B166" i="10"/>
  <c r="G166" i="10"/>
  <c r="AF165" i="10"/>
  <c r="AG165" i="10"/>
  <c r="Z165" i="10"/>
  <c r="Y165" i="10"/>
  <c r="X165" i="10"/>
  <c r="J165" i="10"/>
  <c r="O165" i="10"/>
  <c r="B165" i="10"/>
  <c r="G165" i="10"/>
  <c r="AF164" i="10"/>
  <c r="AG164" i="10"/>
  <c r="Z164" i="10"/>
  <c r="Y164" i="10"/>
  <c r="X164" i="10"/>
  <c r="J164" i="10"/>
  <c r="O164" i="10"/>
  <c r="B164" i="10"/>
  <c r="G164" i="10"/>
  <c r="AF163" i="10"/>
  <c r="AG163" i="10"/>
  <c r="Z163" i="10"/>
  <c r="Y163" i="10"/>
  <c r="X163" i="10"/>
  <c r="J163" i="10"/>
  <c r="O163" i="10"/>
  <c r="B163" i="10"/>
  <c r="G163" i="10"/>
  <c r="AF162" i="10"/>
  <c r="AG162" i="10"/>
  <c r="Z162" i="10"/>
  <c r="Y162" i="10"/>
  <c r="X162" i="10"/>
  <c r="J162" i="10"/>
  <c r="O162" i="10"/>
  <c r="B162" i="10"/>
  <c r="G162" i="10"/>
  <c r="AF161" i="10"/>
  <c r="AG161" i="10"/>
  <c r="Z161" i="10"/>
  <c r="Y161" i="10"/>
  <c r="X161" i="10"/>
  <c r="J161" i="10"/>
  <c r="O161" i="10"/>
  <c r="B161" i="10"/>
  <c r="G161" i="10"/>
  <c r="AF160" i="10"/>
  <c r="AG160" i="10"/>
  <c r="Z160" i="10"/>
  <c r="Y160" i="10"/>
  <c r="X160" i="10"/>
  <c r="J160" i="10"/>
  <c r="O160" i="10"/>
  <c r="B160" i="10"/>
  <c r="G160" i="10"/>
  <c r="AF159" i="10"/>
  <c r="AG159" i="10"/>
  <c r="Z159" i="10"/>
  <c r="Y159" i="10"/>
  <c r="X159" i="10"/>
  <c r="J159" i="10"/>
  <c r="O159" i="10"/>
  <c r="B159" i="10"/>
  <c r="G159" i="10"/>
  <c r="AF158" i="10"/>
  <c r="AG158" i="10"/>
  <c r="Z158" i="10"/>
  <c r="Y158" i="10"/>
  <c r="X158" i="10"/>
  <c r="J158" i="10"/>
  <c r="O158" i="10"/>
  <c r="B158" i="10"/>
  <c r="G158" i="10"/>
  <c r="AF157" i="10"/>
  <c r="AG157" i="10"/>
  <c r="Z157" i="10"/>
  <c r="Y157" i="10"/>
  <c r="X157" i="10"/>
  <c r="J157" i="10"/>
  <c r="O157" i="10"/>
  <c r="B157" i="10"/>
  <c r="G157" i="10"/>
  <c r="AF156" i="10"/>
  <c r="AG156" i="10"/>
  <c r="Z156" i="10"/>
  <c r="Y156" i="10"/>
  <c r="X156" i="10"/>
  <c r="J156" i="10"/>
  <c r="O156" i="10"/>
  <c r="B156" i="10"/>
  <c r="G156" i="10"/>
  <c r="AF155" i="10"/>
  <c r="AG155" i="10"/>
  <c r="Z155" i="10"/>
  <c r="Y155" i="10"/>
  <c r="X155" i="10"/>
  <c r="J155" i="10"/>
  <c r="O155" i="10"/>
  <c r="B155" i="10"/>
  <c r="G155" i="10"/>
  <c r="AF154" i="10"/>
  <c r="AG154" i="10"/>
  <c r="Z154" i="10"/>
  <c r="Y154" i="10"/>
  <c r="X154" i="10"/>
  <c r="J154" i="10"/>
  <c r="O154" i="10"/>
  <c r="B154" i="10"/>
  <c r="G154" i="10"/>
  <c r="AF153" i="10"/>
  <c r="AG153" i="10"/>
  <c r="Z153" i="10"/>
  <c r="Y153" i="10"/>
  <c r="X153" i="10"/>
  <c r="J153" i="10"/>
  <c r="O153" i="10"/>
  <c r="B153" i="10"/>
  <c r="G153" i="10"/>
  <c r="AF152" i="10"/>
  <c r="AG152" i="10"/>
  <c r="Z152" i="10"/>
  <c r="Y152" i="10"/>
  <c r="X152" i="10"/>
  <c r="J152" i="10"/>
  <c r="O152" i="10"/>
  <c r="B152" i="10"/>
  <c r="G152" i="10"/>
  <c r="AF151" i="10"/>
  <c r="AG151" i="10"/>
  <c r="Z151" i="10"/>
  <c r="Y151" i="10"/>
  <c r="X151" i="10"/>
  <c r="J151" i="10"/>
  <c r="O151" i="10"/>
  <c r="B151" i="10"/>
  <c r="G151" i="10"/>
  <c r="AF150" i="10"/>
  <c r="AG150" i="10"/>
  <c r="Z150" i="10"/>
  <c r="Y150" i="10"/>
  <c r="X150" i="10"/>
  <c r="J150" i="10"/>
  <c r="O150" i="10"/>
  <c r="B150" i="10"/>
  <c r="G150" i="10"/>
  <c r="AF149" i="10"/>
  <c r="AG149" i="10"/>
  <c r="Z149" i="10"/>
  <c r="Y149" i="10"/>
  <c r="X149" i="10"/>
  <c r="J149" i="10"/>
  <c r="O149" i="10"/>
  <c r="B149" i="10"/>
  <c r="G149" i="10"/>
  <c r="AF148" i="10"/>
  <c r="AG148" i="10"/>
  <c r="Z148" i="10"/>
  <c r="Y148" i="10"/>
  <c r="X148" i="10"/>
  <c r="J148" i="10"/>
  <c r="O148" i="10"/>
  <c r="B148" i="10"/>
  <c r="G148" i="10"/>
  <c r="AF147" i="10"/>
  <c r="AG147" i="10"/>
  <c r="Z147" i="10"/>
  <c r="Y147" i="10"/>
  <c r="X147" i="10"/>
  <c r="J147" i="10"/>
  <c r="O147" i="10"/>
  <c r="B147" i="10"/>
  <c r="G147" i="10"/>
  <c r="AF146" i="10"/>
  <c r="AG146" i="10"/>
  <c r="Z146" i="10"/>
  <c r="Y146" i="10"/>
  <c r="X146" i="10"/>
  <c r="J146" i="10"/>
  <c r="O146" i="10"/>
  <c r="B146" i="10"/>
  <c r="G146" i="10"/>
  <c r="AF145" i="10"/>
  <c r="AG145" i="10"/>
  <c r="Z145" i="10"/>
  <c r="Y145" i="10"/>
  <c r="X145" i="10"/>
  <c r="J145" i="10"/>
  <c r="O145" i="10"/>
  <c r="B145" i="10"/>
  <c r="G145" i="10"/>
  <c r="AF144" i="10"/>
  <c r="AG144" i="10"/>
  <c r="Z144" i="10"/>
  <c r="Y144" i="10"/>
  <c r="X144" i="10"/>
  <c r="J144" i="10"/>
  <c r="O144" i="10"/>
  <c r="B144" i="10"/>
  <c r="G144" i="10"/>
  <c r="AF143" i="10"/>
  <c r="AG143" i="10"/>
  <c r="Z143" i="10"/>
  <c r="Y143" i="10"/>
  <c r="AA143" i="10"/>
  <c r="X143" i="10"/>
  <c r="J143" i="10"/>
  <c r="O143" i="10"/>
  <c r="B143" i="10"/>
  <c r="G143" i="10"/>
  <c r="AF142" i="10"/>
  <c r="AG142" i="10"/>
  <c r="Z142" i="10"/>
  <c r="Y142" i="10"/>
  <c r="AA142" i="10"/>
  <c r="X142" i="10"/>
  <c r="J142" i="10"/>
  <c r="O142" i="10"/>
  <c r="B142" i="10"/>
  <c r="G142" i="10"/>
  <c r="AF141" i="10"/>
  <c r="AG141" i="10"/>
  <c r="Z141" i="10"/>
  <c r="Y141" i="10"/>
  <c r="AA141" i="10"/>
  <c r="X141" i="10"/>
  <c r="J141" i="10"/>
  <c r="O141" i="10"/>
  <c r="B141" i="10"/>
  <c r="G141" i="10"/>
  <c r="AF140" i="10"/>
  <c r="AG140" i="10"/>
  <c r="Z140" i="10"/>
  <c r="Y140" i="10"/>
  <c r="AA140" i="10"/>
  <c r="X140" i="10"/>
  <c r="J140" i="10"/>
  <c r="O140" i="10"/>
  <c r="B140" i="10"/>
  <c r="G140" i="10"/>
  <c r="AF139" i="10"/>
  <c r="AG139" i="10"/>
  <c r="Z139" i="10"/>
  <c r="Y139" i="10"/>
  <c r="AA139" i="10"/>
  <c r="X139" i="10"/>
  <c r="J139" i="10"/>
  <c r="O139" i="10"/>
  <c r="B139" i="10"/>
  <c r="G139" i="10"/>
  <c r="AF138" i="10"/>
  <c r="AG138" i="10"/>
  <c r="Z138" i="10"/>
  <c r="Y138" i="10"/>
  <c r="AA138" i="10"/>
  <c r="X138" i="10"/>
  <c r="J138" i="10"/>
  <c r="O138" i="10"/>
  <c r="B138" i="10"/>
  <c r="G138" i="10"/>
  <c r="AF137" i="10"/>
  <c r="AG137" i="10"/>
  <c r="Z137" i="10"/>
  <c r="Y137" i="10"/>
  <c r="AA137" i="10"/>
  <c r="X137" i="10"/>
  <c r="J137" i="10"/>
  <c r="O137" i="10"/>
  <c r="B137" i="10"/>
  <c r="G137" i="10"/>
  <c r="AF136" i="10"/>
  <c r="AG136" i="10"/>
  <c r="Z136" i="10"/>
  <c r="Y136" i="10"/>
  <c r="AA136" i="10"/>
  <c r="X136" i="10"/>
  <c r="J136" i="10"/>
  <c r="O136" i="10"/>
  <c r="B136" i="10"/>
  <c r="G136" i="10"/>
  <c r="AF135" i="10"/>
  <c r="AG135" i="10"/>
  <c r="Z135" i="10"/>
  <c r="Y135" i="10"/>
  <c r="X135" i="10"/>
  <c r="J135" i="10"/>
  <c r="O135" i="10"/>
  <c r="B135" i="10"/>
  <c r="G135" i="10"/>
  <c r="AF134" i="10"/>
  <c r="AG134" i="10"/>
  <c r="Z134" i="10"/>
  <c r="Y134" i="10"/>
  <c r="X134" i="10"/>
  <c r="J134" i="10"/>
  <c r="O134" i="10"/>
  <c r="B134" i="10"/>
  <c r="G134" i="10"/>
  <c r="AF133" i="10"/>
  <c r="AG133" i="10"/>
  <c r="Z133" i="10"/>
  <c r="Y133" i="10"/>
  <c r="X133" i="10"/>
  <c r="J133" i="10"/>
  <c r="O133" i="10"/>
  <c r="B133" i="10"/>
  <c r="G133" i="10"/>
  <c r="AF132" i="10"/>
  <c r="AG132" i="10"/>
  <c r="Z132" i="10"/>
  <c r="Y132" i="10"/>
  <c r="X132" i="10"/>
  <c r="J132" i="10"/>
  <c r="O132" i="10"/>
  <c r="B132" i="10"/>
  <c r="G132" i="10"/>
  <c r="AF131" i="10"/>
  <c r="AG131" i="10"/>
  <c r="Z131" i="10"/>
  <c r="Y131" i="10"/>
  <c r="X131" i="10"/>
  <c r="J131" i="10"/>
  <c r="O131" i="10"/>
  <c r="B131" i="10"/>
  <c r="G131" i="10"/>
  <c r="AF130" i="10"/>
  <c r="AG130" i="10"/>
  <c r="Z130" i="10"/>
  <c r="Y130" i="10"/>
  <c r="X130" i="10"/>
  <c r="J130" i="10"/>
  <c r="O130" i="10"/>
  <c r="B130" i="10"/>
  <c r="G130" i="10"/>
  <c r="AF129" i="10"/>
  <c r="AG129" i="10"/>
  <c r="Z129" i="10"/>
  <c r="Y129" i="10"/>
  <c r="X129" i="10"/>
  <c r="J129" i="10"/>
  <c r="O129" i="10"/>
  <c r="B129" i="10"/>
  <c r="G129" i="10"/>
  <c r="AF128" i="10"/>
  <c r="AG128" i="10"/>
  <c r="Z128" i="10"/>
  <c r="Y128" i="10"/>
  <c r="X128" i="10"/>
  <c r="J128" i="10"/>
  <c r="O128" i="10"/>
  <c r="B128" i="10"/>
  <c r="G128" i="10"/>
  <c r="AF127" i="10"/>
  <c r="AG127" i="10"/>
  <c r="Z127" i="10"/>
  <c r="Y127" i="10"/>
  <c r="X127" i="10"/>
  <c r="J127" i="10"/>
  <c r="O127" i="10"/>
  <c r="B127" i="10"/>
  <c r="G127" i="10"/>
  <c r="AF126" i="10"/>
  <c r="AG126" i="10"/>
  <c r="Z126" i="10"/>
  <c r="Y126" i="10"/>
  <c r="X126" i="10"/>
  <c r="J126" i="10"/>
  <c r="O126" i="10"/>
  <c r="B126" i="10"/>
  <c r="G126" i="10"/>
  <c r="AF125" i="10"/>
  <c r="AG125" i="10"/>
  <c r="Z125" i="10"/>
  <c r="Y125" i="10"/>
  <c r="X125" i="10"/>
  <c r="J125" i="10"/>
  <c r="O125" i="10"/>
  <c r="B125" i="10"/>
  <c r="G125" i="10"/>
  <c r="AF124" i="10"/>
  <c r="AG124" i="10"/>
  <c r="Z124" i="10"/>
  <c r="Y124" i="10"/>
  <c r="X124" i="10"/>
  <c r="J124" i="10"/>
  <c r="O124" i="10"/>
  <c r="B124" i="10"/>
  <c r="G124" i="10"/>
  <c r="AF123" i="10"/>
  <c r="AG123" i="10"/>
  <c r="Z123" i="10"/>
  <c r="Y123" i="10"/>
  <c r="X123" i="10"/>
  <c r="J123" i="10"/>
  <c r="O123" i="10"/>
  <c r="B123" i="10"/>
  <c r="G123" i="10"/>
  <c r="AF122" i="10"/>
  <c r="AG122" i="10"/>
  <c r="Z122" i="10"/>
  <c r="Y122" i="10"/>
  <c r="X122" i="10"/>
  <c r="J122" i="10"/>
  <c r="O122" i="10"/>
  <c r="B122" i="10"/>
  <c r="G122" i="10"/>
  <c r="AF121" i="10"/>
  <c r="AG121" i="10"/>
  <c r="Z121" i="10"/>
  <c r="Y121" i="10"/>
  <c r="X121" i="10"/>
  <c r="J121" i="10"/>
  <c r="O121" i="10"/>
  <c r="B121" i="10"/>
  <c r="G121" i="10"/>
  <c r="AF120" i="10"/>
  <c r="AG120" i="10"/>
  <c r="Z120" i="10"/>
  <c r="Y120" i="10"/>
  <c r="X120" i="10"/>
  <c r="J120" i="10"/>
  <c r="O120" i="10"/>
  <c r="B120" i="10"/>
  <c r="G120" i="10"/>
  <c r="AF119" i="10"/>
  <c r="AG119" i="10"/>
  <c r="Z119" i="10"/>
  <c r="Y119" i="10"/>
  <c r="X119" i="10"/>
  <c r="J119" i="10"/>
  <c r="O119" i="10"/>
  <c r="B119" i="10"/>
  <c r="G119" i="10"/>
  <c r="AF118" i="10"/>
  <c r="AG118" i="10"/>
  <c r="Z118" i="10"/>
  <c r="Y118" i="10"/>
  <c r="X118" i="10"/>
  <c r="J118" i="10"/>
  <c r="O118" i="10"/>
  <c r="B118" i="10"/>
  <c r="G118" i="10"/>
  <c r="AF117" i="10"/>
  <c r="AG117" i="10"/>
  <c r="Z117" i="10"/>
  <c r="Y117" i="10"/>
  <c r="X117" i="10"/>
  <c r="J117" i="10"/>
  <c r="O117" i="10"/>
  <c r="B117" i="10"/>
  <c r="G117" i="10"/>
  <c r="AF116" i="10"/>
  <c r="AG116" i="10"/>
  <c r="Z116" i="10"/>
  <c r="Y116" i="10"/>
  <c r="X116" i="10"/>
  <c r="J116" i="10"/>
  <c r="O116" i="10"/>
  <c r="B116" i="10"/>
  <c r="G116" i="10"/>
  <c r="AF115" i="10"/>
  <c r="AG115" i="10"/>
  <c r="Z115" i="10"/>
  <c r="Y115" i="10"/>
  <c r="X115" i="10"/>
  <c r="J115" i="10"/>
  <c r="O115" i="10"/>
  <c r="B115" i="10"/>
  <c r="G115" i="10"/>
  <c r="AF114" i="10"/>
  <c r="AG114" i="10"/>
  <c r="Z114" i="10"/>
  <c r="Y114" i="10"/>
  <c r="X114" i="10"/>
  <c r="J114" i="10"/>
  <c r="O114" i="10"/>
  <c r="P114" i="10"/>
  <c r="B114" i="10"/>
  <c r="G114" i="10"/>
  <c r="H114" i="10"/>
  <c r="AF113" i="10"/>
  <c r="AG113" i="10"/>
  <c r="Z113" i="10"/>
  <c r="Y113" i="10"/>
  <c r="X113" i="10"/>
  <c r="AF112" i="10"/>
  <c r="AG112" i="10"/>
  <c r="Z112" i="10"/>
  <c r="Y112" i="10"/>
  <c r="X112" i="10"/>
  <c r="AF111" i="10"/>
  <c r="AG111" i="10"/>
  <c r="Z111" i="10"/>
  <c r="Y111" i="10"/>
  <c r="X111" i="10"/>
  <c r="AF110" i="10"/>
  <c r="AG110" i="10"/>
  <c r="Z110" i="10"/>
  <c r="Y110" i="10"/>
  <c r="AA110" i="10"/>
  <c r="X110" i="10"/>
  <c r="AF109" i="10"/>
  <c r="AG109" i="10"/>
  <c r="Z109" i="10"/>
  <c r="Y109" i="10"/>
  <c r="AA109" i="10"/>
  <c r="X109" i="10"/>
  <c r="AF108" i="10"/>
  <c r="AG108" i="10"/>
  <c r="Z108" i="10"/>
  <c r="Y108" i="10"/>
  <c r="AA108" i="10"/>
  <c r="X108" i="10"/>
  <c r="AF107" i="10"/>
  <c r="AG107" i="10"/>
  <c r="Z107" i="10"/>
  <c r="Y107" i="10"/>
  <c r="AA107" i="10"/>
  <c r="X107" i="10"/>
  <c r="AF106" i="10"/>
  <c r="AG106" i="10"/>
  <c r="Z106" i="10"/>
  <c r="Y106" i="10"/>
  <c r="AA106" i="10"/>
  <c r="X106" i="10"/>
  <c r="AF105" i="10"/>
  <c r="AG105" i="10"/>
  <c r="Z105" i="10"/>
  <c r="Y105" i="10"/>
  <c r="AA105" i="10"/>
  <c r="X105" i="10"/>
  <c r="J105" i="10"/>
  <c r="O105" i="10"/>
  <c r="B105" i="10"/>
  <c r="G105" i="10"/>
  <c r="AF104" i="10"/>
  <c r="AG104" i="10"/>
  <c r="Z104" i="10"/>
  <c r="Y104" i="10"/>
  <c r="AA104" i="10"/>
  <c r="X104" i="10"/>
  <c r="J104" i="10"/>
  <c r="O104" i="10"/>
  <c r="B104" i="10"/>
  <c r="G104" i="10"/>
  <c r="AF103" i="10"/>
  <c r="AG103" i="10"/>
  <c r="Z103" i="10"/>
  <c r="Y103" i="10"/>
  <c r="AA103" i="10"/>
  <c r="X103" i="10"/>
  <c r="J103" i="10"/>
  <c r="O103" i="10"/>
  <c r="B103" i="10"/>
  <c r="G103" i="10"/>
  <c r="AF102" i="10"/>
  <c r="AG102" i="10"/>
  <c r="Z102" i="10"/>
  <c r="Y102" i="10"/>
  <c r="X102" i="10"/>
  <c r="J102" i="10"/>
  <c r="O102" i="10"/>
  <c r="B102" i="10"/>
  <c r="G102" i="10"/>
  <c r="AF101" i="10"/>
  <c r="AG101" i="10"/>
  <c r="Z101" i="10"/>
  <c r="Y101" i="10"/>
  <c r="X101" i="10"/>
  <c r="J101" i="10"/>
  <c r="O101" i="10"/>
  <c r="B101" i="10"/>
  <c r="G101" i="10"/>
  <c r="AF100" i="10"/>
  <c r="AG100" i="10"/>
  <c r="Z100" i="10"/>
  <c r="Y100" i="10"/>
  <c r="X100" i="10"/>
  <c r="J100" i="10"/>
  <c r="O100" i="10"/>
  <c r="B100" i="10"/>
  <c r="G100" i="10"/>
  <c r="AF99" i="10"/>
  <c r="AG99" i="10"/>
  <c r="Z99" i="10"/>
  <c r="Y99" i="10"/>
  <c r="X99" i="10"/>
  <c r="J99" i="10"/>
  <c r="O99" i="10"/>
  <c r="B99" i="10"/>
  <c r="G99" i="10"/>
  <c r="AF98" i="10"/>
  <c r="AG98" i="10"/>
  <c r="Z98" i="10"/>
  <c r="Y98" i="10"/>
  <c r="X98" i="10"/>
  <c r="J98" i="10"/>
  <c r="O98" i="10"/>
  <c r="B98" i="10"/>
  <c r="G98" i="10"/>
  <c r="AF97" i="10"/>
  <c r="AG97" i="10"/>
  <c r="Z97" i="10"/>
  <c r="Y97" i="10"/>
  <c r="X97" i="10"/>
  <c r="J97" i="10"/>
  <c r="O97" i="10"/>
  <c r="B97" i="10"/>
  <c r="G97" i="10"/>
  <c r="AF96" i="10"/>
  <c r="AG96" i="10"/>
  <c r="Z96" i="10"/>
  <c r="Y96" i="10"/>
  <c r="X96" i="10"/>
  <c r="J96" i="10"/>
  <c r="O96" i="10"/>
  <c r="B96" i="10"/>
  <c r="G96" i="10"/>
  <c r="AF95" i="10"/>
  <c r="AG95" i="10"/>
  <c r="Z95" i="10"/>
  <c r="Y95" i="10"/>
  <c r="X95" i="10"/>
  <c r="J95" i="10"/>
  <c r="O95" i="10"/>
  <c r="B95" i="10"/>
  <c r="G95" i="10"/>
  <c r="AF94" i="10"/>
  <c r="AG94" i="10"/>
  <c r="Z94" i="10"/>
  <c r="Y94" i="10"/>
  <c r="X94" i="10"/>
  <c r="J94" i="10"/>
  <c r="O94" i="10"/>
  <c r="B94" i="10"/>
  <c r="G94" i="10"/>
  <c r="AF93" i="10"/>
  <c r="AG93" i="10"/>
  <c r="Z93" i="10"/>
  <c r="Y93" i="10"/>
  <c r="X93" i="10"/>
  <c r="J93" i="10"/>
  <c r="O93" i="10"/>
  <c r="B93" i="10"/>
  <c r="G93" i="10"/>
  <c r="AF92" i="10"/>
  <c r="AG92" i="10"/>
  <c r="Z92" i="10"/>
  <c r="Y92" i="10"/>
  <c r="X92" i="10"/>
  <c r="J92" i="10"/>
  <c r="O92" i="10"/>
  <c r="B92" i="10"/>
  <c r="G92" i="10"/>
  <c r="AF91" i="10"/>
  <c r="AG91" i="10"/>
  <c r="Z91" i="10"/>
  <c r="Y91" i="10"/>
  <c r="X91" i="10"/>
  <c r="J91" i="10"/>
  <c r="O91" i="10"/>
  <c r="B91" i="10"/>
  <c r="G91" i="10"/>
  <c r="AF90" i="10"/>
  <c r="AG90" i="10"/>
  <c r="Z90" i="10"/>
  <c r="Y90" i="10"/>
  <c r="X90" i="10"/>
  <c r="J90" i="10"/>
  <c r="O90" i="10"/>
  <c r="B90" i="10"/>
  <c r="G90" i="10"/>
  <c r="AF89" i="10"/>
  <c r="AG89" i="10"/>
  <c r="Z89" i="10"/>
  <c r="Y89" i="10"/>
  <c r="X89" i="10"/>
  <c r="J89" i="10"/>
  <c r="O89" i="10"/>
  <c r="B89" i="10"/>
  <c r="G89" i="10"/>
  <c r="AF88" i="10"/>
  <c r="AG88" i="10"/>
  <c r="Z88" i="10"/>
  <c r="Y88" i="10"/>
  <c r="X88" i="10"/>
  <c r="J88" i="10"/>
  <c r="O88" i="10"/>
  <c r="B88" i="10"/>
  <c r="G88" i="10"/>
  <c r="AF87" i="10"/>
  <c r="AG87" i="10"/>
  <c r="Z87" i="10"/>
  <c r="Y87" i="10"/>
  <c r="X87" i="10"/>
  <c r="J87" i="10"/>
  <c r="O87" i="10"/>
  <c r="B87" i="10"/>
  <c r="G87" i="10"/>
  <c r="AF86" i="10"/>
  <c r="AG86" i="10"/>
  <c r="Z86" i="10"/>
  <c r="Y86" i="10"/>
  <c r="X86" i="10"/>
  <c r="J86" i="10"/>
  <c r="O86" i="10"/>
  <c r="B86" i="10"/>
  <c r="G86" i="10"/>
  <c r="AF85" i="10"/>
  <c r="AG85" i="10"/>
  <c r="Z85" i="10"/>
  <c r="Y85" i="10"/>
  <c r="X85" i="10"/>
  <c r="J85" i="10"/>
  <c r="O85" i="10"/>
  <c r="B85" i="10"/>
  <c r="G85" i="10"/>
  <c r="AF84" i="10"/>
  <c r="AG84" i="10"/>
  <c r="Z84" i="10"/>
  <c r="Y84" i="10"/>
  <c r="X84" i="10"/>
  <c r="J84" i="10"/>
  <c r="O84" i="10"/>
  <c r="B84" i="10"/>
  <c r="G84" i="10"/>
  <c r="AF83" i="10"/>
  <c r="AG83" i="10"/>
  <c r="Z83" i="10"/>
  <c r="Y83" i="10"/>
  <c r="X83" i="10"/>
  <c r="J83" i="10"/>
  <c r="O83" i="10"/>
  <c r="B83" i="10"/>
  <c r="G83" i="10"/>
  <c r="AF82" i="10"/>
  <c r="AG82" i="10"/>
  <c r="Z82" i="10"/>
  <c r="Y82" i="10"/>
  <c r="X82" i="10"/>
  <c r="J82" i="10"/>
  <c r="O82" i="10"/>
  <c r="B82" i="10"/>
  <c r="G82" i="10"/>
  <c r="AF81" i="10"/>
  <c r="AG81" i="10"/>
  <c r="Z81" i="10"/>
  <c r="Y81" i="10"/>
  <c r="X81" i="10"/>
  <c r="J81" i="10"/>
  <c r="O81" i="10"/>
  <c r="B81" i="10"/>
  <c r="G81" i="10"/>
  <c r="AF80" i="10"/>
  <c r="AG80" i="10"/>
  <c r="Z80" i="10"/>
  <c r="Y80" i="10"/>
  <c r="X80" i="10"/>
  <c r="J80" i="10"/>
  <c r="O80" i="10"/>
  <c r="B80" i="10"/>
  <c r="G80" i="10"/>
  <c r="AF79" i="10"/>
  <c r="AG79" i="10"/>
  <c r="Z79" i="10"/>
  <c r="Y79" i="10"/>
  <c r="X79" i="10"/>
  <c r="J79" i="10"/>
  <c r="O79" i="10"/>
  <c r="B79" i="10"/>
  <c r="G79" i="10"/>
  <c r="AF78" i="10"/>
  <c r="AG78" i="10"/>
  <c r="Z78" i="10"/>
  <c r="Y78" i="10"/>
  <c r="AA78" i="10"/>
  <c r="X78" i="10"/>
  <c r="J78" i="10"/>
  <c r="O78" i="10"/>
  <c r="B78" i="10"/>
  <c r="G78" i="10"/>
  <c r="AF77" i="10"/>
  <c r="AG77" i="10"/>
  <c r="Z77" i="10"/>
  <c r="Y77" i="10"/>
  <c r="AA77" i="10"/>
  <c r="X77" i="10"/>
  <c r="J77" i="10"/>
  <c r="O77" i="10"/>
  <c r="B77" i="10"/>
  <c r="G77" i="10"/>
  <c r="AF76" i="10"/>
  <c r="AG76" i="10"/>
  <c r="Z76" i="10"/>
  <c r="Y76" i="10"/>
  <c r="AA76" i="10"/>
  <c r="X76" i="10"/>
  <c r="J76" i="10"/>
  <c r="O76" i="10"/>
  <c r="B76" i="10"/>
  <c r="G76" i="10"/>
  <c r="AF75" i="10"/>
  <c r="AG75" i="10"/>
  <c r="Z75" i="10"/>
  <c r="Y75" i="10"/>
  <c r="AA75" i="10"/>
  <c r="X75" i="10"/>
  <c r="J75" i="10"/>
  <c r="O75" i="10"/>
  <c r="B75" i="10"/>
  <c r="G75" i="10"/>
  <c r="AF74" i="10"/>
  <c r="AG74" i="10"/>
  <c r="Z74" i="10"/>
  <c r="Y74" i="10"/>
  <c r="AA74" i="10"/>
  <c r="X74" i="10"/>
  <c r="J74" i="10"/>
  <c r="O74" i="10"/>
  <c r="B74" i="10"/>
  <c r="G74" i="10"/>
  <c r="AF73" i="10"/>
  <c r="AG73" i="10"/>
  <c r="Z73" i="10"/>
  <c r="Y73" i="10"/>
  <c r="AA73" i="10"/>
  <c r="X73" i="10"/>
  <c r="J73" i="10"/>
  <c r="O73" i="10"/>
  <c r="B73" i="10"/>
  <c r="G73" i="10"/>
  <c r="AF72" i="10"/>
  <c r="AG72" i="10"/>
  <c r="Z72" i="10"/>
  <c r="Y72" i="10"/>
  <c r="AA72" i="10"/>
  <c r="X72" i="10"/>
  <c r="J72" i="10"/>
  <c r="O72" i="10"/>
  <c r="B72" i="10"/>
  <c r="G72" i="10"/>
  <c r="AF71" i="10"/>
  <c r="AG71" i="10"/>
  <c r="Z71" i="10"/>
  <c r="Y71" i="10"/>
  <c r="AA71" i="10"/>
  <c r="X71" i="10"/>
  <c r="J71" i="10"/>
  <c r="O71" i="10"/>
  <c r="B71" i="10"/>
  <c r="G71" i="10"/>
  <c r="AF70" i="10"/>
  <c r="AG70" i="10"/>
  <c r="Z70" i="10"/>
  <c r="Y70" i="10"/>
  <c r="X70" i="10"/>
  <c r="J70" i="10"/>
  <c r="O70" i="10"/>
  <c r="B70" i="10"/>
  <c r="G70" i="10"/>
  <c r="AF69" i="10"/>
  <c r="AG69" i="10"/>
  <c r="Z69" i="10"/>
  <c r="Y69" i="10"/>
  <c r="X69" i="10"/>
  <c r="J69" i="10"/>
  <c r="O69" i="10"/>
  <c r="B69" i="10"/>
  <c r="G69" i="10"/>
  <c r="AF68" i="10"/>
  <c r="AG68" i="10"/>
  <c r="Z68" i="10"/>
  <c r="Y68" i="10"/>
  <c r="X68" i="10"/>
  <c r="J68" i="10"/>
  <c r="O68" i="10"/>
  <c r="B68" i="10"/>
  <c r="G68" i="10"/>
  <c r="AF67" i="10"/>
  <c r="AG67" i="10"/>
  <c r="Z67" i="10"/>
  <c r="Y67" i="10"/>
  <c r="X67" i="10"/>
  <c r="J67" i="10"/>
  <c r="O67" i="10"/>
  <c r="B67" i="10"/>
  <c r="G67" i="10"/>
  <c r="AF66" i="10"/>
  <c r="AG66" i="10"/>
  <c r="Z66" i="10"/>
  <c r="Y66" i="10"/>
  <c r="X66" i="10"/>
  <c r="J66" i="10"/>
  <c r="O66" i="10"/>
  <c r="B66" i="10"/>
  <c r="G66" i="10"/>
  <c r="AF65" i="10"/>
  <c r="AG65" i="10"/>
  <c r="Z65" i="10"/>
  <c r="Y65" i="10"/>
  <c r="X65" i="10"/>
  <c r="J65" i="10"/>
  <c r="O65" i="10"/>
  <c r="B65" i="10"/>
  <c r="G65" i="10"/>
  <c r="AF64" i="10"/>
  <c r="AG64" i="10"/>
  <c r="Z64" i="10"/>
  <c r="Y64" i="10"/>
  <c r="X64" i="10"/>
  <c r="J64" i="10"/>
  <c r="O64" i="10"/>
  <c r="B64" i="10"/>
  <c r="G64" i="10"/>
  <c r="AF63" i="10"/>
  <c r="AG63" i="10"/>
  <c r="Z63" i="10"/>
  <c r="Y63" i="10"/>
  <c r="X63" i="10"/>
  <c r="J63" i="10"/>
  <c r="O63" i="10"/>
  <c r="B63" i="10"/>
  <c r="G63" i="10"/>
  <c r="AF62" i="10"/>
  <c r="AG62" i="10"/>
  <c r="Z62" i="10"/>
  <c r="Y62" i="10"/>
  <c r="X62" i="10"/>
  <c r="J62" i="10"/>
  <c r="O62" i="10"/>
  <c r="B62" i="10"/>
  <c r="G62" i="10"/>
  <c r="AF61" i="10"/>
  <c r="AG61" i="10"/>
  <c r="Z61" i="10"/>
  <c r="Y61" i="10"/>
  <c r="X61" i="10"/>
  <c r="J61" i="10"/>
  <c r="O61" i="10"/>
  <c r="B61" i="10"/>
  <c r="G61" i="10"/>
  <c r="AF60" i="10"/>
  <c r="AG60" i="10"/>
  <c r="Z60" i="10"/>
  <c r="Y60" i="10"/>
  <c r="X60" i="10"/>
  <c r="J60" i="10"/>
  <c r="O60" i="10"/>
  <c r="B60" i="10"/>
  <c r="G60" i="10"/>
  <c r="AF59" i="10"/>
  <c r="AG59" i="10"/>
  <c r="Z59" i="10"/>
  <c r="Y59" i="10"/>
  <c r="X59" i="10"/>
  <c r="J59" i="10"/>
  <c r="O59" i="10"/>
  <c r="B59" i="10"/>
  <c r="G59" i="10"/>
  <c r="AF58" i="10"/>
  <c r="AG58" i="10"/>
  <c r="Z58" i="10"/>
  <c r="Y58" i="10"/>
  <c r="X58" i="10"/>
  <c r="J58" i="10"/>
  <c r="O58" i="10"/>
  <c r="B58" i="10"/>
  <c r="G58" i="10"/>
  <c r="AF57" i="10"/>
  <c r="AG57" i="10"/>
  <c r="Z57" i="10"/>
  <c r="Y57" i="10"/>
  <c r="X57" i="10"/>
  <c r="J57" i="10"/>
  <c r="O57" i="10"/>
  <c r="B57" i="10"/>
  <c r="G57" i="10"/>
  <c r="AF56" i="10"/>
  <c r="AG56" i="10"/>
  <c r="Z56" i="10"/>
  <c r="Y56" i="10"/>
  <c r="X56" i="10"/>
  <c r="J56" i="10"/>
  <c r="O56" i="10"/>
  <c r="B56" i="10"/>
  <c r="G56" i="10"/>
  <c r="AF55" i="10"/>
  <c r="AG55" i="10"/>
  <c r="Z55" i="10"/>
  <c r="Y55" i="10"/>
  <c r="X55" i="10"/>
  <c r="J55" i="10"/>
  <c r="O55" i="10"/>
  <c r="B55" i="10"/>
  <c r="G55" i="10"/>
  <c r="AF54" i="10"/>
  <c r="AG54" i="10"/>
  <c r="Z54" i="10"/>
  <c r="Y54" i="10"/>
  <c r="X54" i="10"/>
  <c r="J54" i="10"/>
  <c r="O54" i="10"/>
  <c r="B54" i="10"/>
  <c r="G54" i="10"/>
  <c r="AF53" i="10"/>
  <c r="AG53" i="10"/>
  <c r="Z53" i="10"/>
  <c r="Y53" i="10"/>
  <c r="X53" i="10"/>
  <c r="J53" i="10"/>
  <c r="O53" i="10"/>
  <c r="B53" i="10"/>
  <c r="G53" i="10"/>
  <c r="AF52" i="10"/>
  <c r="AG52" i="10"/>
  <c r="Z52" i="10"/>
  <c r="Y52" i="10"/>
  <c r="X52" i="10"/>
  <c r="J52" i="10"/>
  <c r="O52" i="10"/>
  <c r="B52" i="10"/>
  <c r="G52" i="10"/>
  <c r="AF51" i="10"/>
  <c r="AG51" i="10"/>
  <c r="Z51" i="10"/>
  <c r="Y51" i="10"/>
  <c r="X51" i="10"/>
  <c r="J51" i="10"/>
  <c r="O51" i="10"/>
  <c r="B51" i="10"/>
  <c r="G51" i="10"/>
  <c r="AF50" i="10"/>
  <c r="AG50" i="10"/>
  <c r="Z50" i="10"/>
  <c r="Y50" i="10"/>
  <c r="X50" i="10"/>
  <c r="J50" i="10"/>
  <c r="O50" i="10"/>
  <c r="B50" i="10"/>
  <c r="G50" i="10"/>
  <c r="AF49" i="10"/>
  <c r="AG49" i="10"/>
  <c r="Z49" i="10"/>
  <c r="Y49" i="10"/>
  <c r="X49" i="10"/>
  <c r="J49" i="10"/>
  <c r="O49" i="10"/>
  <c r="B49" i="10"/>
  <c r="G49" i="10"/>
  <c r="AF48" i="10"/>
  <c r="AG48" i="10"/>
  <c r="Z48" i="10"/>
  <c r="Y48" i="10"/>
  <c r="X48" i="10"/>
  <c r="J48" i="10"/>
  <c r="O48" i="10"/>
  <c r="B48" i="10"/>
  <c r="G48" i="10"/>
  <c r="AF47" i="10"/>
  <c r="AG47" i="10"/>
  <c r="Z47" i="10"/>
  <c r="Y47" i="10"/>
  <c r="X47" i="10"/>
  <c r="J47" i="10"/>
  <c r="O47" i="10"/>
  <c r="B47" i="10"/>
  <c r="G47" i="10"/>
  <c r="AF46" i="10"/>
  <c r="AG46" i="10"/>
  <c r="Z46" i="10"/>
  <c r="Y46" i="10"/>
  <c r="X46" i="10"/>
  <c r="J46" i="10"/>
  <c r="O46" i="10"/>
  <c r="B46" i="10"/>
  <c r="G46" i="10"/>
  <c r="AF45" i="10"/>
  <c r="AG45" i="10"/>
  <c r="Z45" i="10"/>
  <c r="Y45" i="10"/>
  <c r="X45" i="10"/>
  <c r="J45" i="10"/>
  <c r="O45" i="10"/>
  <c r="B45" i="10"/>
  <c r="G45" i="10"/>
  <c r="AF44" i="10"/>
  <c r="AG44" i="10"/>
  <c r="Z44" i="10"/>
  <c r="Y44" i="10"/>
  <c r="X44" i="10"/>
  <c r="J44" i="10"/>
  <c r="O44" i="10"/>
  <c r="B44" i="10"/>
  <c r="G44" i="10"/>
  <c r="AF43" i="10"/>
  <c r="AG43" i="10"/>
  <c r="Z43" i="10"/>
  <c r="Y43" i="10"/>
  <c r="X43" i="10"/>
  <c r="J43" i="10"/>
  <c r="O43" i="10"/>
  <c r="B43" i="10"/>
  <c r="G43" i="10"/>
  <c r="AF42" i="10"/>
  <c r="AG42" i="10"/>
  <c r="Z42" i="10"/>
  <c r="Y42" i="10"/>
  <c r="X42" i="10"/>
  <c r="J42" i="10"/>
  <c r="O42" i="10"/>
  <c r="B42" i="10"/>
  <c r="G42" i="10"/>
  <c r="AF41" i="10"/>
  <c r="AG41" i="10"/>
  <c r="Z41" i="10"/>
  <c r="Y41" i="10"/>
  <c r="X41" i="10"/>
  <c r="J41" i="10"/>
  <c r="O41" i="10"/>
  <c r="B41" i="10"/>
  <c r="G41" i="10"/>
  <c r="AF40" i="10"/>
  <c r="AG40" i="10"/>
  <c r="Z40" i="10"/>
  <c r="Y40" i="10"/>
  <c r="X40" i="10"/>
  <c r="J40" i="10"/>
  <c r="O40" i="10"/>
  <c r="B40" i="10"/>
  <c r="G40" i="10"/>
  <c r="AF39" i="10"/>
  <c r="AG39" i="10"/>
  <c r="Z39" i="10"/>
  <c r="Y39" i="10"/>
  <c r="X39" i="10"/>
  <c r="J39" i="10"/>
  <c r="O39" i="10"/>
  <c r="B39" i="10"/>
  <c r="G39" i="10"/>
  <c r="AF38" i="10"/>
  <c r="AG38" i="10"/>
  <c r="Z38" i="10"/>
  <c r="Y38" i="10"/>
  <c r="X38" i="10"/>
  <c r="J38" i="10"/>
  <c r="O38" i="10"/>
  <c r="B38" i="10"/>
  <c r="G38" i="10"/>
  <c r="AF37" i="10"/>
  <c r="AG37" i="10"/>
  <c r="Z37" i="10"/>
  <c r="Y37" i="10"/>
  <c r="X37" i="10"/>
  <c r="J37" i="10"/>
  <c r="O37" i="10"/>
  <c r="B37" i="10"/>
  <c r="G37" i="10"/>
  <c r="AF36" i="10"/>
  <c r="AG36" i="10"/>
  <c r="Z36" i="10"/>
  <c r="Y36" i="10"/>
  <c r="X36" i="10"/>
  <c r="J36" i="10"/>
  <c r="O36" i="10"/>
  <c r="B36" i="10"/>
  <c r="G36" i="10"/>
  <c r="AF35" i="10"/>
  <c r="AG35" i="10"/>
  <c r="Z35" i="10"/>
  <c r="Y35" i="10"/>
  <c r="X35" i="10"/>
  <c r="J35" i="10"/>
  <c r="O35" i="10"/>
  <c r="B35" i="10"/>
  <c r="G35" i="10"/>
  <c r="AF34" i="10"/>
  <c r="AG34" i="10"/>
  <c r="Z34" i="10"/>
  <c r="Y34" i="10"/>
  <c r="X34" i="10"/>
  <c r="J34" i="10"/>
  <c r="O34" i="10"/>
  <c r="B34" i="10"/>
  <c r="G34" i="10"/>
  <c r="AF33" i="10"/>
  <c r="AG33" i="10"/>
  <c r="Z33" i="10"/>
  <c r="Y33" i="10"/>
  <c r="X33" i="10"/>
  <c r="J33" i="10"/>
  <c r="O33" i="10"/>
  <c r="B33" i="10"/>
  <c r="G33" i="10"/>
  <c r="AF32" i="10"/>
  <c r="AG32" i="10"/>
  <c r="Z32" i="10"/>
  <c r="Y32" i="10"/>
  <c r="X32" i="10"/>
  <c r="J32" i="10"/>
  <c r="O32" i="10"/>
  <c r="B32" i="10"/>
  <c r="G32" i="10"/>
  <c r="AF31" i="10"/>
  <c r="AG31" i="10"/>
  <c r="Z31" i="10"/>
  <c r="Y31" i="10"/>
  <c r="X31" i="10"/>
  <c r="J31" i="10"/>
  <c r="O31" i="10"/>
  <c r="B31" i="10"/>
  <c r="G31" i="10"/>
  <c r="AF30" i="10"/>
  <c r="AG30" i="10"/>
  <c r="Z30" i="10"/>
  <c r="Y30" i="10"/>
  <c r="X30" i="10"/>
  <c r="J30" i="10"/>
  <c r="O30" i="10"/>
  <c r="B30" i="10"/>
  <c r="G30" i="10"/>
  <c r="AF29" i="10"/>
  <c r="AG29" i="10"/>
  <c r="Z29" i="10"/>
  <c r="Y29" i="10"/>
  <c r="X29" i="10"/>
  <c r="J29" i="10"/>
  <c r="O29" i="10"/>
  <c r="B29" i="10"/>
  <c r="G29" i="10"/>
  <c r="AF28" i="10"/>
  <c r="AG28" i="10"/>
  <c r="Z28" i="10"/>
  <c r="Y28" i="10"/>
  <c r="X28" i="10"/>
  <c r="J28" i="10"/>
  <c r="O28" i="10"/>
  <c r="B28" i="10"/>
  <c r="G28" i="10"/>
  <c r="AF27" i="10"/>
  <c r="AG27" i="10"/>
  <c r="Z27" i="10"/>
  <c r="Y27" i="10"/>
  <c r="X27" i="10"/>
  <c r="J27" i="10"/>
  <c r="O27" i="10"/>
  <c r="B27" i="10"/>
  <c r="G27" i="10"/>
  <c r="AF26" i="10"/>
  <c r="AG26" i="10"/>
  <c r="Z26" i="10"/>
  <c r="Y26" i="10"/>
  <c r="X26" i="10"/>
  <c r="J26" i="10"/>
  <c r="O26" i="10"/>
  <c r="B26" i="10"/>
  <c r="G26" i="10"/>
  <c r="AF25" i="10"/>
  <c r="AG25" i="10"/>
  <c r="Z25" i="10"/>
  <c r="Y25" i="10"/>
  <c r="X25" i="10"/>
  <c r="J25" i="10"/>
  <c r="O25" i="10"/>
  <c r="B25" i="10"/>
  <c r="G25" i="10"/>
  <c r="AF24" i="10"/>
  <c r="AG24" i="10"/>
  <c r="Z24" i="10"/>
  <c r="Y24" i="10"/>
  <c r="X24" i="10"/>
  <c r="J24" i="10"/>
  <c r="O24" i="10"/>
  <c r="B24" i="10"/>
  <c r="G24" i="10"/>
  <c r="AF23" i="10"/>
  <c r="AG23" i="10"/>
  <c r="Z23" i="10"/>
  <c r="Y23" i="10"/>
  <c r="X23" i="10"/>
  <c r="J23" i="10"/>
  <c r="O23" i="10"/>
  <c r="B23" i="10"/>
  <c r="G23" i="10"/>
  <c r="AF22" i="10"/>
  <c r="AG22" i="10"/>
  <c r="Z22" i="10"/>
  <c r="Y22" i="10"/>
  <c r="X22" i="10"/>
  <c r="J22" i="10"/>
  <c r="O22" i="10"/>
  <c r="B22" i="10"/>
  <c r="G22" i="10"/>
  <c r="AF21" i="10"/>
  <c r="AG21" i="10"/>
  <c r="Z21" i="10"/>
  <c r="Y21" i="10"/>
  <c r="X21" i="10"/>
  <c r="J21" i="10"/>
  <c r="O21" i="10"/>
  <c r="B21" i="10"/>
  <c r="G21" i="10"/>
  <c r="AF20" i="10"/>
  <c r="AG20" i="10"/>
  <c r="Z20" i="10"/>
  <c r="Y20" i="10"/>
  <c r="X20" i="10"/>
  <c r="J20" i="10"/>
  <c r="O20" i="10"/>
  <c r="B20" i="10"/>
  <c r="G20" i="10"/>
  <c r="AF19" i="10"/>
  <c r="AG19" i="10"/>
  <c r="Z19" i="10"/>
  <c r="Y19" i="10"/>
  <c r="X19" i="10"/>
  <c r="J19" i="10"/>
  <c r="O19" i="10"/>
  <c r="B19" i="10"/>
  <c r="G19" i="10"/>
  <c r="AF18" i="10"/>
  <c r="AG18" i="10"/>
  <c r="Z18" i="10"/>
  <c r="Y18" i="10"/>
  <c r="X18" i="10"/>
  <c r="J18" i="10"/>
  <c r="O18" i="10"/>
  <c r="B18" i="10"/>
  <c r="G18" i="10"/>
  <c r="AF17" i="10"/>
  <c r="AG17" i="10"/>
  <c r="Z17" i="10"/>
  <c r="Y17" i="10"/>
  <c r="X17" i="10"/>
  <c r="J17" i="10"/>
  <c r="O17" i="10"/>
  <c r="B17" i="10"/>
  <c r="G17" i="10"/>
  <c r="AF16" i="10"/>
  <c r="AG16" i="10"/>
  <c r="Z16" i="10"/>
  <c r="Y16" i="10"/>
  <c r="X16" i="10"/>
  <c r="J16" i="10"/>
  <c r="O16" i="10"/>
  <c r="B16" i="10"/>
  <c r="G16" i="10"/>
  <c r="AF15" i="10"/>
  <c r="AG15" i="10"/>
  <c r="Z15" i="10"/>
  <c r="Y15" i="10"/>
  <c r="X15" i="10"/>
  <c r="J15" i="10"/>
  <c r="O15" i="10"/>
  <c r="B15" i="10"/>
  <c r="G15" i="10"/>
  <c r="AF14" i="10"/>
  <c r="AG14" i="10"/>
  <c r="Z14" i="10"/>
  <c r="Y14" i="10"/>
  <c r="X14" i="10"/>
  <c r="J14" i="10"/>
  <c r="O14" i="10"/>
  <c r="B14" i="10"/>
  <c r="G14" i="10"/>
  <c r="AF13" i="10"/>
  <c r="AG13" i="10"/>
  <c r="Z13" i="10"/>
  <c r="Y13" i="10"/>
  <c r="X13" i="10"/>
  <c r="J13" i="10"/>
  <c r="O13" i="10"/>
  <c r="B13" i="10"/>
  <c r="G13" i="10"/>
  <c r="AF12" i="10"/>
  <c r="AG12" i="10"/>
  <c r="Z12" i="10"/>
  <c r="X12" i="10"/>
  <c r="J12" i="10"/>
  <c r="O12" i="10"/>
  <c r="B12" i="10"/>
  <c r="G12" i="10"/>
  <c r="AF11" i="10"/>
  <c r="AG11" i="10"/>
  <c r="Z11" i="10"/>
  <c r="Y11" i="10"/>
  <c r="AA11" i="10"/>
  <c r="X11" i="10"/>
  <c r="J11" i="10"/>
  <c r="O11" i="10"/>
  <c r="B11" i="10"/>
  <c r="G11" i="10"/>
  <c r="AF10" i="10"/>
  <c r="AG10" i="10"/>
  <c r="Z10" i="10"/>
  <c r="Y10" i="10"/>
  <c r="X10" i="10"/>
  <c r="J10" i="10"/>
  <c r="O10" i="10"/>
  <c r="B10" i="10"/>
  <c r="G10" i="10"/>
  <c r="AF9" i="10"/>
  <c r="AG9" i="10"/>
  <c r="Z9" i="10"/>
  <c r="Y9" i="10"/>
  <c r="AA9" i="10"/>
  <c r="X9" i="10"/>
  <c r="J9" i="10"/>
  <c r="O9" i="10"/>
  <c r="B9" i="10"/>
  <c r="G9" i="10"/>
  <c r="AF8" i="10"/>
  <c r="AG8" i="10"/>
  <c r="Z8" i="10"/>
  <c r="Y8" i="10"/>
  <c r="AA8" i="10"/>
  <c r="X8" i="10"/>
  <c r="J8" i="10"/>
  <c r="O8" i="10"/>
  <c r="B8" i="10"/>
  <c r="G8" i="10"/>
  <c r="AF7" i="10"/>
  <c r="AG7" i="10"/>
  <c r="Z7" i="10"/>
  <c r="Y7" i="10"/>
  <c r="X7" i="10"/>
  <c r="J7" i="10"/>
  <c r="O7" i="10"/>
  <c r="B7" i="10"/>
  <c r="G7" i="10"/>
  <c r="AF6" i="10"/>
  <c r="AG6" i="10"/>
  <c r="Z6" i="10"/>
  <c r="X6" i="10"/>
  <c r="J6" i="10"/>
  <c r="O6" i="10"/>
  <c r="B6" i="10"/>
  <c r="G6" i="10"/>
  <c r="AF5" i="10"/>
  <c r="AG5" i="10"/>
  <c r="Z5" i="10"/>
  <c r="Y5" i="10"/>
  <c r="X5" i="10"/>
  <c r="J5" i="10"/>
  <c r="O5" i="10"/>
  <c r="P5" i="10"/>
  <c r="B5" i="10"/>
  <c r="G5" i="10"/>
  <c r="H5" i="10"/>
  <c r="Y4" i="10"/>
  <c r="Z431" i="9"/>
  <c r="Y431" i="9"/>
  <c r="X431" i="9"/>
  <c r="Z430" i="9"/>
  <c r="Y430" i="9"/>
  <c r="X430" i="9"/>
  <c r="Z429" i="9"/>
  <c r="Y429" i="9"/>
  <c r="X429" i="9"/>
  <c r="Z428" i="9"/>
  <c r="Y428" i="9"/>
  <c r="X428" i="9"/>
  <c r="Z427" i="9"/>
  <c r="Y427" i="9"/>
  <c r="X427" i="9"/>
  <c r="Z426" i="9"/>
  <c r="Y426" i="9"/>
  <c r="X426" i="9"/>
  <c r="Z425" i="9"/>
  <c r="Y425" i="9"/>
  <c r="X425" i="9"/>
  <c r="Z424" i="9"/>
  <c r="Y424" i="9"/>
  <c r="X424" i="9"/>
  <c r="Z423" i="9"/>
  <c r="Y423" i="9"/>
  <c r="X423" i="9"/>
  <c r="Z422" i="9"/>
  <c r="Y422" i="9"/>
  <c r="X422" i="9"/>
  <c r="Z421" i="9"/>
  <c r="Y421" i="9"/>
  <c r="X421" i="9"/>
  <c r="Z420" i="9"/>
  <c r="Y420" i="9"/>
  <c r="X420" i="9"/>
  <c r="Z419" i="9"/>
  <c r="Y419" i="9"/>
  <c r="X419" i="9"/>
  <c r="Z418" i="9"/>
  <c r="Y418" i="9"/>
  <c r="X418" i="9"/>
  <c r="Z417" i="9"/>
  <c r="Y417" i="9"/>
  <c r="X417" i="9"/>
  <c r="Z416" i="9"/>
  <c r="Y416" i="9"/>
  <c r="X416" i="9"/>
  <c r="Z415" i="9"/>
  <c r="Y415" i="9"/>
  <c r="X415" i="9"/>
  <c r="Z414" i="9"/>
  <c r="Y414" i="9"/>
  <c r="X414" i="9"/>
  <c r="Z413" i="9"/>
  <c r="Y413" i="9"/>
  <c r="X413" i="9"/>
  <c r="Z412" i="9"/>
  <c r="Y412" i="9"/>
  <c r="X412" i="9"/>
  <c r="Z411" i="9"/>
  <c r="Y411" i="9"/>
  <c r="X411" i="9"/>
  <c r="Z410" i="9"/>
  <c r="Y410" i="9"/>
  <c r="X410" i="9"/>
  <c r="Z409" i="9"/>
  <c r="Y409" i="9"/>
  <c r="X409" i="9"/>
  <c r="Z408" i="9"/>
  <c r="Y408" i="9"/>
  <c r="X408" i="9"/>
  <c r="Z407" i="9"/>
  <c r="Y407" i="9"/>
  <c r="X407" i="9"/>
  <c r="Z406" i="9"/>
  <c r="Y406" i="9"/>
  <c r="X406" i="9"/>
  <c r="Z405" i="9"/>
  <c r="Y405" i="9"/>
  <c r="X405" i="9"/>
  <c r="Z404" i="9"/>
  <c r="Y404" i="9"/>
  <c r="X404" i="9"/>
  <c r="Z403" i="9"/>
  <c r="Y403" i="9"/>
  <c r="X403" i="9"/>
  <c r="Z402" i="9"/>
  <c r="Y402" i="9"/>
  <c r="X402" i="9"/>
  <c r="Z401" i="9"/>
  <c r="Y401" i="9"/>
  <c r="X401" i="9"/>
  <c r="Z400" i="9"/>
  <c r="Y400" i="9"/>
  <c r="X400" i="9"/>
  <c r="Z399" i="9"/>
  <c r="Y399" i="9"/>
  <c r="X399" i="9"/>
  <c r="Z398" i="9"/>
  <c r="Y398" i="9"/>
  <c r="X398" i="9"/>
  <c r="Z397" i="9"/>
  <c r="Y397" i="9"/>
  <c r="X397" i="9"/>
  <c r="Z396" i="9"/>
  <c r="Y396" i="9"/>
  <c r="X396" i="9"/>
  <c r="Z395" i="9"/>
  <c r="Y395" i="9"/>
  <c r="X395" i="9"/>
  <c r="Z394" i="9"/>
  <c r="Y394" i="9"/>
  <c r="X394" i="9"/>
  <c r="Z393" i="9"/>
  <c r="Y393" i="9"/>
  <c r="X393" i="9"/>
  <c r="Z392" i="9"/>
  <c r="Y392" i="9"/>
  <c r="X392" i="9"/>
  <c r="Z391" i="9"/>
  <c r="Y391" i="9"/>
  <c r="X391" i="9"/>
  <c r="Z390" i="9"/>
  <c r="Y390" i="9"/>
  <c r="X390" i="9"/>
  <c r="Z389" i="9"/>
  <c r="Y389" i="9"/>
  <c r="X389" i="9"/>
  <c r="Z388" i="9"/>
  <c r="Y388" i="9"/>
  <c r="X388" i="9"/>
  <c r="Z387" i="9"/>
  <c r="Y387" i="9"/>
  <c r="X387" i="9"/>
  <c r="Z386" i="9"/>
  <c r="Y386" i="9"/>
  <c r="X386" i="9"/>
  <c r="Z385" i="9"/>
  <c r="Y385" i="9"/>
  <c r="X385" i="9"/>
  <c r="Z384" i="9"/>
  <c r="Y384" i="9"/>
  <c r="X384" i="9"/>
  <c r="Z383" i="9"/>
  <c r="Y383" i="9"/>
  <c r="X383" i="9"/>
  <c r="Z382" i="9"/>
  <c r="Y382" i="9"/>
  <c r="X382" i="9"/>
  <c r="Z381" i="9"/>
  <c r="Y381" i="9"/>
  <c r="X381" i="9"/>
  <c r="Z380" i="9"/>
  <c r="Y380" i="9"/>
  <c r="X380" i="9"/>
  <c r="Z379" i="9"/>
  <c r="Y379" i="9"/>
  <c r="X379" i="9"/>
  <c r="Z378" i="9"/>
  <c r="Y378" i="9"/>
  <c r="X378" i="9"/>
  <c r="Z377" i="9"/>
  <c r="Y377" i="9"/>
  <c r="X377" i="9"/>
  <c r="Z376" i="9"/>
  <c r="Y376" i="9"/>
  <c r="X376" i="9"/>
  <c r="Z375" i="9"/>
  <c r="Y375" i="9"/>
  <c r="X375" i="9"/>
  <c r="Z374" i="9"/>
  <c r="Y374" i="9"/>
  <c r="X374" i="9"/>
  <c r="Z373" i="9"/>
  <c r="Y373" i="9"/>
  <c r="X373" i="9"/>
  <c r="Z372" i="9"/>
  <c r="Y372" i="9"/>
  <c r="X372" i="9"/>
  <c r="Z371" i="9"/>
  <c r="Y371" i="9"/>
  <c r="X371" i="9"/>
  <c r="Z370" i="9"/>
  <c r="Y370" i="9"/>
  <c r="X370" i="9"/>
  <c r="Z369" i="9"/>
  <c r="Y369" i="9"/>
  <c r="X369" i="9"/>
  <c r="Z368" i="9"/>
  <c r="Y368" i="9"/>
  <c r="X368" i="9"/>
  <c r="Z367" i="9"/>
  <c r="Y367" i="9"/>
  <c r="X367" i="9"/>
  <c r="Z366" i="9"/>
  <c r="Y366" i="9"/>
  <c r="X366" i="9"/>
  <c r="Z365" i="9"/>
  <c r="Y365" i="9"/>
  <c r="X365" i="9"/>
  <c r="Z364" i="9"/>
  <c r="Y364" i="9"/>
  <c r="X364" i="9"/>
  <c r="Z363" i="9"/>
  <c r="Y363" i="9"/>
  <c r="X363" i="9"/>
  <c r="Z362" i="9"/>
  <c r="Y362" i="9"/>
  <c r="X362" i="9"/>
  <c r="Z361" i="9"/>
  <c r="Y361" i="9"/>
  <c r="X361" i="9"/>
  <c r="Z360" i="9"/>
  <c r="Y360" i="9"/>
  <c r="X360" i="9"/>
  <c r="Z359" i="9"/>
  <c r="Y359" i="9"/>
  <c r="X359" i="9"/>
  <c r="Z358" i="9"/>
  <c r="Y358" i="9"/>
  <c r="X358" i="9"/>
  <c r="Z357" i="9"/>
  <c r="Y357" i="9"/>
  <c r="X357" i="9"/>
  <c r="Z356" i="9"/>
  <c r="Y356" i="9"/>
  <c r="X356" i="9"/>
  <c r="Z355" i="9"/>
  <c r="Y355" i="9"/>
  <c r="X355" i="9"/>
  <c r="Z354" i="9"/>
  <c r="Y354" i="9"/>
  <c r="X354" i="9"/>
  <c r="Z353" i="9"/>
  <c r="Y353" i="9"/>
  <c r="X353" i="9"/>
  <c r="Z352" i="9"/>
  <c r="Y352" i="9"/>
  <c r="X352" i="9"/>
  <c r="Z351" i="9"/>
  <c r="Y351" i="9"/>
  <c r="X351" i="9"/>
  <c r="Z350" i="9"/>
  <c r="Y350" i="9"/>
  <c r="X350" i="9"/>
  <c r="Z349" i="9"/>
  <c r="Y349" i="9"/>
  <c r="X349" i="9"/>
  <c r="Z348" i="9"/>
  <c r="Y348" i="9"/>
  <c r="X348" i="9"/>
  <c r="Z347" i="9"/>
  <c r="Y347" i="9"/>
  <c r="X347" i="9"/>
  <c r="Z346" i="9"/>
  <c r="Y346" i="9"/>
  <c r="X346" i="9"/>
  <c r="AF345" i="9"/>
  <c r="AG345" i="9"/>
  <c r="Z345" i="9"/>
  <c r="Y345" i="9"/>
  <c r="AA345" i="9"/>
  <c r="X345" i="9"/>
  <c r="AF344" i="9"/>
  <c r="AG344" i="9"/>
  <c r="Z344" i="9"/>
  <c r="Y344" i="9"/>
  <c r="AA344" i="9"/>
  <c r="X344" i="9"/>
  <c r="AF343" i="9"/>
  <c r="AG343" i="9"/>
  <c r="Z343" i="9"/>
  <c r="Y343" i="9"/>
  <c r="AA343" i="9"/>
  <c r="X343" i="9"/>
  <c r="AF342" i="9"/>
  <c r="AG342" i="9"/>
  <c r="Z342" i="9"/>
  <c r="Y342" i="9"/>
  <c r="AA342" i="9"/>
  <c r="X342" i="9"/>
  <c r="AF341" i="9"/>
  <c r="AG341" i="9"/>
  <c r="Z341" i="9"/>
  <c r="Y341" i="9"/>
  <c r="AA341" i="9"/>
  <c r="X341" i="9"/>
  <c r="AF340" i="9"/>
  <c r="AG340" i="9"/>
  <c r="Z340" i="9"/>
  <c r="Y340" i="9"/>
  <c r="AA340" i="9"/>
  <c r="X340" i="9"/>
  <c r="AF339" i="9"/>
  <c r="AG339" i="9"/>
  <c r="Z339" i="9"/>
  <c r="Y339" i="9"/>
  <c r="AA339" i="9"/>
  <c r="X339" i="9"/>
  <c r="AF338" i="9"/>
  <c r="AG338" i="9"/>
  <c r="Z338" i="9"/>
  <c r="Y338" i="9"/>
  <c r="AA338" i="9"/>
  <c r="X338" i="9"/>
  <c r="AF337" i="9"/>
  <c r="AG337" i="9"/>
  <c r="Z337" i="9"/>
  <c r="Y337" i="9"/>
  <c r="X337" i="9"/>
  <c r="AF336" i="9"/>
  <c r="AG336" i="9"/>
  <c r="Z336" i="9"/>
  <c r="Y336" i="9"/>
  <c r="X336" i="9"/>
  <c r="AF335" i="9"/>
  <c r="AG335" i="9"/>
  <c r="Z335" i="9"/>
  <c r="Y335" i="9"/>
  <c r="X335" i="9"/>
  <c r="AF334" i="9"/>
  <c r="AG334" i="9"/>
  <c r="Z334" i="9"/>
  <c r="Y334" i="9"/>
  <c r="X334" i="9"/>
  <c r="AF333" i="9"/>
  <c r="AG333" i="9"/>
  <c r="Z333" i="9"/>
  <c r="Y333" i="9"/>
  <c r="X333" i="9"/>
  <c r="AF332" i="9"/>
  <c r="AG332" i="9"/>
  <c r="Z332" i="9"/>
  <c r="Y332" i="9"/>
  <c r="X332" i="9"/>
  <c r="AF331" i="9"/>
  <c r="AG331" i="9"/>
  <c r="Z331" i="9"/>
  <c r="Y331" i="9"/>
  <c r="X331" i="9"/>
  <c r="AF330" i="9"/>
  <c r="AG330" i="9"/>
  <c r="Z330" i="9"/>
  <c r="Y330" i="9"/>
  <c r="X330" i="9"/>
  <c r="AF329" i="9"/>
  <c r="AG329" i="9"/>
  <c r="Z329" i="9"/>
  <c r="Y329" i="9"/>
  <c r="X329" i="9"/>
  <c r="AF328" i="9"/>
  <c r="AG328" i="9"/>
  <c r="Z328" i="9"/>
  <c r="Y328" i="9"/>
  <c r="X328" i="9"/>
  <c r="AF327" i="9"/>
  <c r="AG327" i="9"/>
  <c r="Z327" i="9"/>
  <c r="Y327" i="9"/>
  <c r="X327" i="9"/>
  <c r="AF326" i="9"/>
  <c r="AG326" i="9"/>
  <c r="Z326" i="9"/>
  <c r="Y326" i="9"/>
  <c r="X326" i="9"/>
  <c r="AF325" i="9"/>
  <c r="AG325" i="9"/>
  <c r="Z325" i="9"/>
  <c r="Y325" i="9"/>
  <c r="X325" i="9"/>
  <c r="AF324" i="9"/>
  <c r="AG324" i="9"/>
  <c r="Z324" i="9"/>
  <c r="Y324" i="9"/>
  <c r="X324" i="9"/>
  <c r="AF323" i="9"/>
  <c r="AG323" i="9"/>
  <c r="Z323" i="9"/>
  <c r="Y323" i="9"/>
  <c r="X323" i="9"/>
  <c r="AF322" i="9"/>
  <c r="AG322" i="9"/>
  <c r="Z322" i="9"/>
  <c r="Y322" i="9"/>
  <c r="X322" i="9"/>
  <c r="AF321" i="9"/>
  <c r="AG321" i="9"/>
  <c r="Z321" i="9"/>
  <c r="Y321" i="9"/>
  <c r="X321" i="9"/>
  <c r="AF320" i="9"/>
  <c r="AG320" i="9"/>
  <c r="Z320" i="9"/>
  <c r="Y320" i="9"/>
  <c r="X320" i="9"/>
  <c r="AF319" i="9"/>
  <c r="AG319" i="9"/>
  <c r="Z319" i="9"/>
  <c r="Y319" i="9"/>
  <c r="X319" i="9"/>
  <c r="AF318" i="9"/>
  <c r="AG318" i="9"/>
  <c r="Z318" i="9"/>
  <c r="Y318" i="9"/>
  <c r="X318" i="9"/>
  <c r="AF317" i="9"/>
  <c r="AG317" i="9"/>
  <c r="Z317" i="9"/>
  <c r="Y317" i="9"/>
  <c r="X317" i="9"/>
  <c r="AF316" i="9"/>
  <c r="AG316" i="9"/>
  <c r="Z316" i="9"/>
  <c r="Y316" i="9"/>
  <c r="X316" i="9"/>
  <c r="AF315" i="9"/>
  <c r="AG315" i="9"/>
  <c r="Z315" i="9"/>
  <c r="Y315" i="9"/>
  <c r="X315" i="9"/>
  <c r="AF314" i="9"/>
  <c r="AG314" i="9"/>
  <c r="Z314" i="9"/>
  <c r="Y314" i="9"/>
  <c r="X314" i="9"/>
  <c r="AF313" i="9"/>
  <c r="AG313" i="9"/>
  <c r="Z313" i="9"/>
  <c r="Y313" i="9"/>
  <c r="X313" i="9"/>
  <c r="AF312" i="9"/>
  <c r="AG312" i="9"/>
  <c r="Z312" i="9"/>
  <c r="Y312" i="9"/>
  <c r="X312" i="9"/>
  <c r="AF311" i="9"/>
  <c r="AG311" i="9"/>
  <c r="Z311" i="9"/>
  <c r="Y311" i="9"/>
  <c r="X311" i="9"/>
  <c r="AF310" i="9"/>
  <c r="AG310" i="9"/>
  <c r="Z310" i="9"/>
  <c r="Y310" i="9"/>
  <c r="X310" i="9"/>
  <c r="AF309" i="9"/>
  <c r="AG309" i="9"/>
  <c r="Z309" i="9"/>
  <c r="Y309" i="9"/>
  <c r="X309" i="9"/>
  <c r="AF308" i="9"/>
  <c r="AG308" i="9"/>
  <c r="Z308" i="9"/>
  <c r="Y308" i="9"/>
  <c r="X308" i="9"/>
  <c r="AF307" i="9"/>
  <c r="AG307" i="9"/>
  <c r="Z307" i="9"/>
  <c r="Y307" i="9"/>
  <c r="X307" i="9"/>
  <c r="AF306" i="9"/>
  <c r="AG306" i="9"/>
  <c r="Z306" i="9"/>
  <c r="Y306" i="9"/>
  <c r="X306" i="9"/>
  <c r="AF305" i="9"/>
  <c r="AG305" i="9"/>
  <c r="Z305" i="9"/>
  <c r="Y305" i="9"/>
  <c r="X305" i="9"/>
  <c r="AF304" i="9"/>
  <c r="AG304" i="9"/>
  <c r="Z304" i="9"/>
  <c r="Y304" i="9"/>
  <c r="X304" i="9"/>
  <c r="AF303" i="9"/>
  <c r="AG303" i="9"/>
  <c r="Z303" i="9"/>
  <c r="Y303" i="9"/>
  <c r="X303" i="9"/>
  <c r="AF302" i="9"/>
  <c r="AG302" i="9"/>
  <c r="Z302" i="9"/>
  <c r="Y302" i="9"/>
  <c r="X302" i="9"/>
  <c r="AF301" i="9"/>
  <c r="AG301" i="9"/>
  <c r="Z301" i="9"/>
  <c r="Y301" i="9"/>
  <c r="X301" i="9"/>
  <c r="A301" i="9"/>
  <c r="B301" i="9"/>
  <c r="AF300" i="9"/>
  <c r="AG300" i="9"/>
  <c r="Z300" i="9"/>
  <c r="Y300" i="9"/>
  <c r="X300" i="9"/>
  <c r="A300" i="9"/>
  <c r="B300" i="9"/>
  <c r="AF299" i="9"/>
  <c r="AG299" i="9"/>
  <c r="Z299" i="9"/>
  <c r="Y299" i="9"/>
  <c r="X299" i="9"/>
  <c r="A299" i="9"/>
  <c r="B299" i="9"/>
  <c r="AF298" i="9"/>
  <c r="AG298" i="9"/>
  <c r="Z298" i="9"/>
  <c r="Y298" i="9"/>
  <c r="X298" i="9"/>
  <c r="B298" i="9"/>
  <c r="A298" i="9"/>
  <c r="AF297" i="9"/>
  <c r="AG297" i="9"/>
  <c r="Z297" i="9"/>
  <c r="Y297" i="9"/>
  <c r="AA297" i="9"/>
  <c r="X297" i="9"/>
  <c r="B297" i="9"/>
  <c r="A297" i="9"/>
  <c r="AF296" i="9"/>
  <c r="AG296" i="9"/>
  <c r="Z296" i="9"/>
  <c r="Y296" i="9"/>
  <c r="X296" i="9"/>
  <c r="B296" i="9"/>
  <c r="A296" i="9"/>
  <c r="AF295" i="9"/>
  <c r="AG295" i="9"/>
  <c r="Z295" i="9"/>
  <c r="Y295" i="9"/>
  <c r="X295" i="9"/>
  <c r="A295" i="9"/>
  <c r="B295" i="9"/>
  <c r="AF294" i="9"/>
  <c r="AG294" i="9"/>
  <c r="Z294" i="9"/>
  <c r="Y294" i="9"/>
  <c r="X294" i="9"/>
  <c r="A294" i="9"/>
  <c r="B294" i="9"/>
  <c r="AF293" i="9"/>
  <c r="AG293" i="9"/>
  <c r="Z293" i="9"/>
  <c r="Y293" i="9"/>
  <c r="X293" i="9"/>
  <c r="A293" i="9"/>
  <c r="B293" i="9"/>
  <c r="AF292" i="9"/>
  <c r="AG292" i="9"/>
  <c r="Z292" i="9"/>
  <c r="Y292" i="9"/>
  <c r="X292" i="9"/>
  <c r="A292" i="9"/>
  <c r="B292" i="9"/>
  <c r="AF291" i="9"/>
  <c r="AG291" i="9"/>
  <c r="Z291" i="9"/>
  <c r="Y291" i="9"/>
  <c r="X291" i="9"/>
  <c r="B291" i="9"/>
  <c r="A291" i="9"/>
  <c r="AF290" i="9"/>
  <c r="AG290" i="9"/>
  <c r="Z290" i="9"/>
  <c r="Y290" i="9"/>
  <c r="X290" i="9"/>
  <c r="B290" i="9"/>
  <c r="A290" i="9"/>
  <c r="AF289" i="9"/>
  <c r="AG289" i="9"/>
  <c r="Z289" i="9"/>
  <c r="Y289" i="9"/>
  <c r="X289" i="9"/>
  <c r="B289" i="9"/>
  <c r="A289" i="9"/>
  <c r="AF288" i="9"/>
  <c r="AG288" i="9"/>
  <c r="Z288" i="9"/>
  <c r="Y288" i="9"/>
  <c r="X288" i="9"/>
  <c r="B288" i="9"/>
  <c r="A288" i="9"/>
  <c r="AF287" i="9"/>
  <c r="AG287" i="9"/>
  <c r="Z287" i="9"/>
  <c r="Y287" i="9"/>
  <c r="X287" i="9"/>
  <c r="A287" i="9"/>
  <c r="B287" i="9"/>
  <c r="AF286" i="9"/>
  <c r="AG286" i="9"/>
  <c r="Z286" i="9"/>
  <c r="Y286" i="9"/>
  <c r="X286" i="9"/>
  <c r="A286" i="9"/>
  <c r="B286" i="9"/>
  <c r="AF285" i="9"/>
  <c r="AG285" i="9"/>
  <c r="Z285" i="9"/>
  <c r="Y285" i="9"/>
  <c r="X285" i="9"/>
  <c r="A285" i="9"/>
  <c r="B285" i="9"/>
  <c r="AF284" i="9"/>
  <c r="AG284" i="9"/>
  <c r="Z284" i="9"/>
  <c r="Y284" i="9"/>
  <c r="X284" i="9"/>
  <c r="A284" i="9"/>
  <c r="B284" i="9"/>
  <c r="AF283" i="9"/>
  <c r="AG283" i="9"/>
  <c r="Z283" i="9"/>
  <c r="Y283" i="9"/>
  <c r="X283" i="9"/>
  <c r="B283" i="9"/>
  <c r="A283" i="9"/>
  <c r="AF282" i="9"/>
  <c r="AG282" i="9"/>
  <c r="Z282" i="9"/>
  <c r="Y282" i="9"/>
  <c r="AA282" i="9"/>
  <c r="X282" i="9"/>
  <c r="B282" i="9"/>
  <c r="A282" i="9"/>
  <c r="AF281" i="9"/>
  <c r="AG281" i="9"/>
  <c r="Z281" i="9"/>
  <c r="Y281" i="9"/>
  <c r="X281" i="9"/>
  <c r="B281" i="9"/>
  <c r="A281" i="9"/>
  <c r="AF280" i="9"/>
  <c r="AG280" i="9"/>
  <c r="Z280" i="9"/>
  <c r="Y280" i="9"/>
  <c r="AA280" i="9"/>
  <c r="X280" i="9"/>
  <c r="B280" i="9"/>
  <c r="A280" i="9"/>
  <c r="AF279" i="9"/>
  <c r="AG279" i="9"/>
  <c r="Z279" i="9"/>
  <c r="Y279" i="9"/>
  <c r="X279" i="9"/>
  <c r="A279" i="9"/>
  <c r="B279" i="9"/>
  <c r="AF278" i="9"/>
  <c r="AG278" i="9"/>
  <c r="Z278" i="9"/>
  <c r="Y278" i="9"/>
  <c r="X278" i="9"/>
  <c r="A278" i="9"/>
  <c r="B278" i="9"/>
  <c r="AF277" i="9"/>
  <c r="AG277" i="9"/>
  <c r="Z277" i="9"/>
  <c r="Y277" i="9"/>
  <c r="X277" i="9"/>
  <c r="A277" i="9"/>
  <c r="B277" i="9"/>
  <c r="AF276" i="9"/>
  <c r="AG276" i="9"/>
  <c r="Z276" i="9"/>
  <c r="Y276" i="9"/>
  <c r="X276" i="9"/>
  <c r="A276" i="9"/>
  <c r="B276" i="9"/>
  <c r="AF275" i="9"/>
  <c r="AG275" i="9"/>
  <c r="Z275" i="9"/>
  <c r="Y275" i="9"/>
  <c r="X275" i="9"/>
  <c r="B275" i="9"/>
  <c r="A275" i="9"/>
  <c r="AF274" i="9"/>
  <c r="AG274" i="9"/>
  <c r="Z274" i="9"/>
  <c r="Y274" i="9"/>
  <c r="X274" i="9"/>
  <c r="B274" i="9"/>
  <c r="A274" i="9"/>
  <c r="AF273" i="9"/>
  <c r="AG273" i="9"/>
  <c r="Z273" i="9"/>
  <c r="Y273" i="9"/>
  <c r="X273" i="9"/>
  <c r="B273" i="9"/>
  <c r="A273" i="9"/>
  <c r="AF272" i="9"/>
  <c r="AG272" i="9"/>
  <c r="Z272" i="9"/>
  <c r="Y272" i="9"/>
  <c r="X272" i="9"/>
  <c r="B272" i="9"/>
  <c r="A272" i="9"/>
  <c r="AF271" i="9"/>
  <c r="AG271" i="9"/>
  <c r="Z271" i="9"/>
  <c r="Y271" i="9"/>
  <c r="X271" i="9"/>
  <c r="A271" i="9"/>
  <c r="B271" i="9"/>
  <c r="AF270" i="9"/>
  <c r="AG270" i="9"/>
  <c r="Z270" i="9"/>
  <c r="Y270" i="9"/>
  <c r="X270" i="9"/>
  <c r="A270" i="9"/>
  <c r="B270" i="9"/>
  <c r="AF269" i="9"/>
  <c r="AG269" i="9"/>
  <c r="Z269" i="9"/>
  <c r="Y269" i="9"/>
  <c r="X269" i="9"/>
  <c r="A269" i="9"/>
  <c r="B269" i="9"/>
  <c r="AF268" i="9"/>
  <c r="AG268" i="9"/>
  <c r="Z268" i="9"/>
  <c r="Y268" i="9"/>
  <c r="X268" i="9"/>
  <c r="A268" i="9"/>
  <c r="B268" i="9"/>
  <c r="AF267" i="9"/>
  <c r="AG267" i="9"/>
  <c r="Z267" i="9"/>
  <c r="Y267" i="9"/>
  <c r="AA267" i="9"/>
  <c r="X267" i="9"/>
  <c r="B267" i="9"/>
  <c r="A267" i="9"/>
  <c r="AF266" i="9"/>
  <c r="AG266" i="9"/>
  <c r="Z266" i="9"/>
  <c r="Y266" i="9"/>
  <c r="X266" i="9"/>
  <c r="B266" i="9"/>
  <c r="A266" i="9"/>
  <c r="AF265" i="9"/>
  <c r="AG265" i="9"/>
  <c r="Z265" i="9"/>
  <c r="Y265" i="9"/>
  <c r="AA265" i="9"/>
  <c r="X265" i="9"/>
  <c r="B265" i="9"/>
  <c r="A265" i="9"/>
  <c r="AF264" i="9"/>
  <c r="AG264" i="9"/>
  <c r="Z264" i="9"/>
  <c r="Y264" i="9"/>
  <c r="X264" i="9"/>
  <c r="B264" i="9"/>
  <c r="A264" i="9"/>
  <c r="AF263" i="9"/>
  <c r="AG263" i="9"/>
  <c r="Z263" i="9"/>
  <c r="Y263" i="9"/>
  <c r="X263" i="9"/>
  <c r="A263" i="9"/>
  <c r="B263" i="9"/>
  <c r="AF262" i="9"/>
  <c r="AG262" i="9"/>
  <c r="Z262" i="9"/>
  <c r="Y262" i="9"/>
  <c r="X262" i="9"/>
  <c r="A262" i="9"/>
  <c r="B262" i="9"/>
  <c r="AF261" i="9"/>
  <c r="AG261" i="9"/>
  <c r="Z261" i="9"/>
  <c r="Y261" i="9"/>
  <c r="X261" i="9"/>
  <c r="A261" i="9"/>
  <c r="B261" i="9"/>
  <c r="AF260" i="9"/>
  <c r="AG260" i="9"/>
  <c r="Z260" i="9"/>
  <c r="Y260" i="9"/>
  <c r="X260" i="9"/>
  <c r="A260" i="9"/>
  <c r="B260" i="9"/>
  <c r="AF259" i="9"/>
  <c r="AG259" i="9"/>
  <c r="Z259" i="9"/>
  <c r="Y259" i="9"/>
  <c r="X259" i="9"/>
  <c r="B259" i="9"/>
  <c r="A259" i="9"/>
  <c r="AF258" i="9"/>
  <c r="AG258" i="9"/>
  <c r="Z258" i="9"/>
  <c r="Y258" i="9"/>
  <c r="X258" i="9"/>
  <c r="B258" i="9"/>
  <c r="A258" i="9"/>
  <c r="AF257" i="9"/>
  <c r="AG257" i="9"/>
  <c r="Z257" i="9"/>
  <c r="Y257" i="9"/>
  <c r="X257" i="9"/>
  <c r="B257" i="9"/>
  <c r="A257" i="9"/>
  <c r="AF256" i="9"/>
  <c r="AG256" i="9"/>
  <c r="Z256" i="9"/>
  <c r="Y256" i="9"/>
  <c r="X256" i="9"/>
  <c r="B256" i="9"/>
  <c r="A256" i="9"/>
  <c r="AF255" i="9"/>
  <c r="AG255" i="9"/>
  <c r="Z255" i="9"/>
  <c r="Y255" i="9"/>
  <c r="X255" i="9"/>
  <c r="A255" i="9"/>
  <c r="B255" i="9"/>
  <c r="AF254" i="9"/>
  <c r="AG254" i="9"/>
  <c r="Z254" i="9"/>
  <c r="Y254" i="9"/>
  <c r="X254" i="9"/>
  <c r="A254" i="9"/>
  <c r="B254" i="9"/>
  <c r="AF253" i="9"/>
  <c r="AG253" i="9"/>
  <c r="Z253" i="9"/>
  <c r="Y253" i="9"/>
  <c r="X253" i="9"/>
  <c r="A253" i="9"/>
  <c r="B253" i="9"/>
  <c r="AF252" i="9"/>
  <c r="AG252" i="9"/>
  <c r="Z252" i="9"/>
  <c r="Y252" i="9"/>
  <c r="X252" i="9"/>
  <c r="A252" i="9"/>
  <c r="B252" i="9"/>
  <c r="AF251" i="9"/>
  <c r="AG251" i="9"/>
  <c r="Z251" i="9"/>
  <c r="Y251" i="9"/>
  <c r="X251" i="9"/>
  <c r="B251" i="9"/>
  <c r="A251" i="9"/>
  <c r="AF250" i="9"/>
  <c r="AG250" i="9"/>
  <c r="Z250" i="9"/>
  <c r="Y250" i="9"/>
  <c r="AA250" i="9"/>
  <c r="X250" i="9"/>
  <c r="B250" i="9"/>
  <c r="A250" i="9"/>
  <c r="AF249" i="9"/>
  <c r="AG249" i="9"/>
  <c r="Z249" i="9"/>
  <c r="Y249" i="9"/>
  <c r="X249" i="9"/>
  <c r="B249" i="9"/>
  <c r="A249" i="9"/>
  <c r="AF248" i="9"/>
  <c r="AG248" i="9"/>
  <c r="Z248" i="9"/>
  <c r="Y248" i="9"/>
  <c r="AA248" i="9"/>
  <c r="X248" i="9"/>
  <c r="B248" i="9"/>
  <c r="A248" i="9"/>
  <c r="AF247" i="9"/>
  <c r="AG247" i="9"/>
  <c r="Z247" i="9"/>
  <c r="Y247" i="9"/>
  <c r="X247" i="9"/>
  <c r="A247" i="9"/>
  <c r="B247" i="9"/>
  <c r="AF246" i="9"/>
  <c r="AG246" i="9"/>
  <c r="Z246" i="9"/>
  <c r="Y246" i="9"/>
  <c r="X246" i="9"/>
  <c r="A246" i="9"/>
  <c r="B246" i="9"/>
  <c r="AF245" i="9"/>
  <c r="AG245" i="9"/>
  <c r="Z245" i="9"/>
  <c r="Y245" i="9"/>
  <c r="X245" i="9"/>
  <c r="A245" i="9"/>
  <c r="B245" i="9"/>
  <c r="AF244" i="9"/>
  <c r="AG244" i="9"/>
  <c r="Z244" i="9"/>
  <c r="Y244" i="9"/>
  <c r="X244" i="9"/>
  <c r="A244" i="9"/>
  <c r="B244" i="9"/>
  <c r="AF243" i="9"/>
  <c r="AG243" i="9"/>
  <c r="Z243" i="9"/>
  <c r="Y243" i="9"/>
  <c r="X243" i="9"/>
  <c r="B243" i="9"/>
  <c r="A243" i="9"/>
  <c r="AF242" i="9"/>
  <c r="AG242" i="9"/>
  <c r="Z242" i="9"/>
  <c r="Y242" i="9"/>
  <c r="X242" i="9"/>
  <c r="B242" i="9"/>
  <c r="A242" i="9"/>
  <c r="AF241" i="9"/>
  <c r="AG241" i="9"/>
  <c r="Z241" i="9"/>
  <c r="Y241" i="9"/>
  <c r="X241" i="9"/>
  <c r="B241" i="9"/>
  <c r="A241" i="9"/>
  <c r="AF240" i="9"/>
  <c r="AG240" i="9"/>
  <c r="Z240" i="9"/>
  <c r="Y240" i="9"/>
  <c r="X240" i="9"/>
  <c r="B240" i="9"/>
  <c r="A240" i="9"/>
  <c r="AF239" i="9"/>
  <c r="AG239" i="9"/>
  <c r="Z239" i="9"/>
  <c r="Y239" i="9"/>
  <c r="X239" i="9"/>
  <c r="A239" i="9"/>
  <c r="B239" i="9"/>
  <c r="AF238" i="9"/>
  <c r="AG238" i="9"/>
  <c r="Z238" i="9"/>
  <c r="Y238" i="9"/>
  <c r="X238" i="9"/>
  <c r="A238" i="9"/>
  <c r="B238" i="9"/>
  <c r="AF237" i="9"/>
  <c r="AG237" i="9"/>
  <c r="Z237" i="9"/>
  <c r="Y237" i="9"/>
  <c r="X237" i="9"/>
  <c r="A237" i="9"/>
  <c r="B237" i="9"/>
  <c r="AF236" i="9"/>
  <c r="AG236" i="9"/>
  <c r="Z236" i="9"/>
  <c r="Y236" i="9"/>
  <c r="X236" i="9"/>
  <c r="A236" i="9"/>
  <c r="B236" i="9"/>
  <c r="AF235" i="9"/>
  <c r="AG235" i="9"/>
  <c r="Z235" i="9"/>
  <c r="Y235" i="9"/>
  <c r="X235" i="9"/>
  <c r="A235" i="9"/>
  <c r="B235" i="9"/>
  <c r="AF234" i="9"/>
  <c r="AG234" i="9"/>
  <c r="Z234" i="9"/>
  <c r="Y234" i="9"/>
  <c r="X234" i="9"/>
  <c r="A234" i="9"/>
  <c r="B234" i="9"/>
  <c r="AF233" i="9"/>
  <c r="AG233" i="9"/>
  <c r="Z233" i="9"/>
  <c r="Y233" i="9"/>
  <c r="X233" i="9"/>
  <c r="A233" i="9"/>
  <c r="B233" i="9"/>
  <c r="AF232" i="9"/>
  <c r="AG232" i="9"/>
  <c r="Z232" i="9"/>
  <c r="Y232" i="9"/>
  <c r="X232" i="9"/>
  <c r="A232" i="9"/>
  <c r="B232" i="9"/>
  <c r="AF231" i="9"/>
  <c r="AG231" i="9"/>
  <c r="Z231" i="9"/>
  <c r="Y231" i="9"/>
  <c r="X231" i="9"/>
  <c r="A231" i="9"/>
  <c r="B231" i="9"/>
  <c r="AF230" i="9"/>
  <c r="AG230" i="9"/>
  <c r="Z230" i="9"/>
  <c r="Y230" i="9"/>
  <c r="X230" i="9"/>
  <c r="A230" i="9"/>
  <c r="B230" i="9"/>
  <c r="AF229" i="9"/>
  <c r="AG229" i="9"/>
  <c r="Z229" i="9"/>
  <c r="Y229" i="9"/>
  <c r="X229" i="9"/>
  <c r="A229" i="9"/>
  <c r="B229" i="9"/>
  <c r="AF228" i="9"/>
  <c r="AG228" i="9"/>
  <c r="Z228" i="9"/>
  <c r="Y228" i="9"/>
  <c r="X228" i="9"/>
  <c r="A228" i="9"/>
  <c r="B228" i="9"/>
  <c r="AF227" i="9"/>
  <c r="AG227" i="9"/>
  <c r="Z227" i="9"/>
  <c r="Y227" i="9"/>
  <c r="X227" i="9"/>
  <c r="A227" i="9"/>
  <c r="B227" i="9"/>
  <c r="AF226" i="9"/>
  <c r="AG226" i="9"/>
  <c r="Z226" i="9"/>
  <c r="Y226" i="9"/>
  <c r="X226" i="9"/>
  <c r="A226" i="9"/>
  <c r="B226" i="9"/>
  <c r="AF225" i="9"/>
  <c r="AG225" i="9"/>
  <c r="Z225" i="9"/>
  <c r="Y225" i="9"/>
  <c r="X225" i="9"/>
  <c r="A225" i="9"/>
  <c r="B225" i="9"/>
  <c r="AF224" i="9"/>
  <c r="AG224" i="9"/>
  <c r="Z224" i="9"/>
  <c r="Y224" i="9"/>
  <c r="X224" i="9"/>
  <c r="A224" i="9"/>
  <c r="B224" i="9"/>
  <c r="AF223" i="9"/>
  <c r="AG223" i="9"/>
  <c r="Z223" i="9"/>
  <c r="Y223" i="9"/>
  <c r="X223" i="9"/>
  <c r="A223" i="9"/>
  <c r="B223" i="9"/>
  <c r="AF222" i="9"/>
  <c r="AG222" i="9"/>
  <c r="Z222" i="9"/>
  <c r="Y222" i="9"/>
  <c r="X222" i="9"/>
  <c r="A222" i="9"/>
  <c r="B222" i="9"/>
  <c r="AF221" i="9"/>
  <c r="AG221" i="9"/>
  <c r="Z221" i="9"/>
  <c r="Y221" i="9"/>
  <c r="X221" i="9"/>
  <c r="A221" i="9"/>
  <c r="B221" i="9"/>
  <c r="AF220" i="9"/>
  <c r="AG220" i="9"/>
  <c r="Z220" i="9"/>
  <c r="Y220" i="9"/>
  <c r="X220" i="9"/>
  <c r="A220" i="9"/>
  <c r="B220" i="9"/>
  <c r="AF219" i="9"/>
  <c r="AG219" i="9"/>
  <c r="Z219" i="9"/>
  <c r="Y219" i="9"/>
  <c r="X219" i="9"/>
  <c r="A219" i="9"/>
  <c r="B219" i="9"/>
  <c r="AF218" i="9"/>
  <c r="AG218" i="9"/>
  <c r="Z218" i="9"/>
  <c r="Y218" i="9"/>
  <c r="X218" i="9"/>
  <c r="A218" i="9"/>
  <c r="B218" i="9"/>
  <c r="AF217" i="9"/>
  <c r="AG217" i="9"/>
  <c r="Z217" i="9"/>
  <c r="Y217" i="9"/>
  <c r="X217" i="9"/>
  <c r="AF216" i="9"/>
  <c r="AG216" i="9"/>
  <c r="Z216" i="9"/>
  <c r="Y216" i="9"/>
  <c r="X216" i="9"/>
  <c r="AF215" i="9"/>
  <c r="AG215" i="9"/>
  <c r="Z215" i="9"/>
  <c r="Y215" i="9"/>
  <c r="X215" i="9"/>
  <c r="AF214" i="9"/>
  <c r="AG214" i="9"/>
  <c r="Z214" i="9"/>
  <c r="Y214" i="9"/>
  <c r="X214" i="9"/>
  <c r="J214" i="9"/>
  <c r="O214" i="9"/>
  <c r="B214" i="9"/>
  <c r="G214" i="9"/>
  <c r="AF213" i="9"/>
  <c r="AG213" i="9"/>
  <c r="Z213" i="9"/>
  <c r="Y213" i="9"/>
  <c r="X213" i="9"/>
  <c r="J213" i="9"/>
  <c r="O213" i="9"/>
  <c r="B213" i="9"/>
  <c r="G213" i="9"/>
  <c r="AF212" i="9"/>
  <c r="AG212" i="9"/>
  <c r="Z212" i="9"/>
  <c r="Y212" i="9"/>
  <c r="X212" i="9"/>
  <c r="J212" i="9"/>
  <c r="O212" i="9"/>
  <c r="B212" i="9"/>
  <c r="G212" i="9"/>
  <c r="AF211" i="9"/>
  <c r="AG211" i="9"/>
  <c r="Z211" i="9"/>
  <c r="Y211" i="9"/>
  <c r="AA211" i="9"/>
  <c r="X211" i="9"/>
  <c r="J211" i="9"/>
  <c r="O211" i="9"/>
  <c r="B211" i="9"/>
  <c r="G211" i="9"/>
  <c r="AF210" i="9"/>
  <c r="AG210" i="9"/>
  <c r="Z210" i="9"/>
  <c r="Y210" i="9"/>
  <c r="X210" i="9"/>
  <c r="J210" i="9"/>
  <c r="O210" i="9"/>
  <c r="B210" i="9"/>
  <c r="G210" i="9"/>
  <c r="AF209" i="9"/>
  <c r="AG209" i="9"/>
  <c r="Z209" i="9"/>
  <c r="Y209" i="9"/>
  <c r="AA209" i="9"/>
  <c r="X209" i="9"/>
  <c r="J209" i="9"/>
  <c r="O209" i="9"/>
  <c r="B209" i="9"/>
  <c r="G209" i="9"/>
  <c r="AF208" i="9"/>
  <c r="AG208" i="9"/>
  <c r="Z208" i="9"/>
  <c r="Y208" i="9"/>
  <c r="X208" i="9"/>
  <c r="J208" i="9"/>
  <c r="O208" i="9"/>
  <c r="B208" i="9"/>
  <c r="G208" i="9"/>
  <c r="AF207" i="9"/>
  <c r="AG207" i="9"/>
  <c r="Z207" i="9"/>
  <c r="Y207" i="9"/>
  <c r="AA207" i="9"/>
  <c r="X207" i="9"/>
  <c r="J207" i="9"/>
  <c r="O207" i="9"/>
  <c r="B207" i="9"/>
  <c r="G207" i="9"/>
  <c r="AF206" i="9"/>
  <c r="AG206" i="9"/>
  <c r="Z206" i="9"/>
  <c r="Y206" i="9"/>
  <c r="X206" i="9"/>
  <c r="J206" i="9"/>
  <c r="O206" i="9"/>
  <c r="B206" i="9"/>
  <c r="G206" i="9"/>
  <c r="AF205" i="9"/>
  <c r="AG205" i="9"/>
  <c r="Z205" i="9"/>
  <c r="Y205" i="9"/>
  <c r="AA205" i="9"/>
  <c r="X205" i="9"/>
  <c r="J205" i="9"/>
  <c r="O205" i="9"/>
  <c r="B205" i="9"/>
  <c r="G205" i="9"/>
  <c r="AF204" i="9"/>
  <c r="AG204" i="9"/>
  <c r="Z204" i="9"/>
  <c r="Y204" i="9"/>
  <c r="X204" i="9"/>
  <c r="J204" i="9"/>
  <c r="O204" i="9"/>
  <c r="B204" i="9"/>
  <c r="G204" i="9"/>
  <c r="AF203" i="9"/>
  <c r="AG203" i="9"/>
  <c r="Z203" i="9"/>
  <c r="Y203" i="9"/>
  <c r="X203" i="9"/>
  <c r="J203" i="9"/>
  <c r="O203" i="9"/>
  <c r="B203" i="9"/>
  <c r="G203" i="9"/>
  <c r="AF202" i="9"/>
  <c r="AG202" i="9"/>
  <c r="Z202" i="9"/>
  <c r="Y202" i="9"/>
  <c r="X202" i="9"/>
  <c r="J202" i="9"/>
  <c r="O202" i="9"/>
  <c r="B202" i="9"/>
  <c r="G202" i="9"/>
  <c r="AF201" i="9"/>
  <c r="AG201" i="9"/>
  <c r="Z201" i="9"/>
  <c r="Y201" i="9"/>
  <c r="X201" i="9"/>
  <c r="J201" i="9"/>
  <c r="O201" i="9"/>
  <c r="B201" i="9"/>
  <c r="G201" i="9"/>
  <c r="AF200" i="9"/>
  <c r="AG200" i="9"/>
  <c r="Z200" i="9"/>
  <c r="Y200" i="9"/>
  <c r="X200" i="9"/>
  <c r="J200" i="9"/>
  <c r="O200" i="9"/>
  <c r="B200" i="9"/>
  <c r="G200" i="9"/>
  <c r="AF199" i="9"/>
  <c r="AG199" i="9"/>
  <c r="Z199" i="9"/>
  <c r="Y199" i="9"/>
  <c r="X199" i="9"/>
  <c r="J199" i="9"/>
  <c r="O199" i="9"/>
  <c r="B199" i="9"/>
  <c r="G199" i="9"/>
  <c r="AF198" i="9"/>
  <c r="AG198" i="9"/>
  <c r="Z198" i="9"/>
  <c r="Y198" i="9"/>
  <c r="X198" i="9"/>
  <c r="J198" i="9"/>
  <c r="O198" i="9"/>
  <c r="B198" i="9"/>
  <c r="G198" i="9"/>
  <c r="AF197" i="9"/>
  <c r="AG197" i="9"/>
  <c r="Z197" i="9"/>
  <c r="Y197" i="9"/>
  <c r="X197" i="9"/>
  <c r="J197" i="9"/>
  <c r="O197" i="9"/>
  <c r="B197" i="9"/>
  <c r="G197" i="9"/>
  <c r="AF196" i="9"/>
  <c r="AG196" i="9"/>
  <c r="Z196" i="9"/>
  <c r="Y196" i="9"/>
  <c r="X196" i="9"/>
  <c r="J196" i="9"/>
  <c r="O196" i="9"/>
  <c r="B196" i="9"/>
  <c r="G196" i="9"/>
  <c r="AF195" i="9"/>
  <c r="AG195" i="9"/>
  <c r="Z195" i="9"/>
  <c r="Y195" i="9"/>
  <c r="X195" i="9"/>
  <c r="J195" i="9"/>
  <c r="O195" i="9"/>
  <c r="B195" i="9"/>
  <c r="G195" i="9"/>
  <c r="AF194" i="9"/>
  <c r="AG194" i="9"/>
  <c r="Z194" i="9"/>
  <c r="Y194" i="9"/>
  <c r="X194" i="9"/>
  <c r="J194" i="9"/>
  <c r="O194" i="9"/>
  <c r="B194" i="9"/>
  <c r="G194" i="9"/>
  <c r="AF193" i="9"/>
  <c r="AG193" i="9"/>
  <c r="Z193" i="9"/>
  <c r="Y193" i="9"/>
  <c r="X193" i="9"/>
  <c r="J193" i="9"/>
  <c r="O193" i="9"/>
  <c r="B193" i="9"/>
  <c r="G193" i="9"/>
  <c r="AF192" i="9"/>
  <c r="AG192" i="9"/>
  <c r="Z192" i="9"/>
  <c r="Y192" i="9"/>
  <c r="X192" i="9"/>
  <c r="J192" i="9"/>
  <c r="O192" i="9"/>
  <c r="B192" i="9"/>
  <c r="G192" i="9"/>
  <c r="AF191" i="9"/>
  <c r="AG191" i="9"/>
  <c r="Z191" i="9"/>
  <c r="Y191" i="9"/>
  <c r="X191" i="9"/>
  <c r="J191" i="9"/>
  <c r="O191" i="9"/>
  <c r="B191" i="9"/>
  <c r="G191" i="9"/>
  <c r="AF190" i="9"/>
  <c r="AG190" i="9"/>
  <c r="Z190" i="9"/>
  <c r="Y190" i="9"/>
  <c r="X190" i="9"/>
  <c r="J190" i="9"/>
  <c r="O190" i="9"/>
  <c r="B190" i="9"/>
  <c r="G190" i="9"/>
  <c r="AF189" i="9"/>
  <c r="AG189" i="9"/>
  <c r="Z189" i="9"/>
  <c r="Y189" i="9"/>
  <c r="X189" i="9"/>
  <c r="J189" i="9"/>
  <c r="O189" i="9"/>
  <c r="B189" i="9"/>
  <c r="G189" i="9"/>
  <c r="AF188" i="9"/>
  <c r="AG188" i="9"/>
  <c r="Z188" i="9"/>
  <c r="Y188" i="9"/>
  <c r="X188" i="9"/>
  <c r="J188" i="9"/>
  <c r="O188" i="9"/>
  <c r="B188" i="9"/>
  <c r="G188" i="9"/>
  <c r="AF187" i="9"/>
  <c r="AG187" i="9"/>
  <c r="Z187" i="9"/>
  <c r="Y187" i="9"/>
  <c r="X187" i="9"/>
  <c r="J187" i="9"/>
  <c r="O187" i="9"/>
  <c r="B187" i="9"/>
  <c r="G187" i="9"/>
  <c r="AF186" i="9"/>
  <c r="AG186" i="9"/>
  <c r="Z186" i="9"/>
  <c r="Y186" i="9"/>
  <c r="X186" i="9"/>
  <c r="J186" i="9"/>
  <c r="O186" i="9"/>
  <c r="B186" i="9"/>
  <c r="G186" i="9"/>
  <c r="AF185" i="9"/>
  <c r="AG185" i="9"/>
  <c r="Z185" i="9"/>
  <c r="Y185" i="9"/>
  <c r="X185" i="9"/>
  <c r="J185" i="9"/>
  <c r="O185" i="9"/>
  <c r="B185" i="9"/>
  <c r="G185" i="9"/>
  <c r="AF184" i="9"/>
  <c r="AG184" i="9"/>
  <c r="Z184" i="9"/>
  <c r="Y184" i="9"/>
  <c r="X184" i="9"/>
  <c r="J184" i="9"/>
  <c r="O184" i="9"/>
  <c r="B184" i="9"/>
  <c r="G184" i="9"/>
  <c r="AF183" i="9"/>
  <c r="AG183" i="9"/>
  <c r="Z183" i="9"/>
  <c r="Y183" i="9"/>
  <c r="X183" i="9"/>
  <c r="J183" i="9"/>
  <c r="O183" i="9"/>
  <c r="B183" i="9"/>
  <c r="G183" i="9"/>
  <c r="AF182" i="9"/>
  <c r="AG182" i="9"/>
  <c r="Z182" i="9"/>
  <c r="Y182" i="9"/>
  <c r="X182" i="9"/>
  <c r="J182" i="9"/>
  <c r="O182" i="9"/>
  <c r="B182" i="9"/>
  <c r="G182" i="9"/>
  <c r="AF181" i="9"/>
  <c r="AG181" i="9"/>
  <c r="Z181" i="9"/>
  <c r="Y181" i="9"/>
  <c r="X181" i="9"/>
  <c r="J181" i="9"/>
  <c r="O181" i="9"/>
  <c r="B181" i="9"/>
  <c r="G181" i="9"/>
  <c r="AF180" i="9"/>
  <c r="AG180" i="9"/>
  <c r="Z180" i="9"/>
  <c r="Y180" i="9"/>
  <c r="X180" i="9"/>
  <c r="J180" i="9"/>
  <c r="O180" i="9"/>
  <c r="B180" i="9"/>
  <c r="G180" i="9"/>
  <c r="AF179" i="9"/>
  <c r="AG179" i="9"/>
  <c r="Z179" i="9"/>
  <c r="Y179" i="9"/>
  <c r="X179" i="9"/>
  <c r="J179" i="9"/>
  <c r="O179" i="9"/>
  <c r="B179" i="9"/>
  <c r="G179" i="9"/>
  <c r="AF178" i="9"/>
  <c r="AG178" i="9"/>
  <c r="Z178" i="9"/>
  <c r="Y178" i="9"/>
  <c r="AA178" i="9"/>
  <c r="X178" i="9"/>
  <c r="J178" i="9"/>
  <c r="O178" i="9"/>
  <c r="B178" i="9"/>
  <c r="G178" i="9"/>
  <c r="AF177" i="9"/>
  <c r="AG177" i="9"/>
  <c r="Z177" i="9"/>
  <c r="Y177" i="9"/>
  <c r="X177" i="9"/>
  <c r="J177" i="9"/>
  <c r="O177" i="9"/>
  <c r="B177" i="9"/>
  <c r="G177" i="9"/>
  <c r="AF176" i="9"/>
  <c r="AG176" i="9"/>
  <c r="Z176" i="9"/>
  <c r="Y176" i="9"/>
  <c r="AA176" i="9"/>
  <c r="X176" i="9"/>
  <c r="J176" i="9"/>
  <c r="O176" i="9"/>
  <c r="B176" i="9"/>
  <c r="G176" i="9"/>
  <c r="AF175" i="9"/>
  <c r="AG175" i="9"/>
  <c r="Z175" i="9"/>
  <c r="Y175" i="9"/>
  <c r="X175" i="9"/>
  <c r="J175" i="9"/>
  <c r="O175" i="9"/>
  <c r="B175" i="9"/>
  <c r="G175" i="9"/>
  <c r="AF174" i="9"/>
  <c r="AG174" i="9"/>
  <c r="Z174" i="9"/>
  <c r="Y174" i="9"/>
  <c r="AA174" i="9"/>
  <c r="X174" i="9"/>
  <c r="J174" i="9"/>
  <c r="O174" i="9"/>
  <c r="B174" i="9"/>
  <c r="G174" i="9"/>
  <c r="AF173" i="9"/>
  <c r="AG173" i="9"/>
  <c r="Z173" i="9"/>
  <c r="Y173" i="9"/>
  <c r="X173" i="9"/>
  <c r="J173" i="9"/>
  <c r="O173" i="9"/>
  <c r="B173" i="9"/>
  <c r="G173" i="9"/>
  <c r="AF172" i="9"/>
  <c r="AG172" i="9"/>
  <c r="Z172" i="9"/>
  <c r="Y172" i="9"/>
  <c r="AA172" i="9"/>
  <c r="X172" i="9"/>
  <c r="J172" i="9"/>
  <c r="O172" i="9"/>
  <c r="B172" i="9"/>
  <c r="G172" i="9"/>
  <c r="AF171" i="9"/>
  <c r="AG171" i="9"/>
  <c r="Z171" i="9"/>
  <c r="Y171" i="9"/>
  <c r="X171" i="9"/>
  <c r="J171" i="9"/>
  <c r="O171" i="9"/>
  <c r="B171" i="9"/>
  <c r="G171" i="9"/>
  <c r="AF170" i="9"/>
  <c r="AG170" i="9"/>
  <c r="Z170" i="9"/>
  <c r="Y170" i="9"/>
  <c r="X170" i="9"/>
  <c r="J170" i="9"/>
  <c r="O170" i="9"/>
  <c r="B170" i="9"/>
  <c r="G170" i="9"/>
  <c r="AF169" i="9"/>
  <c r="AG169" i="9"/>
  <c r="Z169" i="9"/>
  <c r="Y169" i="9"/>
  <c r="X169" i="9"/>
  <c r="J169" i="9"/>
  <c r="O169" i="9"/>
  <c r="B169" i="9"/>
  <c r="G169" i="9"/>
  <c r="AF168" i="9"/>
  <c r="AG168" i="9"/>
  <c r="Z168" i="9"/>
  <c r="Y168" i="9"/>
  <c r="X168" i="9"/>
  <c r="J168" i="9"/>
  <c r="O168" i="9"/>
  <c r="B168" i="9"/>
  <c r="G168" i="9"/>
  <c r="AF167" i="9"/>
  <c r="AG167" i="9"/>
  <c r="Z167" i="9"/>
  <c r="Y167" i="9"/>
  <c r="X167" i="9"/>
  <c r="J167" i="9"/>
  <c r="O167" i="9"/>
  <c r="B167" i="9"/>
  <c r="G167" i="9"/>
  <c r="AF166" i="9"/>
  <c r="AG166" i="9"/>
  <c r="Z166" i="9"/>
  <c r="Y166" i="9"/>
  <c r="X166" i="9"/>
  <c r="J166" i="9"/>
  <c r="O166" i="9"/>
  <c r="B166" i="9"/>
  <c r="G166" i="9"/>
  <c r="AF165" i="9"/>
  <c r="AG165" i="9"/>
  <c r="Z165" i="9"/>
  <c r="Y165" i="9"/>
  <c r="X165" i="9"/>
  <c r="J165" i="9"/>
  <c r="O165" i="9"/>
  <c r="B165" i="9"/>
  <c r="G165" i="9"/>
  <c r="AF164" i="9"/>
  <c r="AG164" i="9"/>
  <c r="Z164" i="9"/>
  <c r="Y164" i="9"/>
  <c r="X164" i="9"/>
  <c r="J164" i="9"/>
  <c r="O164" i="9"/>
  <c r="B164" i="9"/>
  <c r="G164" i="9"/>
  <c r="AF163" i="9"/>
  <c r="AG163" i="9"/>
  <c r="Z163" i="9"/>
  <c r="Y163" i="9"/>
  <c r="X163" i="9"/>
  <c r="J163" i="9"/>
  <c r="O163" i="9"/>
  <c r="B163" i="9"/>
  <c r="G163" i="9"/>
  <c r="AF162" i="9"/>
  <c r="AG162" i="9"/>
  <c r="Z162" i="9"/>
  <c r="Y162" i="9"/>
  <c r="X162" i="9"/>
  <c r="J162" i="9"/>
  <c r="O162" i="9"/>
  <c r="B162" i="9"/>
  <c r="G162" i="9"/>
  <c r="AF161" i="9"/>
  <c r="AG161" i="9"/>
  <c r="Z161" i="9"/>
  <c r="Y161" i="9"/>
  <c r="X161" i="9"/>
  <c r="J161" i="9"/>
  <c r="O161" i="9"/>
  <c r="B161" i="9"/>
  <c r="G161" i="9"/>
  <c r="AF160" i="9"/>
  <c r="AG160" i="9"/>
  <c r="Z160" i="9"/>
  <c r="Y160" i="9"/>
  <c r="X160" i="9"/>
  <c r="J160" i="9"/>
  <c r="O160" i="9"/>
  <c r="B160" i="9"/>
  <c r="G160" i="9"/>
  <c r="AF159" i="9"/>
  <c r="AG159" i="9"/>
  <c r="Z159" i="9"/>
  <c r="Y159" i="9"/>
  <c r="X159" i="9"/>
  <c r="J159" i="9"/>
  <c r="O159" i="9"/>
  <c r="B159" i="9"/>
  <c r="G159" i="9"/>
  <c r="AF158" i="9"/>
  <c r="AG158" i="9"/>
  <c r="Z158" i="9"/>
  <c r="Y158" i="9"/>
  <c r="X158" i="9"/>
  <c r="J158" i="9"/>
  <c r="O158" i="9"/>
  <c r="B158" i="9"/>
  <c r="G158" i="9"/>
  <c r="AF157" i="9"/>
  <c r="AG157" i="9"/>
  <c r="Z157" i="9"/>
  <c r="Y157" i="9"/>
  <c r="X157" i="9"/>
  <c r="J157" i="9"/>
  <c r="O157" i="9"/>
  <c r="B157" i="9"/>
  <c r="G157" i="9"/>
  <c r="AF156" i="9"/>
  <c r="AG156" i="9"/>
  <c r="Z156" i="9"/>
  <c r="Y156" i="9"/>
  <c r="X156" i="9"/>
  <c r="J156" i="9"/>
  <c r="O156" i="9"/>
  <c r="B156" i="9"/>
  <c r="G156" i="9"/>
  <c r="AF155" i="9"/>
  <c r="AG155" i="9"/>
  <c r="Z155" i="9"/>
  <c r="Y155" i="9"/>
  <c r="X155" i="9"/>
  <c r="J155" i="9"/>
  <c r="O155" i="9"/>
  <c r="B155" i="9"/>
  <c r="G155" i="9"/>
  <c r="AF154" i="9"/>
  <c r="AG154" i="9"/>
  <c r="Z154" i="9"/>
  <c r="Y154" i="9"/>
  <c r="X154" i="9"/>
  <c r="J154" i="9"/>
  <c r="O154" i="9"/>
  <c r="B154" i="9"/>
  <c r="G154" i="9"/>
  <c r="AF153" i="9"/>
  <c r="AG153" i="9"/>
  <c r="Z153" i="9"/>
  <c r="Y153" i="9"/>
  <c r="X153" i="9"/>
  <c r="J153" i="9"/>
  <c r="O153" i="9"/>
  <c r="B153" i="9"/>
  <c r="G153" i="9"/>
  <c r="AF152" i="9"/>
  <c r="AG152" i="9"/>
  <c r="Z152" i="9"/>
  <c r="Y152" i="9"/>
  <c r="X152" i="9"/>
  <c r="J152" i="9"/>
  <c r="O152" i="9"/>
  <c r="B152" i="9"/>
  <c r="G152" i="9"/>
  <c r="AF151" i="9"/>
  <c r="AG151" i="9"/>
  <c r="Z151" i="9"/>
  <c r="Y151" i="9"/>
  <c r="X151" i="9"/>
  <c r="J151" i="9"/>
  <c r="O151" i="9"/>
  <c r="B151" i="9"/>
  <c r="G151" i="9"/>
  <c r="AF150" i="9"/>
  <c r="AG150" i="9"/>
  <c r="Z150" i="9"/>
  <c r="Y150" i="9"/>
  <c r="X150" i="9"/>
  <c r="J150" i="9"/>
  <c r="O150" i="9"/>
  <c r="B150" i="9"/>
  <c r="G150" i="9"/>
  <c r="AF149" i="9"/>
  <c r="AG149" i="9"/>
  <c r="Z149" i="9"/>
  <c r="Y149" i="9"/>
  <c r="X149" i="9"/>
  <c r="J149" i="9"/>
  <c r="O149" i="9"/>
  <c r="B149" i="9"/>
  <c r="G149" i="9"/>
  <c r="AF148" i="9"/>
  <c r="AG148" i="9"/>
  <c r="Z148" i="9"/>
  <c r="Y148" i="9"/>
  <c r="X148" i="9"/>
  <c r="J148" i="9"/>
  <c r="O148" i="9"/>
  <c r="B148" i="9"/>
  <c r="G148" i="9"/>
  <c r="AF147" i="9"/>
  <c r="AG147" i="9"/>
  <c r="Z147" i="9"/>
  <c r="Y147" i="9"/>
  <c r="AA147" i="9"/>
  <c r="X147" i="9"/>
  <c r="J147" i="9"/>
  <c r="O147" i="9"/>
  <c r="B147" i="9"/>
  <c r="G147" i="9"/>
  <c r="AF146" i="9"/>
  <c r="AG146" i="9"/>
  <c r="Z146" i="9"/>
  <c r="Y146" i="9"/>
  <c r="X146" i="9"/>
  <c r="J146" i="9"/>
  <c r="O146" i="9"/>
  <c r="B146" i="9"/>
  <c r="G146" i="9"/>
  <c r="AF145" i="9"/>
  <c r="AG145" i="9"/>
  <c r="Z145" i="9"/>
  <c r="Y145" i="9"/>
  <c r="X145" i="9"/>
  <c r="J145" i="9"/>
  <c r="O145" i="9"/>
  <c r="B145" i="9"/>
  <c r="G145" i="9"/>
  <c r="AF144" i="9"/>
  <c r="AG144" i="9"/>
  <c r="Z144" i="9"/>
  <c r="Y144" i="9"/>
  <c r="X144" i="9"/>
  <c r="J144" i="9"/>
  <c r="O144" i="9"/>
  <c r="B144" i="9"/>
  <c r="G144" i="9"/>
  <c r="AF143" i="9"/>
  <c r="AG143" i="9"/>
  <c r="Z143" i="9"/>
  <c r="Y143" i="9"/>
  <c r="AA143" i="9"/>
  <c r="X143" i="9"/>
  <c r="J143" i="9"/>
  <c r="O143" i="9"/>
  <c r="B143" i="9"/>
  <c r="G143" i="9"/>
  <c r="AF142" i="9"/>
  <c r="AG142" i="9"/>
  <c r="Z142" i="9"/>
  <c r="Y142" i="9"/>
  <c r="X142" i="9"/>
  <c r="J142" i="9"/>
  <c r="O142" i="9"/>
  <c r="B142" i="9"/>
  <c r="G142" i="9"/>
  <c r="AF141" i="9"/>
  <c r="AG141" i="9"/>
  <c r="Z141" i="9"/>
  <c r="Y141" i="9"/>
  <c r="X141" i="9"/>
  <c r="J141" i="9"/>
  <c r="O141" i="9"/>
  <c r="B141" i="9"/>
  <c r="G141" i="9"/>
  <c r="AF140" i="9"/>
  <c r="AG140" i="9"/>
  <c r="Z140" i="9"/>
  <c r="Y140" i="9"/>
  <c r="X140" i="9"/>
  <c r="J140" i="9"/>
  <c r="O140" i="9"/>
  <c r="B140" i="9"/>
  <c r="G140" i="9"/>
  <c r="AF139" i="9"/>
  <c r="AG139" i="9"/>
  <c r="Z139" i="9"/>
  <c r="Y139" i="9"/>
  <c r="X139" i="9"/>
  <c r="J139" i="9"/>
  <c r="O139" i="9"/>
  <c r="B139" i="9"/>
  <c r="G139" i="9"/>
  <c r="AF138" i="9"/>
  <c r="AG138" i="9"/>
  <c r="Z138" i="9"/>
  <c r="Y138" i="9"/>
  <c r="X138" i="9"/>
  <c r="J138" i="9"/>
  <c r="O138" i="9"/>
  <c r="B138" i="9"/>
  <c r="G138" i="9"/>
  <c r="AF137" i="9"/>
  <c r="AG137" i="9"/>
  <c r="Z137" i="9"/>
  <c r="Y137" i="9"/>
  <c r="X137" i="9"/>
  <c r="J137" i="9"/>
  <c r="O137" i="9"/>
  <c r="B137" i="9"/>
  <c r="G137" i="9"/>
  <c r="AF136" i="9"/>
  <c r="AG136" i="9"/>
  <c r="Z136" i="9"/>
  <c r="Y136" i="9"/>
  <c r="X136" i="9"/>
  <c r="J136" i="9"/>
  <c r="O136" i="9"/>
  <c r="B136" i="9"/>
  <c r="G136" i="9"/>
  <c r="AF135" i="9"/>
  <c r="AG135" i="9"/>
  <c r="Z135" i="9"/>
  <c r="Y135" i="9"/>
  <c r="X135" i="9"/>
  <c r="J135" i="9"/>
  <c r="O135" i="9"/>
  <c r="B135" i="9"/>
  <c r="G135" i="9"/>
  <c r="AF134" i="9"/>
  <c r="AG134" i="9"/>
  <c r="Z134" i="9"/>
  <c r="Y134" i="9"/>
  <c r="X134" i="9"/>
  <c r="J134" i="9"/>
  <c r="O134" i="9"/>
  <c r="B134" i="9"/>
  <c r="G134" i="9"/>
  <c r="AF133" i="9"/>
  <c r="AG133" i="9"/>
  <c r="Z133" i="9"/>
  <c r="Y133" i="9"/>
  <c r="X133" i="9"/>
  <c r="J133" i="9"/>
  <c r="O133" i="9"/>
  <c r="B133" i="9"/>
  <c r="G133" i="9"/>
  <c r="AF132" i="9"/>
  <c r="AG132" i="9"/>
  <c r="Z132" i="9"/>
  <c r="Y132" i="9"/>
  <c r="X132" i="9"/>
  <c r="J132" i="9"/>
  <c r="O132" i="9"/>
  <c r="B132" i="9"/>
  <c r="G132" i="9"/>
  <c r="AF131" i="9"/>
  <c r="AG131" i="9"/>
  <c r="Z131" i="9"/>
  <c r="Y131" i="9"/>
  <c r="X131" i="9"/>
  <c r="J131" i="9"/>
  <c r="O131" i="9"/>
  <c r="B131" i="9"/>
  <c r="G131" i="9"/>
  <c r="AF130" i="9"/>
  <c r="AG130" i="9"/>
  <c r="Z130" i="9"/>
  <c r="Y130" i="9"/>
  <c r="X130" i="9"/>
  <c r="J130" i="9"/>
  <c r="O130" i="9"/>
  <c r="B130" i="9"/>
  <c r="G130" i="9"/>
  <c r="AF129" i="9"/>
  <c r="AG129" i="9"/>
  <c r="Z129" i="9"/>
  <c r="Y129" i="9"/>
  <c r="X129" i="9"/>
  <c r="J129" i="9"/>
  <c r="O129" i="9"/>
  <c r="B129" i="9"/>
  <c r="G129" i="9"/>
  <c r="AF128" i="9"/>
  <c r="AG128" i="9"/>
  <c r="Z128" i="9"/>
  <c r="Y128" i="9"/>
  <c r="X128" i="9"/>
  <c r="J128" i="9"/>
  <c r="O128" i="9"/>
  <c r="B128" i="9"/>
  <c r="G128" i="9"/>
  <c r="AF127" i="9"/>
  <c r="AG127" i="9"/>
  <c r="Z127" i="9"/>
  <c r="Y127" i="9"/>
  <c r="X127" i="9"/>
  <c r="J127" i="9"/>
  <c r="O127" i="9"/>
  <c r="B127" i="9"/>
  <c r="G127" i="9"/>
  <c r="AF126" i="9"/>
  <c r="AG126" i="9"/>
  <c r="Z126" i="9"/>
  <c r="Y126" i="9"/>
  <c r="X126" i="9"/>
  <c r="J126" i="9"/>
  <c r="O126" i="9"/>
  <c r="B126" i="9"/>
  <c r="G126" i="9"/>
  <c r="AF125" i="9"/>
  <c r="AG125" i="9"/>
  <c r="Z125" i="9"/>
  <c r="Y125" i="9"/>
  <c r="X125" i="9"/>
  <c r="J125" i="9"/>
  <c r="O125" i="9"/>
  <c r="B125" i="9"/>
  <c r="G125" i="9"/>
  <c r="AF124" i="9"/>
  <c r="AG124" i="9"/>
  <c r="Z124" i="9"/>
  <c r="Y124" i="9"/>
  <c r="X124" i="9"/>
  <c r="J124" i="9"/>
  <c r="O124" i="9"/>
  <c r="B124" i="9"/>
  <c r="G124" i="9"/>
  <c r="AF123" i="9"/>
  <c r="AG123" i="9"/>
  <c r="Z123" i="9"/>
  <c r="Y123" i="9"/>
  <c r="X123" i="9"/>
  <c r="J123" i="9"/>
  <c r="O123" i="9"/>
  <c r="B123" i="9"/>
  <c r="G123" i="9"/>
  <c r="AF122" i="9"/>
  <c r="AG122" i="9"/>
  <c r="Z122" i="9"/>
  <c r="Y122" i="9"/>
  <c r="X122" i="9"/>
  <c r="J122" i="9"/>
  <c r="O122" i="9"/>
  <c r="B122" i="9"/>
  <c r="G122" i="9"/>
  <c r="AF121" i="9"/>
  <c r="AG121" i="9"/>
  <c r="Z121" i="9"/>
  <c r="Y121" i="9"/>
  <c r="X121" i="9"/>
  <c r="J121" i="9"/>
  <c r="O121" i="9"/>
  <c r="B121" i="9"/>
  <c r="G121" i="9"/>
  <c r="AF120" i="9"/>
  <c r="AG120" i="9"/>
  <c r="Z120" i="9"/>
  <c r="Y120" i="9"/>
  <c r="X120" i="9"/>
  <c r="J120" i="9"/>
  <c r="O120" i="9"/>
  <c r="B120" i="9"/>
  <c r="G120" i="9"/>
  <c r="AF119" i="9"/>
  <c r="AG119" i="9"/>
  <c r="Z119" i="9"/>
  <c r="Y119" i="9"/>
  <c r="X119" i="9"/>
  <c r="J119" i="9"/>
  <c r="O119" i="9"/>
  <c r="B119" i="9"/>
  <c r="G119" i="9"/>
  <c r="AF118" i="9"/>
  <c r="AG118" i="9"/>
  <c r="Z118" i="9"/>
  <c r="Y118" i="9"/>
  <c r="X118" i="9"/>
  <c r="J118" i="9"/>
  <c r="O118" i="9"/>
  <c r="B118" i="9"/>
  <c r="G118" i="9"/>
  <c r="AF117" i="9"/>
  <c r="AG117" i="9"/>
  <c r="Z117" i="9"/>
  <c r="Y117" i="9"/>
  <c r="X117" i="9"/>
  <c r="J117" i="9"/>
  <c r="O117" i="9"/>
  <c r="B117" i="9"/>
  <c r="G117" i="9"/>
  <c r="AF116" i="9"/>
  <c r="AG116" i="9"/>
  <c r="Z116" i="9"/>
  <c r="Y116" i="9"/>
  <c r="AA116" i="9"/>
  <c r="X116" i="9"/>
  <c r="J116" i="9"/>
  <c r="O116" i="9"/>
  <c r="B116" i="9"/>
  <c r="G116" i="9"/>
  <c r="AF115" i="9"/>
  <c r="AG115" i="9"/>
  <c r="Z115" i="9"/>
  <c r="Y115" i="9"/>
  <c r="X115" i="9"/>
  <c r="J115" i="9"/>
  <c r="O115" i="9"/>
  <c r="B115" i="9"/>
  <c r="G115" i="9"/>
  <c r="AF114" i="9"/>
  <c r="AG114" i="9"/>
  <c r="Z114" i="9"/>
  <c r="Y114" i="9"/>
  <c r="AA114" i="9"/>
  <c r="X114" i="9"/>
  <c r="J114" i="9"/>
  <c r="O114" i="9"/>
  <c r="P114" i="9"/>
  <c r="B114" i="9"/>
  <c r="G114" i="9"/>
  <c r="H114" i="9"/>
  <c r="AF113" i="9"/>
  <c r="AG113" i="9"/>
  <c r="Z113" i="9"/>
  <c r="Y113" i="9"/>
  <c r="X113" i="9"/>
  <c r="AF112" i="9"/>
  <c r="AG112" i="9"/>
  <c r="Z112" i="9"/>
  <c r="Y112" i="9"/>
  <c r="X112" i="9"/>
  <c r="AF111" i="9"/>
  <c r="AG111" i="9"/>
  <c r="Z111" i="9"/>
  <c r="Y111" i="9"/>
  <c r="X111" i="9"/>
  <c r="AF110" i="9"/>
  <c r="AG110" i="9"/>
  <c r="Z110" i="9"/>
  <c r="Y110" i="9"/>
  <c r="X110" i="9"/>
  <c r="AF109" i="9"/>
  <c r="AG109" i="9"/>
  <c r="Z109" i="9"/>
  <c r="Y109" i="9"/>
  <c r="X109" i="9"/>
  <c r="AF108" i="9"/>
  <c r="AG108" i="9"/>
  <c r="Z108" i="9"/>
  <c r="Y108" i="9"/>
  <c r="X108" i="9"/>
  <c r="AF107" i="9"/>
  <c r="AG107" i="9"/>
  <c r="Z107" i="9"/>
  <c r="Y107" i="9"/>
  <c r="X107" i="9"/>
  <c r="AF106" i="9"/>
  <c r="AG106" i="9"/>
  <c r="Z106" i="9"/>
  <c r="Y106" i="9"/>
  <c r="X106" i="9"/>
  <c r="AF105" i="9"/>
  <c r="AG105" i="9"/>
  <c r="Z105" i="9"/>
  <c r="Y105" i="9"/>
  <c r="X105" i="9"/>
  <c r="J105" i="9"/>
  <c r="O105" i="9"/>
  <c r="B105" i="9"/>
  <c r="G105" i="9"/>
  <c r="AF104" i="9"/>
  <c r="AG104" i="9"/>
  <c r="Z104" i="9"/>
  <c r="Y104" i="9"/>
  <c r="X104" i="9"/>
  <c r="J104" i="9"/>
  <c r="O104" i="9"/>
  <c r="B104" i="9"/>
  <c r="G104" i="9"/>
  <c r="AF103" i="9"/>
  <c r="AG103" i="9"/>
  <c r="Z103" i="9"/>
  <c r="Y103" i="9"/>
  <c r="X103" i="9"/>
  <c r="J103" i="9"/>
  <c r="O103" i="9"/>
  <c r="B103" i="9"/>
  <c r="G103" i="9"/>
  <c r="AF102" i="9"/>
  <c r="AG102" i="9"/>
  <c r="Z102" i="9"/>
  <c r="Y102" i="9"/>
  <c r="X102" i="9"/>
  <c r="J102" i="9"/>
  <c r="O102" i="9"/>
  <c r="B102" i="9"/>
  <c r="G102" i="9"/>
  <c r="AF101" i="9"/>
  <c r="AG101" i="9"/>
  <c r="Z101" i="9"/>
  <c r="Y101" i="9"/>
  <c r="X101" i="9"/>
  <c r="J101" i="9"/>
  <c r="O101" i="9"/>
  <c r="B101" i="9"/>
  <c r="G101" i="9"/>
  <c r="AF100" i="9"/>
  <c r="AG100" i="9"/>
  <c r="Z100" i="9"/>
  <c r="Y100" i="9"/>
  <c r="X100" i="9"/>
  <c r="J100" i="9"/>
  <c r="O100" i="9"/>
  <c r="B100" i="9"/>
  <c r="G100" i="9"/>
  <c r="AF99" i="9"/>
  <c r="AG99" i="9"/>
  <c r="Z99" i="9"/>
  <c r="Y99" i="9"/>
  <c r="X99" i="9"/>
  <c r="J99" i="9"/>
  <c r="O99" i="9"/>
  <c r="B99" i="9"/>
  <c r="G99" i="9"/>
  <c r="AF98" i="9"/>
  <c r="AG98" i="9"/>
  <c r="Z98" i="9"/>
  <c r="Y98" i="9"/>
  <c r="X98" i="9"/>
  <c r="J98" i="9"/>
  <c r="O98" i="9"/>
  <c r="B98" i="9"/>
  <c r="G98" i="9"/>
  <c r="AF97" i="9"/>
  <c r="AG97" i="9"/>
  <c r="Z97" i="9"/>
  <c r="Y97" i="9"/>
  <c r="X97" i="9"/>
  <c r="J97" i="9"/>
  <c r="O97" i="9"/>
  <c r="B97" i="9"/>
  <c r="G97" i="9"/>
  <c r="AF96" i="9"/>
  <c r="AG96" i="9"/>
  <c r="Z96" i="9"/>
  <c r="Y96" i="9"/>
  <c r="X96" i="9"/>
  <c r="J96" i="9"/>
  <c r="O96" i="9"/>
  <c r="B96" i="9"/>
  <c r="G96" i="9"/>
  <c r="AF95" i="9"/>
  <c r="AG95" i="9"/>
  <c r="Z95" i="9"/>
  <c r="Y95" i="9"/>
  <c r="X95" i="9"/>
  <c r="J95" i="9"/>
  <c r="O95" i="9"/>
  <c r="B95" i="9"/>
  <c r="G95" i="9"/>
  <c r="AF94" i="9"/>
  <c r="AG94" i="9"/>
  <c r="Z94" i="9"/>
  <c r="Y94" i="9"/>
  <c r="X94" i="9"/>
  <c r="J94" i="9"/>
  <c r="O94" i="9"/>
  <c r="B94" i="9"/>
  <c r="G94" i="9"/>
  <c r="AF93" i="9"/>
  <c r="AG93" i="9"/>
  <c r="Z93" i="9"/>
  <c r="Y93" i="9"/>
  <c r="X93" i="9"/>
  <c r="J93" i="9"/>
  <c r="O93" i="9"/>
  <c r="B93" i="9"/>
  <c r="G93" i="9"/>
  <c r="AF92" i="9"/>
  <c r="AG92" i="9"/>
  <c r="Z92" i="9"/>
  <c r="Y92" i="9"/>
  <c r="X92" i="9"/>
  <c r="J92" i="9"/>
  <c r="O92" i="9"/>
  <c r="B92" i="9"/>
  <c r="G92" i="9"/>
  <c r="AF91" i="9"/>
  <c r="AG91" i="9"/>
  <c r="Z91" i="9"/>
  <c r="Y91" i="9"/>
  <c r="X91" i="9"/>
  <c r="J91" i="9"/>
  <c r="O91" i="9"/>
  <c r="B91" i="9"/>
  <c r="G91" i="9"/>
  <c r="AF90" i="9"/>
  <c r="AG90" i="9"/>
  <c r="Z90" i="9"/>
  <c r="Y90" i="9"/>
  <c r="X90" i="9"/>
  <c r="J90" i="9"/>
  <c r="O90" i="9"/>
  <c r="B90" i="9"/>
  <c r="G90" i="9"/>
  <c r="AF89" i="9"/>
  <c r="AG89" i="9"/>
  <c r="Z89" i="9"/>
  <c r="Y89" i="9"/>
  <c r="X89" i="9"/>
  <c r="J89" i="9"/>
  <c r="O89" i="9"/>
  <c r="B89" i="9"/>
  <c r="G89" i="9"/>
  <c r="AF88" i="9"/>
  <c r="AG88" i="9"/>
  <c r="Z88" i="9"/>
  <c r="Y88" i="9"/>
  <c r="X88" i="9"/>
  <c r="J88" i="9"/>
  <c r="O88" i="9"/>
  <c r="B88" i="9"/>
  <c r="G88" i="9"/>
  <c r="AF87" i="9"/>
  <c r="AG87" i="9"/>
  <c r="Z87" i="9"/>
  <c r="Y87" i="9"/>
  <c r="X87" i="9"/>
  <c r="J87" i="9"/>
  <c r="O87" i="9"/>
  <c r="B87" i="9"/>
  <c r="G87" i="9"/>
  <c r="AF86" i="9"/>
  <c r="AG86" i="9"/>
  <c r="Z86" i="9"/>
  <c r="Y86" i="9"/>
  <c r="X86" i="9"/>
  <c r="J86" i="9"/>
  <c r="O86" i="9"/>
  <c r="B86" i="9"/>
  <c r="G86" i="9"/>
  <c r="AF85" i="9"/>
  <c r="AG85" i="9"/>
  <c r="Z85" i="9"/>
  <c r="Y85" i="9"/>
  <c r="X85" i="9"/>
  <c r="J85" i="9"/>
  <c r="O85" i="9"/>
  <c r="B85" i="9"/>
  <c r="G85" i="9"/>
  <c r="AF84" i="9"/>
  <c r="AG84" i="9"/>
  <c r="Z84" i="9"/>
  <c r="Y84" i="9"/>
  <c r="X84" i="9"/>
  <c r="J84" i="9"/>
  <c r="O84" i="9"/>
  <c r="B84" i="9"/>
  <c r="G84" i="9"/>
  <c r="AF83" i="9"/>
  <c r="AG83" i="9"/>
  <c r="Z83" i="9"/>
  <c r="Y83" i="9"/>
  <c r="X83" i="9"/>
  <c r="J83" i="9"/>
  <c r="O83" i="9"/>
  <c r="B83" i="9"/>
  <c r="G83" i="9"/>
  <c r="AF82" i="9"/>
  <c r="AG82" i="9"/>
  <c r="Z82" i="9"/>
  <c r="Y82" i="9"/>
  <c r="X82" i="9"/>
  <c r="J82" i="9"/>
  <c r="O82" i="9"/>
  <c r="B82" i="9"/>
  <c r="G82" i="9"/>
  <c r="AF81" i="9"/>
  <c r="AG81" i="9"/>
  <c r="Z81" i="9"/>
  <c r="Y81" i="9"/>
  <c r="X81" i="9"/>
  <c r="J81" i="9"/>
  <c r="O81" i="9"/>
  <c r="B81" i="9"/>
  <c r="G81" i="9"/>
  <c r="AF80" i="9"/>
  <c r="AG80" i="9"/>
  <c r="Z80" i="9"/>
  <c r="Y80" i="9"/>
  <c r="X80" i="9"/>
  <c r="J80" i="9"/>
  <c r="O80" i="9"/>
  <c r="B80" i="9"/>
  <c r="G80" i="9"/>
  <c r="AF79" i="9"/>
  <c r="AG79" i="9"/>
  <c r="Z79" i="9"/>
  <c r="Y79" i="9"/>
  <c r="X79" i="9"/>
  <c r="J79" i="9"/>
  <c r="O79" i="9"/>
  <c r="B79" i="9"/>
  <c r="G79" i="9"/>
  <c r="AF78" i="9"/>
  <c r="AG78" i="9"/>
  <c r="Z78" i="9"/>
  <c r="Y78" i="9"/>
  <c r="X78" i="9"/>
  <c r="J78" i="9"/>
  <c r="O78" i="9"/>
  <c r="B78" i="9"/>
  <c r="G78" i="9"/>
  <c r="AF77" i="9"/>
  <c r="AG77" i="9"/>
  <c r="Z77" i="9"/>
  <c r="Y77" i="9"/>
  <c r="X77" i="9"/>
  <c r="J77" i="9"/>
  <c r="O77" i="9"/>
  <c r="B77" i="9"/>
  <c r="G77" i="9"/>
  <c r="AF76" i="9"/>
  <c r="AG76" i="9"/>
  <c r="Z76" i="9"/>
  <c r="Y76" i="9"/>
  <c r="X76" i="9"/>
  <c r="J76" i="9"/>
  <c r="O76" i="9"/>
  <c r="B76" i="9"/>
  <c r="G76" i="9"/>
  <c r="AF75" i="9"/>
  <c r="AG75" i="9"/>
  <c r="Z75" i="9"/>
  <c r="Y75" i="9"/>
  <c r="X75" i="9"/>
  <c r="J75" i="9"/>
  <c r="O75" i="9"/>
  <c r="B75" i="9"/>
  <c r="G75" i="9"/>
  <c r="AF74" i="9"/>
  <c r="AG74" i="9"/>
  <c r="Z74" i="9"/>
  <c r="Y74" i="9"/>
  <c r="X74" i="9"/>
  <c r="J74" i="9"/>
  <c r="O74" i="9"/>
  <c r="B74" i="9"/>
  <c r="G74" i="9"/>
  <c r="AF73" i="9"/>
  <c r="AG73" i="9"/>
  <c r="Z73" i="9"/>
  <c r="Y73" i="9"/>
  <c r="X73" i="9"/>
  <c r="J73" i="9"/>
  <c r="O73" i="9"/>
  <c r="B73" i="9"/>
  <c r="G73" i="9"/>
  <c r="AF72" i="9"/>
  <c r="AG72" i="9"/>
  <c r="Z72" i="9"/>
  <c r="Y72" i="9"/>
  <c r="X72" i="9"/>
  <c r="J72" i="9"/>
  <c r="O72" i="9"/>
  <c r="B72" i="9"/>
  <c r="G72" i="9"/>
  <c r="AF71" i="9"/>
  <c r="AG71" i="9"/>
  <c r="Z71" i="9"/>
  <c r="Y71" i="9"/>
  <c r="X71" i="9"/>
  <c r="J71" i="9"/>
  <c r="O71" i="9"/>
  <c r="B71" i="9"/>
  <c r="G71" i="9"/>
  <c r="AF70" i="9"/>
  <c r="AG70" i="9"/>
  <c r="Z70" i="9"/>
  <c r="Y70" i="9"/>
  <c r="X70" i="9"/>
  <c r="J70" i="9"/>
  <c r="O70" i="9"/>
  <c r="B70" i="9"/>
  <c r="G70" i="9"/>
  <c r="AF69" i="9"/>
  <c r="AG69" i="9"/>
  <c r="Z69" i="9"/>
  <c r="Y69" i="9"/>
  <c r="X69" i="9"/>
  <c r="J69" i="9"/>
  <c r="O69" i="9"/>
  <c r="B69" i="9"/>
  <c r="G69" i="9"/>
  <c r="AF68" i="9"/>
  <c r="AG68" i="9"/>
  <c r="Z68" i="9"/>
  <c r="Y68" i="9"/>
  <c r="X68" i="9"/>
  <c r="J68" i="9"/>
  <c r="O68" i="9"/>
  <c r="B68" i="9"/>
  <c r="G68" i="9"/>
  <c r="AF67" i="9"/>
  <c r="AG67" i="9"/>
  <c r="Z67" i="9"/>
  <c r="Y67" i="9"/>
  <c r="X67" i="9"/>
  <c r="J67" i="9"/>
  <c r="O67" i="9"/>
  <c r="B67" i="9"/>
  <c r="G67" i="9"/>
  <c r="AF66" i="9"/>
  <c r="AG66" i="9"/>
  <c r="Z66" i="9"/>
  <c r="Y66" i="9"/>
  <c r="X66" i="9"/>
  <c r="J66" i="9"/>
  <c r="O66" i="9"/>
  <c r="B66" i="9"/>
  <c r="G66" i="9"/>
  <c r="AF65" i="9"/>
  <c r="AG65" i="9"/>
  <c r="Z65" i="9"/>
  <c r="Y65" i="9"/>
  <c r="X65" i="9"/>
  <c r="J65" i="9"/>
  <c r="O65" i="9"/>
  <c r="B65" i="9"/>
  <c r="G65" i="9"/>
  <c r="AF64" i="9"/>
  <c r="AG64" i="9"/>
  <c r="Z64" i="9"/>
  <c r="Y64" i="9"/>
  <c r="X64" i="9"/>
  <c r="J64" i="9"/>
  <c r="O64" i="9"/>
  <c r="B64" i="9"/>
  <c r="G64" i="9"/>
  <c r="AF63" i="9"/>
  <c r="AG63" i="9"/>
  <c r="Z63" i="9"/>
  <c r="Y63" i="9"/>
  <c r="X63" i="9"/>
  <c r="J63" i="9"/>
  <c r="O63" i="9"/>
  <c r="B63" i="9"/>
  <c r="G63" i="9"/>
  <c r="AF62" i="9"/>
  <c r="AG62" i="9"/>
  <c r="Z62" i="9"/>
  <c r="Y62" i="9"/>
  <c r="X62" i="9"/>
  <c r="J62" i="9"/>
  <c r="O62" i="9"/>
  <c r="B62" i="9"/>
  <c r="G62" i="9"/>
  <c r="AF61" i="9"/>
  <c r="AG61" i="9"/>
  <c r="Z61" i="9"/>
  <c r="Y61" i="9"/>
  <c r="X61" i="9"/>
  <c r="J61" i="9"/>
  <c r="O61" i="9"/>
  <c r="B61" i="9"/>
  <c r="G61" i="9"/>
  <c r="AF60" i="9"/>
  <c r="AG60" i="9"/>
  <c r="Z60" i="9"/>
  <c r="Y60" i="9"/>
  <c r="X60" i="9"/>
  <c r="J60" i="9"/>
  <c r="O60" i="9"/>
  <c r="B60" i="9"/>
  <c r="G60" i="9"/>
  <c r="AF59" i="9"/>
  <c r="AG59" i="9"/>
  <c r="Z59" i="9"/>
  <c r="Y59" i="9"/>
  <c r="X59" i="9"/>
  <c r="J59" i="9"/>
  <c r="O59" i="9"/>
  <c r="B59" i="9"/>
  <c r="G59" i="9"/>
  <c r="AF58" i="9"/>
  <c r="AG58" i="9"/>
  <c r="Z58" i="9"/>
  <c r="Y58" i="9"/>
  <c r="X58" i="9"/>
  <c r="J58" i="9"/>
  <c r="O58" i="9"/>
  <c r="B58" i="9"/>
  <c r="G58" i="9"/>
  <c r="AF57" i="9"/>
  <c r="AG57" i="9"/>
  <c r="Z57" i="9"/>
  <c r="Y57" i="9"/>
  <c r="X57" i="9"/>
  <c r="J57" i="9"/>
  <c r="O57" i="9"/>
  <c r="B57" i="9"/>
  <c r="G57" i="9"/>
  <c r="AF56" i="9"/>
  <c r="AG56" i="9"/>
  <c r="Z56" i="9"/>
  <c r="Y56" i="9"/>
  <c r="X56" i="9"/>
  <c r="J56" i="9"/>
  <c r="O56" i="9"/>
  <c r="B56" i="9"/>
  <c r="G56" i="9"/>
  <c r="AF55" i="9"/>
  <c r="AG55" i="9"/>
  <c r="Z55" i="9"/>
  <c r="Y55" i="9"/>
  <c r="X55" i="9"/>
  <c r="J55" i="9"/>
  <c r="O55" i="9"/>
  <c r="B55" i="9"/>
  <c r="G55" i="9"/>
  <c r="AF54" i="9"/>
  <c r="AG54" i="9"/>
  <c r="Z54" i="9"/>
  <c r="Y54" i="9"/>
  <c r="X54" i="9"/>
  <c r="J54" i="9"/>
  <c r="O54" i="9"/>
  <c r="B54" i="9"/>
  <c r="G54" i="9"/>
  <c r="AF53" i="9"/>
  <c r="AG53" i="9"/>
  <c r="Z53" i="9"/>
  <c r="Y53" i="9"/>
  <c r="X53" i="9"/>
  <c r="J53" i="9"/>
  <c r="O53" i="9"/>
  <c r="B53" i="9"/>
  <c r="G53" i="9"/>
  <c r="AF52" i="9"/>
  <c r="AG52" i="9"/>
  <c r="Z52" i="9"/>
  <c r="Y52" i="9"/>
  <c r="X52" i="9"/>
  <c r="J52" i="9"/>
  <c r="O52" i="9"/>
  <c r="B52" i="9"/>
  <c r="G52" i="9"/>
  <c r="AF51" i="9"/>
  <c r="AG51" i="9"/>
  <c r="Z51" i="9"/>
  <c r="Y51" i="9"/>
  <c r="X51" i="9"/>
  <c r="J51" i="9"/>
  <c r="O51" i="9"/>
  <c r="B51" i="9"/>
  <c r="G51" i="9"/>
  <c r="AF50" i="9"/>
  <c r="AG50" i="9"/>
  <c r="Z50" i="9"/>
  <c r="Y50" i="9"/>
  <c r="X50" i="9"/>
  <c r="J50" i="9"/>
  <c r="O50" i="9"/>
  <c r="B50" i="9"/>
  <c r="G50" i="9"/>
  <c r="AF49" i="9"/>
  <c r="AG49" i="9"/>
  <c r="Z49" i="9"/>
  <c r="Y49" i="9"/>
  <c r="X49" i="9"/>
  <c r="J49" i="9"/>
  <c r="O49" i="9"/>
  <c r="B49" i="9"/>
  <c r="G49" i="9"/>
  <c r="AF48" i="9"/>
  <c r="AG48" i="9"/>
  <c r="Z48" i="9"/>
  <c r="Y48" i="9"/>
  <c r="X48" i="9"/>
  <c r="J48" i="9"/>
  <c r="O48" i="9"/>
  <c r="B48" i="9"/>
  <c r="G48" i="9"/>
  <c r="AF47" i="9"/>
  <c r="AG47" i="9"/>
  <c r="Z47" i="9"/>
  <c r="Y47" i="9"/>
  <c r="X47" i="9"/>
  <c r="J47" i="9"/>
  <c r="O47" i="9"/>
  <c r="B47" i="9"/>
  <c r="G47" i="9"/>
  <c r="AF46" i="9"/>
  <c r="AG46" i="9"/>
  <c r="Z46" i="9"/>
  <c r="Y46" i="9"/>
  <c r="X46" i="9"/>
  <c r="J46" i="9"/>
  <c r="O46" i="9"/>
  <c r="B46" i="9"/>
  <c r="G46" i="9"/>
  <c r="AF45" i="9"/>
  <c r="AG45" i="9"/>
  <c r="Z45" i="9"/>
  <c r="Y45" i="9"/>
  <c r="X45" i="9"/>
  <c r="J45" i="9"/>
  <c r="O45" i="9"/>
  <c r="B45" i="9"/>
  <c r="G45" i="9"/>
  <c r="AF44" i="9"/>
  <c r="AG44" i="9"/>
  <c r="Z44" i="9"/>
  <c r="Y44" i="9"/>
  <c r="X44" i="9"/>
  <c r="J44" i="9"/>
  <c r="O44" i="9"/>
  <c r="B44" i="9"/>
  <c r="G44" i="9"/>
  <c r="AF43" i="9"/>
  <c r="AG43" i="9"/>
  <c r="Z43" i="9"/>
  <c r="Y43" i="9"/>
  <c r="X43" i="9"/>
  <c r="J43" i="9"/>
  <c r="O43" i="9"/>
  <c r="B43" i="9"/>
  <c r="G43" i="9"/>
  <c r="AF42" i="9"/>
  <c r="AG42" i="9"/>
  <c r="Z42" i="9"/>
  <c r="Y42" i="9"/>
  <c r="X42" i="9"/>
  <c r="J42" i="9"/>
  <c r="O42" i="9"/>
  <c r="B42" i="9"/>
  <c r="G42" i="9"/>
  <c r="AF41" i="9"/>
  <c r="AG41" i="9"/>
  <c r="Z41" i="9"/>
  <c r="Y41" i="9"/>
  <c r="X41" i="9"/>
  <c r="J41" i="9"/>
  <c r="O41" i="9"/>
  <c r="B41" i="9"/>
  <c r="G41" i="9"/>
  <c r="AF40" i="9"/>
  <c r="AG40" i="9"/>
  <c r="Z40" i="9"/>
  <c r="Y40" i="9"/>
  <c r="X40" i="9"/>
  <c r="J40" i="9"/>
  <c r="O40" i="9"/>
  <c r="B40" i="9"/>
  <c r="G40" i="9"/>
  <c r="AF39" i="9"/>
  <c r="AG39" i="9"/>
  <c r="Z39" i="9"/>
  <c r="Y39" i="9"/>
  <c r="X39" i="9"/>
  <c r="J39" i="9"/>
  <c r="O39" i="9"/>
  <c r="B39" i="9"/>
  <c r="G39" i="9"/>
  <c r="AF38" i="9"/>
  <c r="AG38" i="9"/>
  <c r="Z38" i="9"/>
  <c r="Y38" i="9"/>
  <c r="X38" i="9"/>
  <c r="J38" i="9"/>
  <c r="O38" i="9"/>
  <c r="B38" i="9"/>
  <c r="G38" i="9"/>
  <c r="AF37" i="9"/>
  <c r="AG37" i="9"/>
  <c r="Z37" i="9"/>
  <c r="Y37" i="9"/>
  <c r="X37" i="9"/>
  <c r="J37" i="9"/>
  <c r="O37" i="9"/>
  <c r="B37" i="9"/>
  <c r="G37" i="9"/>
  <c r="AF36" i="9"/>
  <c r="AG36" i="9"/>
  <c r="Z36" i="9"/>
  <c r="Y36" i="9"/>
  <c r="X36" i="9"/>
  <c r="J36" i="9"/>
  <c r="O36" i="9"/>
  <c r="B36" i="9"/>
  <c r="G36" i="9"/>
  <c r="AF35" i="9"/>
  <c r="AG35" i="9"/>
  <c r="Z35" i="9"/>
  <c r="Y35" i="9"/>
  <c r="AA35" i="9"/>
  <c r="X35" i="9"/>
  <c r="J35" i="9"/>
  <c r="O35" i="9"/>
  <c r="B35" i="9"/>
  <c r="G35" i="9"/>
  <c r="AF34" i="9"/>
  <c r="AG34" i="9"/>
  <c r="Z34" i="9"/>
  <c r="Y34" i="9"/>
  <c r="X34" i="9"/>
  <c r="J34" i="9"/>
  <c r="O34" i="9"/>
  <c r="B34" i="9"/>
  <c r="G34" i="9"/>
  <c r="AF33" i="9"/>
  <c r="AG33" i="9"/>
  <c r="Z33" i="9"/>
  <c r="Y33" i="9"/>
  <c r="AA33" i="9"/>
  <c r="X33" i="9"/>
  <c r="J33" i="9"/>
  <c r="O33" i="9"/>
  <c r="B33" i="9"/>
  <c r="G33" i="9"/>
  <c r="AF32" i="9"/>
  <c r="AG32" i="9"/>
  <c r="Z32" i="9"/>
  <c r="Y32" i="9"/>
  <c r="X32" i="9"/>
  <c r="J32" i="9"/>
  <c r="O32" i="9"/>
  <c r="B32" i="9"/>
  <c r="G32" i="9"/>
  <c r="AF31" i="9"/>
  <c r="AG31" i="9"/>
  <c r="Z31" i="9"/>
  <c r="Y31" i="9"/>
  <c r="AA31" i="9"/>
  <c r="X31" i="9"/>
  <c r="J31" i="9"/>
  <c r="O31" i="9"/>
  <c r="B31" i="9"/>
  <c r="G31" i="9"/>
  <c r="AF30" i="9"/>
  <c r="AG30" i="9"/>
  <c r="Z30" i="9"/>
  <c r="Y30" i="9"/>
  <c r="X30" i="9"/>
  <c r="J30" i="9"/>
  <c r="O30" i="9"/>
  <c r="B30" i="9"/>
  <c r="G30" i="9"/>
  <c r="AF29" i="9"/>
  <c r="AG29" i="9"/>
  <c r="Z29" i="9"/>
  <c r="Y29" i="9"/>
  <c r="AA29" i="9"/>
  <c r="X29" i="9"/>
  <c r="J29" i="9"/>
  <c r="O29" i="9"/>
  <c r="B29" i="9"/>
  <c r="G29" i="9"/>
  <c r="AF28" i="9"/>
  <c r="AG28" i="9"/>
  <c r="Z28" i="9"/>
  <c r="Y28" i="9"/>
  <c r="X28" i="9"/>
  <c r="J28" i="9"/>
  <c r="O28" i="9"/>
  <c r="B28" i="9"/>
  <c r="G28" i="9"/>
  <c r="AF27" i="9"/>
  <c r="AG27" i="9"/>
  <c r="Z27" i="9"/>
  <c r="Y27" i="9"/>
  <c r="X27" i="9"/>
  <c r="J27" i="9"/>
  <c r="O27" i="9"/>
  <c r="B27" i="9"/>
  <c r="G27" i="9"/>
  <c r="AF26" i="9"/>
  <c r="AG26" i="9"/>
  <c r="Z26" i="9"/>
  <c r="Y26" i="9"/>
  <c r="X26" i="9"/>
  <c r="J26" i="9"/>
  <c r="O26" i="9"/>
  <c r="B26" i="9"/>
  <c r="G26" i="9"/>
  <c r="AF25" i="9"/>
  <c r="AG25" i="9"/>
  <c r="Z25" i="9"/>
  <c r="Y25" i="9"/>
  <c r="X25" i="9"/>
  <c r="J25" i="9"/>
  <c r="O25" i="9"/>
  <c r="B25" i="9"/>
  <c r="G25" i="9"/>
  <c r="AF24" i="9"/>
  <c r="AG24" i="9"/>
  <c r="Z24" i="9"/>
  <c r="Y24" i="9"/>
  <c r="X24" i="9"/>
  <c r="J24" i="9"/>
  <c r="O24" i="9"/>
  <c r="B24" i="9"/>
  <c r="G24" i="9"/>
  <c r="AF23" i="9"/>
  <c r="AG23" i="9"/>
  <c r="Z23" i="9"/>
  <c r="Y23" i="9"/>
  <c r="X23" i="9"/>
  <c r="J23" i="9"/>
  <c r="O23" i="9"/>
  <c r="B23" i="9"/>
  <c r="G23" i="9"/>
  <c r="AF22" i="9"/>
  <c r="AG22" i="9"/>
  <c r="Z22" i="9"/>
  <c r="Y22" i="9"/>
  <c r="X22" i="9"/>
  <c r="J22" i="9"/>
  <c r="O22" i="9"/>
  <c r="B22" i="9"/>
  <c r="G22" i="9"/>
  <c r="AF21" i="9"/>
  <c r="AG21" i="9"/>
  <c r="Z21" i="9"/>
  <c r="Y21" i="9"/>
  <c r="AA21" i="9"/>
  <c r="X21" i="9"/>
  <c r="J21" i="9"/>
  <c r="O21" i="9"/>
  <c r="B21" i="9"/>
  <c r="G21" i="9"/>
  <c r="AF20" i="9"/>
  <c r="AG20" i="9"/>
  <c r="Z20" i="9"/>
  <c r="Y20" i="9"/>
  <c r="AA20" i="9"/>
  <c r="X20" i="9"/>
  <c r="J20" i="9"/>
  <c r="O20" i="9"/>
  <c r="B20" i="9"/>
  <c r="G20" i="9"/>
  <c r="AF19" i="9"/>
  <c r="AG19" i="9"/>
  <c r="Z19" i="9"/>
  <c r="Y19" i="9"/>
  <c r="AA19" i="9"/>
  <c r="X19" i="9"/>
  <c r="J19" i="9"/>
  <c r="O19" i="9"/>
  <c r="B19" i="9"/>
  <c r="G19" i="9"/>
  <c r="AF18" i="9"/>
  <c r="AG18" i="9"/>
  <c r="Z18" i="9"/>
  <c r="Y18" i="9"/>
  <c r="AA18" i="9"/>
  <c r="X18" i="9"/>
  <c r="J18" i="9"/>
  <c r="O18" i="9"/>
  <c r="B18" i="9"/>
  <c r="G18" i="9"/>
  <c r="AF17" i="9"/>
  <c r="AG17" i="9"/>
  <c r="Z17" i="9"/>
  <c r="Y17" i="9"/>
  <c r="AA17" i="9"/>
  <c r="X17" i="9"/>
  <c r="J17" i="9"/>
  <c r="O17" i="9"/>
  <c r="B17" i="9"/>
  <c r="G17" i="9"/>
  <c r="AF16" i="9"/>
  <c r="AG16" i="9"/>
  <c r="Z16" i="9"/>
  <c r="Y16" i="9"/>
  <c r="AA16" i="9"/>
  <c r="X16" i="9"/>
  <c r="J16" i="9"/>
  <c r="O16" i="9"/>
  <c r="B16" i="9"/>
  <c r="G16" i="9"/>
  <c r="AF15" i="9"/>
  <c r="AG15" i="9"/>
  <c r="Z15" i="9"/>
  <c r="Y15" i="9"/>
  <c r="AA15" i="9"/>
  <c r="X15" i="9"/>
  <c r="J15" i="9"/>
  <c r="O15" i="9"/>
  <c r="B15" i="9"/>
  <c r="G15" i="9"/>
  <c r="AF14" i="9"/>
  <c r="AG14" i="9"/>
  <c r="Z14" i="9"/>
  <c r="Y14" i="9"/>
  <c r="AA14" i="9"/>
  <c r="X14" i="9"/>
  <c r="J14" i="9"/>
  <c r="O14" i="9"/>
  <c r="B14" i="9"/>
  <c r="G14" i="9"/>
  <c r="AF13" i="9"/>
  <c r="AG13" i="9"/>
  <c r="Z13" i="9"/>
  <c r="Y13" i="9"/>
  <c r="X13" i="9"/>
  <c r="J13" i="9"/>
  <c r="O13" i="9"/>
  <c r="B13" i="9"/>
  <c r="G13" i="9"/>
  <c r="AF12" i="9"/>
  <c r="AG12" i="9"/>
  <c r="Z12" i="9"/>
  <c r="X12" i="9"/>
  <c r="J12" i="9"/>
  <c r="O12" i="9"/>
  <c r="B12" i="9"/>
  <c r="G12" i="9"/>
  <c r="AF11" i="9"/>
  <c r="AG11" i="9"/>
  <c r="Z11" i="9"/>
  <c r="Y11" i="9"/>
  <c r="X11" i="9"/>
  <c r="J11" i="9"/>
  <c r="O11" i="9"/>
  <c r="B11" i="9"/>
  <c r="G11" i="9"/>
  <c r="AF10" i="9"/>
  <c r="AG10" i="9"/>
  <c r="Z10" i="9"/>
  <c r="Y10" i="9"/>
  <c r="X10" i="9"/>
  <c r="J10" i="9"/>
  <c r="O10" i="9"/>
  <c r="B10" i="9"/>
  <c r="G10" i="9"/>
  <c r="AF9" i="9"/>
  <c r="AG9" i="9"/>
  <c r="Z9" i="9"/>
  <c r="Y9" i="9"/>
  <c r="X9" i="9"/>
  <c r="J9" i="9"/>
  <c r="O9" i="9"/>
  <c r="B9" i="9"/>
  <c r="G9" i="9"/>
  <c r="AF8" i="9"/>
  <c r="AG8" i="9"/>
  <c r="Z8" i="9"/>
  <c r="Y8" i="9"/>
  <c r="X8" i="9"/>
  <c r="J8" i="9"/>
  <c r="O8" i="9"/>
  <c r="B8" i="9"/>
  <c r="G8" i="9"/>
  <c r="AF7" i="9"/>
  <c r="AG7" i="9"/>
  <c r="Z7" i="9"/>
  <c r="Y7" i="9"/>
  <c r="X7" i="9"/>
  <c r="J7" i="9"/>
  <c r="O7" i="9"/>
  <c r="B7" i="9"/>
  <c r="G7" i="9"/>
  <c r="AF6" i="9"/>
  <c r="AG6" i="9"/>
  <c r="Z6" i="9"/>
  <c r="J6" i="9"/>
  <c r="O6" i="9"/>
  <c r="B6" i="9"/>
  <c r="G6" i="9"/>
  <c r="AF5" i="9"/>
  <c r="AG5" i="9"/>
  <c r="J5" i="9"/>
  <c r="O5" i="9"/>
  <c r="P5" i="9"/>
  <c r="B5" i="9"/>
  <c r="G5" i="9"/>
  <c r="H5" i="9"/>
  <c r="Z431" i="8"/>
  <c r="Y431" i="8"/>
  <c r="X431" i="8"/>
  <c r="Z430" i="8"/>
  <c r="Y430" i="8"/>
  <c r="X430" i="8"/>
  <c r="Z429" i="8"/>
  <c r="Y429" i="8"/>
  <c r="X429" i="8"/>
  <c r="Z428" i="8"/>
  <c r="Y428" i="8"/>
  <c r="X428" i="8"/>
  <c r="Z427" i="8"/>
  <c r="Y427" i="8"/>
  <c r="X427" i="8"/>
  <c r="Z426" i="8"/>
  <c r="Y426" i="8"/>
  <c r="X426" i="8"/>
  <c r="Z425" i="8"/>
  <c r="Y425" i="8"/>
  <c r="X425" i="8"/>
  <c r="Z424" i="8"/>
  <c r="Y424" i="8"/>
  <c r="X424" i="8"/>
  <c r="Z423" i="8"/>
  <c r="Y423" i="8"/>
  <c r="X423" i="8"/>
  <c r="Z422" i="8"/>
  <c r="Y422" i="8"/>
  <c r="X422" i="8"/>
  <c r="Z421" i="8"/>
  <c r="Y421" i="8"/>
  <c r="X421" i="8"/>
  <c r="Z420" i="8"/>
  <c r="Y420" i="8"/>
  <c r="X420" i="8"/>
  <c r="Z419" i="8"/>
  <c r="Y419" i="8"/>
  <c r="X419" i="8"/>
  <c r="Z418" i="8"/>
  <c r="Y418" i="8"/>
  <c r="X418" i="8"/>
  <c r="Z417" i="8"/>
  <c r="Y417" i="8"/>
  <c r="X417" i="8"/>
  <c r="Z416" i="8"/>
  <c r="Y416" i="8"/>
  <c r="X416" i="8"/>
  <c r="Z415" i="8"/>
  <c r="Y415" i="8"/>
  <c r="X415" i="8"/>
  <c r="Z414" i="8"/>
  <c r="Y414" i="8"/>
  <c r="X414" i="8"/>
  <c r="Z413" i="8"/>
  <c r="Y413" i="8"/>
  <c r="X413" i="8"/>
  <c r="Z412" i="8"/>
  <c r="Y412" i="8"/>
  <c r="X412" i="8"/>
  <c r="Z411" i="8"/>
  <c r="Y411" i="8"/>
  <c r="X411" i="8"/>
  <c r="Z410" i="8"/>
  <c r="Y410" i="8"/>
  <c r="X410" i="8"/>
  <c r="Z409" i="8"/>
  <c r="Y409" i="8"/>
  <c r="X409" i="8"/>
  <c r="Z408" i="8"/>
  <c r="Y408" i="8"/>
  <c r="X408" i="8"/>
  <c r="Z407" i="8"/>
  <c r="Y407" i="8"/>
  <c r="X407" i="8"/>
  <c r="Z406" i="8"/>
  <c r="Y406" i="8"/>
  <c r="X406" i="8"/>
  <c r="Z405" i="8"/>
  <c r="Y405" i="8"/>
  <c r="X405" i="8"/>
  <c r="Z404" i="8"/>
  <c r="Y404" i="8"/>
  <c r="X404" i="8"/>
  <c r="Z403" i="8"/>
  <c r="Y403" i="8"/>
  <c r="X403" i="8"/>
  <c r="Z402" i="8"/>
  <c r="Y402" i="8"/>
  <c r="X402" i="8"/>
  <c r="Z401" i="8"/>
  <c r="Y401" i="8"/>
  <c r="X401" i="8"/>
  <c r="Z400" i="8"/>
  <c r="Y400" i="8"/>
  <c r="X400" i="8"/>
  <c r="Z399" i="8"/>
  <c r="Y399" i="8"/>
  <c r="X399" i="8"/>
  <c r="Z398" i="8"/>
  <c r="Y398" i="8"/>
  <c r="X398" i="8"/>
  <c r="Z397" i="8"/>
  <c r="Y397" i="8"/>
  <c r="X397" i="8"/>
  <c r="Z396" i="8"/>
  <c r="Y396" i="8"/>
  <c r="X396" i="8"/>
  <c r="Z395" i="8"/>
  <c r="Y395" i="8"/>
  <c r="X395" i="8"/>
  <c r="Z394" i="8"/>
  <c r="Y394" i="8"/>
  <c r="X394" i="8"/>
  <c r="Z393" i="8"/>
  <c r="Y393" i="8"/>
  <c r="X393" i="8"/>
  <c r="Z392" i="8"/>
  <c r="Y392" i="8"/>
  <c r="X392" i="8"/>
  <c r="Z391" i="8"/>
  <c r="Y391" i="8"/>
  <c r="X391" i="8"/>
  <c r="Z390" i="8"/>
  <c r="Y390" i="8"/>
  <c r="X390" i="8"/>
  <c r="Z389" i="8"/>
  <c r="Y389" i="8"/>
  <c r="X389" i="8"/>
  <c r="Z388" i="8"/>
  <c r="Y388" i="8"/>
  <c r="X388" i="8"/>
  <c r="Z387" i="8"/>
  <c r="Y387" i="8"/>
  <c r="X387" i="8"/>
  <c r="Z386" i="8"/>
  <c r="Y386" i="8"/>
  <c r="X386" i="8"/>
  <c r="Z385" i="8"/>
  <c r="Y385" i="8"/>
  <c r="X385" i="8"/>
  <c r="Z384" i="8"/>
  <c r="Y384" i="8"/>
  <c r="X384" i="8"/>
  <c r="Z383" i="8"/>
  <c r="Y383" i="8"/>
  <c r="X383" i="8"/>
  <c r="Z382" i="8"/>
  <c r="Y382" i="8"/>
  <c r="X382" i="8"/>
  <c r="Z381" i="8"/>
  <c r="Y381" i="8"/>
  <c r="X381" i="8"/>
  <c r="Z380" i="8"/>
  <c r="Y380" i="8"/>
  <c r="X380" i="8"/>
  <c r="Z379" i="8"/>
  <c r="Y379" i="8"/>
  <c r="X379" i="8"/>
  <c r="Z378" i="8"/>
  <c r="Y378" i="8"/>
  <c r="X378" i="8"/>
  <c r="Z377" i="8"/>
  <c r="Y377" i="8"/>
  <c r="X377" i="8"/>
  <c r="Z376" i="8"/>
  <c r="Y376" i="8"/>
  <c r="X376" i="8"/>
  <c r="Z375" i="8"/>
  <c r="Y375" i="8"/>
  <c r="X375" i="8"/>
  <c r="Z374" i="8"/>
  <c r="Y374" i="8"/>
  <c r="X374" i="8"/>
  <c r="Z373" i="8"/>
  <c r="Y373" i="8"/>
  <c r="X373" i="8"/>
  <c r="Z372" i="8"/>
  <c r="Y372" i="8"/>
  <c r="X372" i="8"/>
  <c r="Z371" i="8"/>
  <c r="Y371" i="8"/>
  <c r="X371" i="8"/>
  <c r="Z370" i="8"/>
  <c r="Y370" i="8"/>
  <c r="X370" i="8"/>
  <c r="Z369" i="8"/>
  <c r="Y369" i="8"/>
  <c r="X369" i="8"/>
  <c r="Z368" i="8"/>
  <c r="Y368" i="8"/>
  <c r="X368" i="8"/>
  <c r="Z367" i="8"/>
  <c r="Y367" i="8"/>
  <c r="X367" i="8"/>
  <c r="Z366" i="8"/>
  <c r="Y366" i="8"/>
  <c r="X366" i="8"/>
  <c r="Z365" i="8"/>
  <c r="Y365" i="8"/>
  <c r="X365" i="8"/>
  <c r="Z364" i="8"/>
  <c r="Y364" i="8"/>
  <c r="X364" i="8"/>
  <c r="Z363" i="8"/>
  <c r="Y363" i="8"/>
  <c r="X363" i="8"/>
  <c r="Z362" i="8"/>
  <c r="Y362" i="8"/>
  <c r="X362" i="8"/>
  <c r="Z361" i="8"/>
  <c r="Y361" i="8"/>
  <c r="X361" i="8"/>
  <c r="Z360" i="8"/>
  <c r="Y360" i="8"/>
  <c r="X360" i="8"/>
  <c r="Z359" i="8"/>
  <c r="Y359" i="8"/>
  <c r="X359" i="8"/>
  <c r="Z358" i="8"/>
  <c r="Y358" i="8"/>
  <c r="X358" i="8"/>
  <c r="Z357" i="8"/>
  <c r="Y357" i="8"/>
  <c r="X357" i="8"/>
  <c r="Z356" i="8"/>
  <c r="Y356" i="8"/>
  <c r="X356" i="8"/>
  <c r="Z355" i="8"/>
  <c r="Y355" i="8"/>
  <c r="X355" i="8"/>
  <c r="Z354" i="8"/>
  <c r="Y354" i="8"/>
  <c r="X354" i="8"/>
  <c r="Z353" i="8"/>
  <c r="Y353" i="8"/>
  <c r="X353" i="8"/>
  <c r="Z352" i="8"/>
  <c r="Y352" i="8"/>
  <c r="X352" i="8"/>
  <c r="Z351" i="8"/>
  <c r="Y351" i="8"/>
  <c r="X351" i="8"/>
  <c r="Z350" i="8"/>
  <c r="Y350" i="8"/>
  <c r="X350" i="8"/>
  <c r="Z349" i="8"/>
  <c r="Y349" i="8"/>
  <c r="X349" i="8"/>
  <c r="Z348" i="8"/>
  <c r="Y348" i="8"/>
  <c r="X348" i="8"/>
  <c r="Z347" i="8"/>
  <c r="Y347" i="8"/>
  <c r="X347" i="8"/>
  <c r="Z346" i="8"/>
  <c r="Y346" i="8"/>
  <c r="X346" i="8"/>
  <c r="AF345" i="8"/>
  <c r="AG345" i="8"/>
  <c r="Z345" i="8"/>
  <c r="Y345" i="8"/>
  <c r="X345" i="8"/>
  <c r="AF344" i="8"/>
  <c r="AG344" i="8"/>
  <c r="Z344" i="8"/>
  <c r="Y344" i="8"/>
  <c r="X344" i="8"/>
  <c r="AF343" i="8"/>
  <c r="AG343" i="8"/>
  <c r="Z343" i="8"/>
  <c r="Y343" i="8"/>
  <c r="X343" i="8"/>
  <c r="AF342" i="8"/>
  <c r="AG342" i="8"/>
  <c r="Z342" i="8"/>
  <c r="Y342" i="8"/>
  <c r="X342" i="8"/>
  <c r="AF341" i="8"/>
  <c r="AG341" i="8"/>
  <c r="Z341" i="8"/>
  <c r="Y341" i="8"/>
  <c r="X341" i="8"/>
  <c r="AF340" i="8"/>
  <c r="AG340" i="8"/>
  <c r="Z340" i="8"/>
  <c r="Y340" i="8"/>
  <c r="X340" i="8"/>
  <c r="AF339" i="8"/>
  <c r="AG339" i="8"/>
  <c r="Z339" i="8"/>
  <c r="Y339" i="8"/>
  <c r="X339" i="8"/>
  <c r="AF338" i="8"/>
  <c r="AG338" i="8"/>
  <c r="Z338" i="8"/>
  <c r="Y338" i="8"/>
  <c r="X338" i="8"/>
  <c r="AF337" i="8"/>
  <c r="AG337" i="8"/>
  <c r="Z337" i="8"/>
  <c r="Y337" i="8"/>
  <c r="X337" i="8"/>
  <c r="AF336" i="8"/>
  <c r="AG336" i="8"/>
  <c r="Z336" i="8"/>
  <c r="Y336" i="8"/>
  <c r="X336" i="8"/>
  <c r="AF335" i="8"/>
  <c r="AG335" i="8"/>
  <c r="Z335" i="8"/>
  <c r="Y335" i="8"/>
  <c r="X335" i="8"/>
  <c r="AF334" i="8"/>
  <c r="AG334" i="8"/>
  <c r="Z334" i="8"/>
  <c r="Y334" i="8"/>
  <c r="AA334" i="8"/>
  <c r="X334" i="8"/>
  <c r="AF333" i="8"/>
  <c r="AG333" i="8"/>
  <c r="Z333" i="8"/>
  <c r="Y333" i="8"/>
  <c r="AA333" i="8"/>
  <c r="X333" i="8"/>
  <c r="AF332" i="8"/>
  <c r="AG332" i="8"/>
  <c r="Z332" i="8"/>
  <c r="Y332" i="8"/>
  <c r="AA332" i="8"/>
  <c r="X332" i="8"/>
  <c r="AF331" i="8"/>
  <c r="AG331" i="8"/>
  <c r="Z331" i="8"/>
  <c r="Y331" i="8"/>
  <c r="AA331" i="8"/>
  <c r="X331" i="8"/>
  <c r="AF330" i="8"/>
  <c r="AG330" i="8"/>
  <c r="Z330" i="8"/>
  <c r="Y330" i="8"/>
  <c r="AA330" i="8"/>
  <c r="X330" i="8"/>
  <c r="AF329" i="8"/>
  <c r="AG329" i="8"/>
  <c r="Z329" i="8"/>
  <c r="Y329" i="8"/>
  <c r="AA329" i="8"/>
  <c r="X329" i="8"/>
  <c r="AF328" i="8"/>
  <c r="AG328" i="8"/>
  <c r="Z328" i="8"/>
  <c r="Y328" i="8"/>
  <c r="AA328" i="8"/>
  <c r="X328" i="8"/>
  <c r="AF327" i="8"/>
  <c r="AG327" i="8"/>
  <c r="Z327" i="8"/>
  <c r="Y327" i="8"/>
  <c r="AA327" i="8"/>
  <c r="X327" i="8"/>
  <c r="AF326" i="8"/>
  <c r="AG326" i="8"/>
  <c r="Z326" i="8"/>
  <c r="Y326" i="8"/>
  <c r="X326" i="8"/>
  <c r="AF325" i="8"/>
  <c r="AG325" i="8"/>
  <c r="Z325" i="8"/>
  <c r="Y325" i="8"/>
  <c r="X325" i="8"/>
  <c r="AF324" i="8"/>
  <c r="AG324" i="8"/>
  <c r="Z324" i="8"/>
  <c r="Y324" i="8"/>
  <c r="X324" i="8"/>
  <c r="AF323" i="8"/>
  <c r="AG323" i="8"/>
  <c r="Z323" i="8"/>
  <c r="Y323" i="8"/>
  <c r="X323" i="8"/>
  <c r="AF322" i="8"/>
  <c r="AG322" i="8"/>
  <c r="Z322" i="8"/>
  <c r="Y322" i="8"/>
  <c r="X322" i="8"/>
  <c r="AF321" i="8"/>
  <c r="AG321" i="8"/>
  <c r="Z321" i="8"/>
  <c r="Y321" i="8"/>
  <c r="X321" i="8"/>
  <c r="AF320" i="8"/>
  <c r="AG320" i="8"/>
  <c r="Z320" i="8"/>
  <c r="Y320" i="8"/>
  <c r="X320" i="8"/>
  <c r="AF319" i="8"/>
  <c r="AG319" i="8"/>
  <c r="Z319" i="8"/>
  <c r="Y319" i="8"/>
  <c r="X319" i="8"/>
  <c r="AF318" i="8"/>
  <c r="AG318" i="8"/>
  <c r="Z318" i="8"/>
  <c r="Y318" i="8"/>
  <c r="X318" i="8"/>
  <c r="AF317" i="8"/>
  <c r="AG317" i="8"/>
  <c r="Z317" i="8"/>
  <c r="Y317" i="8"/>
  <c r="X317" i="8"/>
  <c r="AF316" i="8"/>
  <c r="AG316" i="8"/>
  <c r="Z316" i="8"/>
  <c r="Y316" i="8"/>
  <c r="X316" i="8"/>
  <c r="AF315" i="8"/>
  <c r="AG315" i="8"/>
  <c r="Z315" i="8"/>
  <c r="Y315" i="8"/>
  <c r="X315" i="8"/>
  <c r="AF314" i="8"/>
  <c r="AG314" i="8"/>
  <c r="Z314" i="8"/>
  <c r="Y314" i="8"/>
  <c r="X314" i="8"/>
  <c r="AF313" i="8"/>
  <c r="AG313" i="8"/>
  <c r="Z313" i="8"/>
  <c r="Y313" i="8"/>
  <c r="X313" i="8"/>
  <c r="AF312" i="8"/>
  <c r="AG312" i="8"/>
  <c r="Z312" i="8"/>
  <c r="Y312" i="8"/>
  <c r="X312" i="8"/>
  <c r="AF311" i="8"/>
  <c r="AG311" i="8"/>
  <c r="Z311" i="8"/>
  <c r="Y311" i="8"/>
  <c r="X311" i="8"/>
  <c r="AF310" i="8"/>
  <c r="AG310" i="8"/>
  <c r="Z310" i="8"/>
  <c r="Y310" i="8"/>
  <c r="X310" i="8"/>
  <c r="AF309" i="8"/>
  <c r="AG309" i="8"/>
  <c r="Z309" i="8"/>
  <c r="Y309" i="8"/>
  <c r="X309" i="8"/>
  <c r="AF308" i="8"/>
  <c r="AG308" i="8"/>
  <c r="Z308" i="8"/>
  <c r="Y308" i="8"/>
  <c r="X308" i="8"/>
  <c r="AF307" i="8"/>
  <c r="AG307" i="8"/>
  <c r="Z307" i="8"/>
  <c r="Y307" i="8"/>
  <c r="X307" i="8"/>
  <c r="AF306" i="8"/>
  <c r="AG306" i="8"/>
  <c r="Z306" i="8"/>
  <c r="Y306" i="8"/>
  <c r="X306" i="8"/>
  <c r="AF305" i="8"/>
  <c r="AG305" i="8"/>
  <c r="Z305" i="8"/>
  <c r="Y305" i="8"/>
  <c r="X305" i="8"/>
  <c r="AF304" i="8"/>
  <c r="AG304" i="8"/>
  <c r="Z304" i="8"/>
  <c r="Y304" i="8"/>
  <c r="X304" i="8"/>
  <c r="AF303" i="8"/>
  <c r="AG303" i="8"/>
  <c r="Z303" i="8"/>
  <c r="Y303" i="8"/>
  <c r="X303" i="8"/>
  <c r="AF302" i="8"/>
  <c r="AG302" i="8"/>
  <c r="Z302" i="8"/>
  <c r="Y302" i="8"/>
  <c r="AA302" i="8"/>
  <c r="X302" i="8"/>
  <c r="AF301" i="8"/>
  <c r="AG301" i="8"/>
  <c r="Z301" i="8"/>
  <c r="Y301" i="8"/>
  <c r="AA301" i="8"/>
  <c r="X301" i="8"/>
  <c r="A301" i="8"/>
  <c r="B301" i="8"/>
  <c r="AF300" i="8"/>
  <c r="AG300" i="8"/>
  <c r="Z300" i="8"/>
  <c r="Y300" i="8"/>
  <c r="X300" i="8"/>
  <c r="A300" i="8"/>
  <c r="B300" i="8"/>
  <c r="AF299" i="8"/>
  <c r="AG299" i="8"/>
  <c r="Z299" i="8"/>
  <c r="Y299" i="8"/>
  <c r="AA299" i="8"/>
  <c r="X299" i="8"/>
  <c r="A299" i="8"/>
  <c r="B299" i="8"/>
  <c r="AF298" i="8"/>
  <c r="AG298" i="8"/>
  <c r="Z298" i="8"/>
  <c r="Y298" i="8"/>
  <c r="X298" i="8"/>
  <c r="A298" i="8"/>
  <c r="B298" i="8"/>
  <c r="AF297" i="8"/>
  <c r="AG297" i="8"/>
  <c r="Z297" i="8"/>
  <c r="Y297" i="8"/>
  <c r="AA297" i="8"/>
  <c r="X297" i="8"/>
  <c r="A297" i="8"/>
  <c r="B297" i="8"/>
  <c r="AF296" i="8"/>
  <c r="AG296" i="8"/>
  <c r="Z296" i="8"/>
  <c r="Y296" i="8"/>
  <c r="X296" i="8"/>
  <c r="A296" i="8"/>
  <c r="B296" i="8"/>
  <c r="AF295" i="8"/>
  <c r="AG295" i="8"/>
  <c r="Z295" i="8"/>
  <c r="Y295" i="8"/>
  <c r="AA295" i="8"/>
  <c r="X295" i="8"/>
  <c r="A295" i="8"/>
  <c r="B295" i="8"/>
  <c r="AF294" i="8"/>
  <c r="AG294" i="8"/>
  <c r="Z294" i="8"/>
  <c r="Y294" i="8"/>
  <c r="X294" i="8"/>
  <c r="A294" i="8"/>
  <c r="B294" i="8"/>
  <c r="AF293" i="8"/>
  <c r="AG293" i="8"/>
  <c r="Z293" i="8"/>
  <c r="Y293" i="8"/>
  <c r="AA293" i="8"/>
  <c r="X293" i="8"/>
  <c r="A293" i="8"/>
  <c r="B293" i="8"/>
  <c r="AF292" i="8"/>
  <c r="AG292" i="8"/>
  <c r="Z292" i="8"/>
  <c r="Y292" i="8"/>
  <c r="X292" i="8"/>
  <c r="A292" i="8"/>
  <c r="B292" i="8"/>
  <c r="AF291" i="8"/>
  <c r="AG291" i="8"/>
  <c r="Z291" i="8"/>
  <c r="Y291" i="8"/>
  <c r="AA291" i="8"/>
  <c r="X291" i="8"/>
  <c r="A291" i="8"/>
  <c r="B291" i="8"/>
  <c r="AF290" i="8"/>
  <c r="AG290" i="8"/>
  <c r="Z290" i="8"/>
  <c r="Y290" i="8"/>
  <c r="X290" i="8"/>
  <c r="A290" i="8"/>
  <c r="B290" i="8"/>
  <c r="AF289" i="8"/>
  <c r="AG289" i="8"/>
  <c r="Z289" i="8"/>
  <c r="Y289" i="8"/>
  <c r="AA289" i="8"/>
  <c r="X289" i="8"/>
  <c r="A289" i="8"/>
  <c r="B289" i="8"/>
  <c r="AF288" i="8"/>
  <c r="AG288" i="8"/>
  <c r="Z288" i="8"/>
  <c r="Y288" i="8"/>
  <c r="X288" i="8"/>
  <c r="A288" i="8"/>
  <c r="B288" i="8"/>
  <c r="AF287" i="8"/>
  <c r="AG287" i="8"/>
  <c r="Z287" i="8"/>
  <c r="Y287" i="8"/>
  <c r="AA287" i="8"/>
  <c r="X287" i="8"/>
  <c r="A287" i="8"/>
  <c r="B287" i="8"/>
  <c r="AF286" i="8"/>
  <c r="AG286" i="8"/>
  <c r="Z286" i="8"/>
  <c r="Y286" i="8"/>
  <c r="X286" i="8"/>
  <c r="A286" i="8"/>
  <c r="B286" i="8"/>
  <c r="AF285" i="8"/>
  <c r="AG285" i="8"/>
  <c r="Z285" i="8"/>
  <c r="Y285" i="8"/>
  <c r="AA285" i="8"/>
  <c r="X285" i="8"/>
  <c r="A285" i="8"/>
  <c r="B285" i="8"/>
  <c r="AF284" i="8"/>
  <c r="AG284" i="8"/>
  <c r="Z284" i="8"/>
  <c r="Y284" i="8"/>
  <c r="X284" i="8"/>
  <c r="A284" i="8"/>
  <c r="B284" i="8"/>
  <c r="AF283" i="8"/>
  <c r="AG283" i="8"/>
  <c r="Z283" i="8"/>
  <c r="Y283" i="8"/>
  <c r="AA283" i="8"/>
  <c r="X283" i="8"/>
  <c r="A283" i="8"/>
  <c r="B283" i="8"/>
  <c r="AF282" i="8"/>
  <c r="AG282" i="8"/>
  <c r="Z282" i="8"/>
  <c r="Y282" i="8"/>
  <c r="X282" i="8"/>
  <c r="A282" i="8"/>
  <c r="B282" i="8"/>
  <c r="AF281" i="8"/>
  <c r="AG281" i="8"/>
  <c r="Z281" i="8"/>
  <c r="Y281" i="8"/>
  <c r="AA281" i="8"/>
  <c r="X281" i="8"/>
  <c r="A281" i="8"/>
  <c r="B281" i="8"/>
  <c r="AF280" i="8"/>
  <c r="AG280" i="8"/>
  <c r="Z280" i="8"/>
  <c r="Y280" i="8"/>
  <c r="X280" i="8"/>
  <c r="A280" i="8"/>
  <c r="B280" i="8"/>
  <c r="AF279" i="8"/>
  <c r="AG279" i="8"/>
  <c r="Z279" i="8"/>
  <c r="Y279" i="8"/>
  <c r="AA279" i="8"/>
  <c r="X279" i="8"/>
  <c r="A279" i="8"/>
  <c r="B279" i="8"/>
  <c r="AF278" i="8"/>
  <c r="AG278" i="8"/>
  <c r="Z278" i="8"/>
  <c r="Y278" i="8"/>
  <c r="X278" i="8"/>
  <c r="A278" i="8"/>
  <c r="B278" i="8"/>
  <c r="AF277" i="8"/>
  <c r="AG277" i="8"/>
  <c r="Z277" i="8"/>
  <c r="Y277" i="8"/>
  <c r="AA277" i="8"/>
  <c r="X277" i="8"/>
  <c r="A277" i="8"/>
  <c r="B277" i="8"/>
  <c r="AF276" i="8"/>
  <c r="AG276" i="8"/>
  <c r="Z276" i="8"/>
  <c r="Y276" i="8"/>
  <c r="X276" i="8"/>
  <c r="A276" i="8"/>
  <c r="B276" i="8"/>
  <c r="AF275" i="8"/>
  <c r="AG275" i="8"/>
  <c r="Z275" i="8"/>
  <c r="Y275" i="8"/>
  <c r="AA275" i="8"/>
  <c r="X275" i="8"/>
  <c r="A275" i="8"/>
  <c r="B275" i="8"/>
  <c r="AF274" i="8"/>
  <c r="AG274" i="8"/>
  <c r="Z274" i="8"/>
  <c r="Y274" i="8"/>
  <c r="X274" i="8"/>
  <c r="A274" i="8"/>
  <c r="B274" i="8"/>
  <c r="AF273" i="8"/>
  <c r="AG273" i="8"/>
  <c r="Z273" i="8"/>
  <c r="Y273" i="8"/>
  <c r="AA273" i="8"/>
  <c r="X273" i="8"/>
  <c r="A273" i="8"/>
  <c r="B273" i="8"/>
  <c r="AF272" i="8"/>
  <c r="AG272" i="8"/>
  <c r="Z272" i="8"/>
  <c r="Y272" i="8"/>
  <c r="X272" i="8"/>
  <c r="A272" i="8"/>
  <c r="B272" i="8"/>
  <c r="AF271" i="8"/>
  <c r="AG271" i="8"/>
  <c r="Z271" i="8"/>
  <c r="Y271" i="8"/>
  <c r="AA271" i="8"/>
  <c r="X271" i="8"/>
  <c r="A271" i="8"/>
  <c r="B271" i="8"/>
  <c r="AF270" i="8"/>
  <c r="AG270" i="8"/>
  <c r="Z270" i="8"/>
  <c r="Y270" i="8"/>
  <c r="X270" i="8"/>
  <c r="A270" i="8"/>
  <c r="B270" i="8"/>
  <c r="AF269" i="8"/>
  <c r="AG269" i="8"/>
  <c r="Z269" i="8"/>
  <c r="Y269" i="8"/>
  <c r="AA269" i="8"/>
  <c r="X269" i="8"/>
  <c r="B269" i="8"/>
  <c r="A269" i="8"/>
  <c r="AF268" i="8"/>
  <c r="AG268" i="8"/>
  <c r="Z268" i="8"/>
  <c r="Y268" i="8"/>
  <c r="AA268" i="8"/>
  <c r="X268" i="8"/>
  <c r="B268" i="8"/>
  <c r="A268" i="8"/>
  <c r="AF267" i="8"/>
  <c r="AG267" i="8"/>
  <c r="Z267" i="8"/>
  <c r="Y267" i="8"/>
  <c r="AA267" i="8"/>
  <c r="X267" i="8"/>
  <c r="B267" i="8"/>
  <c r="A267" i="8"/>
  <c r="AF266" i="8"/>
  <c r="AG266" i="8"/>
  <c r="Z266" i="8"/>
  <c r="Y266" i="8"/>
  <c r="AA266" i="8"/>
  <c r="X266" i="8"/>
  <c r="B266" i="8"/>
  <c r="A266" i="8"/>
  <c r="AF265" i="8"/>
  <c r="AG265" i="8"/>
  <c r="Z265" i="8"/>
  <c r="Y265" i="8"/>
  <c r="X265" i="8"/>
  <c r="A265" i="8"/>
  <c r="B265" i="8"/>
  <c r="AF264" i="8"/>
  <c r="AG264" i="8"/>
  <c r="Z264" i="8"/>
  <c r="Y264" i="8"/>
  <c r="X264" i="8"/>
  <c r="A264" i="8"/>
  <c r="B264" i="8"/>
  <c r="AF263" i="8"/>
  <c r="AG263" i="8"/>
  <c r="Z263" i="8"/>
  <c r="Y263" i="8"/>
  <c r="X263" i="8"/>
  <c r="A263" i="8"/>
  <c r="B263" i="8"/>
  <c r="AF262" i="8"/>
  <c r="AG262" i="8"/>
  <c r="Z262" i="8"/>
  <c r="Y262" i="8"/>
  <c r="X262" i="8"/>
  <c r="A262" i="8"/>
  <c r="B262" i="8"/>
  <c r="AF261" i="8"/>
  <c r="AG261" i="8"/>
  <c r="Z261" i="8"/>
  <c r="Y261" i="8"/>
  <c r="X261" i="8"/>
  <c r="B261" i="8"/>
  <c r="A261" i="8"/>
  <c r="AF260" i="8"/>
  <c r="AG260" i="8"/>
  <c r="Z260" i="8"/>
  <c r="Y260" i="8"/>
  <c r="X260" i="8"/>
  <c r="B260" i="8"/>
  <c r="A260" i="8"/>
  <c r="AF259" i="8"/>
  <c r="AG259" i="8"/>
  <c r="Z259" i="8"/>
  <c r="Y259" i="8"/>
  <c r="X259" i="8"/>
  <c r="B259" i="8"/>
  <c r="A259" i="8"/>
  <c r="AF258" i="8"/>
  <c r="AG258" i="8"/>
  <c r="Z258" i="8"/>
  <c r="Y258" i="8"/>
  <c r="X258" i="8"/>
  <c r="B258" i="8"/>
  <c r="A258" i="8"/>
  <c r="AG257" i="8"/>
  <c r="AF257" i="8"/>
  <c r="Z257" i="8"/>
  <c r="Y257" i="8"/>
  <c r="X257" i="8"/>
  <c r="A257" i="8"/>
  <c r="B257" i="8"/>
  <c r="AF256" i="8"/>
  <c r="AG256" i="8"/>
  <c r="Z256" i="8"/>
  <c r="Y256" i="8"/>
  <c r="X256" i="8"/>
  <c r="A256" i="8"/>
  <c r="B256" i="8"/>
  <c r="AF255" i="8"/>
  <c r="AG255" i="8"/>
  <c r="Z255" i="8"/>
  <c r="Y255" i="8"/>
  <c r="X255" i="8"/>
  <c r="A255" i="8"/>
  <c r="B255" i="8"/>
  <c r="AF254" i="8"/>
  <c r="AG254" i="8"/>
  <c r="Z254" i="8"/>
  <c r="Y254" i="8"/>
  <c r="X254" i="8"/>
  <c r="A254" i="8"/>
  <c r="B254" i="8"/>
  <c r="AF253" i="8"/>
  <c r="AG253" i="8"/>
  <c r="Z253" i="8"/>
  <c r="Y253" i="8"/>
  <c r="AA253" i="8"/>
  <c r="X253" i="8"/>
  <c r="B253" i="8"/>
  <c r="A253" i="8"/>
  <c r="AF252" i="8"/>
  <c r="AG252" i="8"/>
  <c r="Z252" i="8"/>
  <c r="Y252" i="8"/>
  <c r="AA252" i="8"/>
  <c r="X252" i="8"/>
  <c r="B252" i="8"/>
  <c r="A252" i="8"/>
  <c r="AF251" i="8"/>
  <c r="AG251" i="8"/>
  <c r="Z251" i="8"/>
  <c r="Y251" i="8"/>
  <c r="AA251" i="8"/>
  <c r="X251" i="8"/>
  <c r="B251" i="8"/>
  <c r="A251" i="8"/>
  <c r="AF250" i="8"/>
  <c r="AG250" i="8"/>
  <c r="Z250" i="8"/>
  <c r="Y250" i="8"/>
  <c r="AA250" i="8"/>
  <c r="X250" i="8"/>
  <c r="B250" i="8"/>
  <c r="A250" i="8"/>
  <c r="AF249" i="8"/>
  <c r="AG249" i="8"/>
  <c r="Z249" i="8"/>
  <c r="Y249" i="8"/>
  <c r="X249" i="8"/>
  <c r="A249" i="8"/>
  <c r="B249" i="8"/>
  <c r="AF248" i="8"/>
  <c r="AG248" i="8"/>
  <c r="Z248" i="8"/>
  <c r="Y248" i="8"/>
  <c r="X248" i="8"/>
  <c r="A248" i="8"/>
  <c r="B248" i="8"/>
  <c r="AF247" i="8"/>
  <c r="AG247" i="8"/>
  <c r="Z247" i="8"/>
  <c r="Y247" i="8"/>
  <c r="X247" i="8"/>
  <c r="A247" i="8"/>
  <c r="B247" i="8"/>
  <c r="AF246" i="8"/>
  <c r="AG246" i="8"/>
  <c r="Z246" i="8"/>
  <c r="Y246" i="8"/>
  <c r="X246" i="8"/>
  <c r="A246" i="8"/>
  <c r="B246" i="8"/>
  <c r="AF245" i="8"/>
  <c r="AG245" i="8"/>
  <c r="Z245" i="8"/>
  <c r="Y245" i="8"/>
  <c r="X245" i="8"/>
  <c r="A245" i="8"/>
  <c r="B245" i="8"/>
  <c r="AF244" i="8"/>
  <c r="AG244" i="8"/>
  <c r="Z244" i="8"/>
  <c r="Y244" i="8"/>
  <c r="AA244" i="8"/>
  <c r="X244" i="8"/>
  <c r="B244" i="8"/>
  <c r="A244" i="8"/>
  <c r="AF243" i="8"/>
  <c r="AG243" i="8"/>
  <c r="Z243" i="8"/>
  <c r="Y243" i="8"/>
  <c r="AA243" i="8"/>
  <c r="X243" i="8"/>
  <c r="B243" i="8"/>
  <c r="A243" i="8"/>
  <c r="AF242" i="8"/>
  <c r="AG242" i="8"/>
  <c r="Z242" i="8"/>
  <c r="Y242" i="8"/>
  <c r="AA242" i="8"/>
  <c r="X242" i="8"/>
  <c r="B242" i="8"/>
  <c r="A242" i="8"/>
  <c r="AF241" i="8"/>
  <c r="AG241" i="8"/>
  <c r="Z241" i="8"/>
  <c r="Y241" i="8"/>
  <c r="AA241" i="8"/>
  <c r="X241" i="8"/>
  <c r="B241" i="8"/>
  <c r="A241" i="8"/>
  <c r="AF240" i="8"/>
  <c r="AG240" i="8"/>
  <c r="Z240" i="8"/>
  <c r="Y240" i="8"/>
  <c r="X240" i="8"/>
  <c r="A240" i="8"/>
  <c r="B240" i="8"/>
  <c r="AF239" i="8"/>
  <c r="AG239" i="8"/>
  <c r="Z239" i="8"/>
  <c r="Y239" i="8"/>
  <c r="X239" i="8"/>
  <c r="A239" i="8"/>
  <c r="B239" i="8"/>
  <c r="AF238" i="8"/>
  <c r="AG238" i="8"/>
  <c r="Z238" i="8"/>
  <c r="Y238" i="8"/>
  <c r="X238" i="8"/>
  <c r="A238" i="8"/>
  <c r="B238" i="8"/>
  <c r="AF237" i="8"/>
  <c r="AG237" i="8"/>
  <c r="Z237" i="8"/>
  <c r="Y237" i="8"/>
  <c r="X237" i="8"/>
  <c r="A237" i="8"/>
  <c r="B237" i="8"/>
  <c r="AF236" i="8"/>
  <c r="AG236" i="8"/>
  <c r="Z236" i="8"/>
  <c r="Y236" i="8"/>
  <c r="X236" i="8"/>
  <c r="B236" i="8"/>
  <c r="A236" i="8"/>
  <c r="AF235" i="8"/>
  <c r="AG235" i="8"/>
  <c r="Z235" i="8"/>
  <c r="Y235" i="8"/>
  <c r="X235" i="8"/>
  <c r="B235" i="8"/>
  <c r="A235" i="8"/>
  <c r="AF234" i="8"/>
  <c r="AG234" i="8"/>
  <c r="Z234" i="8"/>
  <c r="Y234" i="8"/>
  <c r="X234" i="8"/>
  <c r="B234" i="8"/>
  <c r="A234" i="8"/>
  <c r="AF233" i="8"/>
  <c r="AG233" i="8"/>
  <c r="Z233" i="8"/>
  <c r="Y233" i="8"/>
  <c r="X233" i="8"/>
  <c r="B233" i="8"/>
  <c r="A233" i="8"/>
  <c r="AF232" i="8"/>
  <c r="AG232" i="8"/>
  <c r="Z232" i="8"/>
  <c r="Y232" i="8"/>
  <c r="X232" i="8"/>
  <c r="A232" i="8"/>
  <c r="B232" i="8"/>
  <c r="AF231" i="8"/>
  <c r="AG231" i="8"/>
  <c r="Z231" i="8"/>
  <c r="Y231" i="8"/>
  <c r="X231" i="8"/>
  <c r="A231" i="8"/>
  <c r="B231" i="8"/>
  <c r="AF230" i="8"/>
  <c r="AG230" i="8"/>
  <c r="Z230" i="8"/>
  <c r="Y230" i="8"/>
  <c r="X230" i="8"/>
  <c r="A230" i="8"/>
  <c r="B230" i="8"/>
  <c r="AF229" i="8"/>
  <c r="AG229" i="8"/>
  <c r="Z229" i="8"/>
  <c r="Y229" i="8"/>
  <c r="X229" i="8"/>
  <c r="A229" i="8"/>
  <c r="B229" i="8"/>
  <c r="AF228" i="8"/>
  <c r="AG228" i="8"/>
  <c r="Z228" i="8"/>
  <c r="Y228" i="8"/>
  <c r="X228" i="8"/>
  <c r="B228" i="8"/>
  <c r="A228" i="8"/>
  <c r="AF227" i="8"/>
  <c r="AG227" i="8"/>
  <c r="Z227" i="8"/>
  <c r="Y227" i="8"/>
  <c r="X227" i="8"/>
  <c r="A227" i="8"/>
  <c r="B227" i="8"/>
  <c r="AF226" i="8"/>
  <c r="AG226" i="8"/>
  <c r="Z226" i="8"/>
  <c r="Y226" i="8"/>
  <c r="X226" i="8"/>
  <c r="A226" i="8"/>
  <c r="B226" i="8"/>
  <c r="AF225" i="8"/>
  <c r="AG225" i="8"/>
  <c r="Z225" i="8"/>
  <c r="Y225" i="8"/>
  <c r="X225" i="8"/>
  <c r="B225" i="8"/>
  <c r="A225" i="8"/>
  <c r="AF224" i="8"/>
  <c r="AG224" i="8"/>
  <c r="Z224" i="8"/>
  <c r="Y224" i="8"/>
  <c r="X224" i="8"/>
  <c r="B224" i="8"/>
  <c r="A224" i="8"/>
  <c r="AF223" i="8"/>
  <c r="AG223" i="8"/>
  <c r="Z223" i="8"/>
  <c r="Y223" i="8"/>
  <c r="X223" i="8"/>
  <c r="B223" i="8"/>
  <c r="A223" i="8"/>
  <c r="AF222" i="8"/>
  <c r="AG222" i="8"/>
  <c r="Z222" i="8"/>
  <c r="Y222" i="8"/>
  <c r="X222" i="8"/>
  <c r="B222" i="8"/>
  <c r="A222" i="8"/>
  <c r="AF221" i="8"/>
  <c r="AG221" i="8"/>
  <c r="Z221" i="8"/>
  <c r="Y221" i="8"/>
  <c r="X221" i="8"/>
  <c r="A221" i="8"/>
  <c r="B221" i="8"/>
  <c r="AF220" i="8"/>
  <c r="AG220" i="8"/>
  <c r="Z220" i="8"/>
  <c r="Y220" i="8"/>
  <c r="X220" i="8"/>
  <c r="A220" i="8"/>
  <c r="B220" i="8"/>
  <c r="AF219" i="8"/>
  <c r="AG219" i="8"/>
  <c r="Z219" i="8"/>
  <c r="Y219" i="8"/>
  <c r="X219" i="8"/>
  <c r="A219" i="8"/>
  <c r="B219" i="8"/>
  <c r="AF218" i="8"/>
  <c r="AG218" i="8"/>
  <c r="Z218" i="8"/>
  <c r="Y218" i="8"/>
  <c r="X218" i="8"/>
  <c r="A218" i="8"/>
  <c r="B218" i="8"/>
  <c r="AF217" i="8"/>
  <c r="AG217" i="8"/>
  <c r="Z217" i="8"/>
  <c r="Y217" i="8"/>
  <c r="X217" i="8"/>
  <c r="AF216" i="8"/>
  <c r="AG216" i="8"/>
  <c r="Z216" i="8"/>
  <c r="Y216" i="8"/>
  <c r="X216" i="8"/>
  <c r="AF215" i="8"/>
  <c r="AG215" i="8"/>
  <c r="Z215" i="8"/>
  <c r="Y215" i="8"/>
  <c r="X215" i="8"/>
  <c r="AF214" i="8"/>
  <c r="AG214" i="8"/>
  <c r="Z214" i="8"/>
  <c r="Y214" i="8"/>
  <c r="X214" i="8"/>
  <c r="J214" i="8"/>
  <c r="O214" i="8"/>
  <c r="B214" i="8"/>
  <c r="G214" i="8"/>
  <c r="AF213" i="8"/>
  <c r="AG213" i="8"/>
  <c r="Z213" i="8"/>
  <c r="Y213" i="8"/>
  <c r="X213" i="8"/>
  <c r="J213" i="8"/>
  <c r="O213" i="8"/>
  <c r="B213" i="8"/>
  <c r="G213" i="8"/>
  <c r="AF212" i="8"/>
  <c r="AG212" i="8"/>
  <c r="Z212" i="8"/>
  <c r="Y212" i="8"/>
  <c r="X212" i="8"/>
  <c r="J212" i="8"/>
  <c r="O212" i="8"/>
  <c r="B212" i="8"/>
  <c r="G212" i="8"/>
  <c r="AF211" i="8"/>
  <c r="AG211" i="8"/>
  <c r="Z211" i="8"/>
  <c r="Y211" i="8"/>
  <c r="X211" i="8"/>
  <c r="J211" i="8"/>
  <c r="O211" i="8"/>
  <c r="B211" i="8"/>
  <c r="G211" i="8"/>
  <c r="AF210" i="8"/>
  <c r="AG210" i="8"/>
  <c r="Z210" i="8"/>
  <c r="Y210" i="8"/>
  <c r="X210" i="8"/>
  <c r="J210" i="8"/>
  <c r="O210" i="8"/>
  <c r="B210" i="8"/>
  <c r="G210" i="8"/>
  <c r="AF209" i="8"/>
  <c r="AG209" i="8"/>
  <c r="Z209" i="8"/>
  <c r="Y209" i="8"/>
  <c r="X209" i="8"/>
  <c r="J209" i="8"/>
  <c r="O209" i="8"/>
  <c r="B209" i="8"/>
  <c r="G209" i="8"/>
  <c r="AF208" i="8"/>
  <c r="AG208" i="8"/>
  <c r="Z208" i="8"/>
  <c r="Y208" i="8"/>
  <c r="X208" i="8"/>
  <c r="J208" i="8"/>
  <c r="O208" i="8"/>
  <c r="B208" i="8"/>
  <c r="G208" i="8"/>
  <c r="AF207" i="8"/>
  <c r="AG207" i="8"/>
  <c r="Z207" i="8"/>
  <c r="Y207" i="8"/>
  <c r="X207" i="8"/>
  <c r="J207" i="8"/>
  <c r="O207" i="8"/>
  <c r="B207" i="8"/>
  <c r="G207" i="8"/>
  <c r="AF206" i="8"/>
  <c r="AG206" i="8"/>
  <c r="Z206" i="8"/>
  <c r="Y206" i="8"/>
  <c r="X206" i="8"/>
  <c r="J206" i="8"/>
  <c r="O206" i="8"/>
  <c r="B206" i="8"/>
  <c r="G206" i="8"/>
  <c r="AF205" i="8"/>
  <c r="AG205" i="8"/>
  <c r="Z205" i="8"/>
  <c r="Y205" i="8"/>
  <c r="X205" i="8"/>
  <c r="J205" i="8"/>
  <c r="O205" i="8"/>
  <c r="B205" i="8"/>
  <c r="G205" i="8"/>
  <c r="AF204" i="8"/>
  <c r="AG204" i="8"/>
  <c r="Z204" i="8"/>
  <c r="Y204" i="8"/>
  <c r="X204" i="8"/>
  <c r="J204" i="8"/>
  <c r="O204" i="8"/>
  <c r="B204" i="8"/>
  <c r="G204" i="8"/>
  <c r="AF203" i="8"/>
  <c r="AG203" i="8"/>
  <c r="Z203" i="8"/>
  <c r="Y203" i="8"/>
  <c r="X203" i="8"/>
  <c r="J203" i="8"/>
  <c r="O203" i="8"/>
  <c r="B203" i="8"/>
  <c r="G203" i="8"/>
  <c r="AF202" i="8"/>
  <c r="AG202" i="8"/>
  <c r="Z202" i="8"/>
  <c r="Y202" i="8"/>
  <c r="X202" i="8"/>
  <c r="J202" i="8"/>
  <c r="O202" i="8"/>
  <c r="B202" i="8"/>
  <c r="G202" i="8"/>
  <c r="AF201" i="8"/>
  <c r="AG201" i="8"/>
  <c r="Z201" i="8"/>
  <c r="Y201" i="8"/>
  <c r="AA201" i="8"/>
  <c r="X201" i="8"/>
  <c r="J201" i="8"/>
  <c r="O201" i="8"/>
  <c r="B201" i="8"/>
  <c r="G201" i="8"/>
  <c r="AF200" i="8"/>
  <c r="AG200" i="8"/>
  <c r="Z200" i="8"/>
  <c r="Y200" i="8"/>
  <c r="AA200" i="8"/>
  <c r="X200" i="8"/>
  <c r="J200" i="8"/>
  <c r="O200" i="8"/>
  <c r="B200" i="8"/>
  <c r="G200" i="8"/>
  <c r="AF199" i="8"/>
  <c r="AG199" i="8"/>
  <c r="Z199" i="8"/>
  <c r="Y199" i="8"/>
  <c r="AA199" i="8"/>
  <c r="X199" i="8"/>
  <c r="J199" i="8"/>
  <c r="O199" i="8"/>
  <c r="B199" i="8"/>
  <c r="G199" i="8"/>
  <c r="AF198" i="8"/>
  <c r="AG198" i="8"/>
  <c r="Z198" i="8"/>
  <c r="Y198" i="8"/>
  <c r="X198" i="8"/>
  <c r="J198" i="8"/>
  <c r="O198" i="8"/>
  <c r="B198" i="8"/>
  <c r="G198" i="8"/>
  <c r="AF197" i="8"/>
  <c r="AG197" i="8"/>
  <c r="Z197" i="8"/>
  <c r="Y197" i="8"/>
  <c r="AA197" i="8"/>
  <c r="X197" i="8"/>
  <c r="J197" i="8"/>
  <c r="O197" i="8"/>
  <c r="B197" i="8"/>
  <c r="G197" i="8"/>
  <c r="AF196" i="8"/>
  <c r="AG196" i="8"/>
  <c r="Z196" i="8"/>
  <c r="Y196" i="8"/>
  <c r="AA196" i="8"/>
  <c r="X196" i="8"/>
  <c r="J196" i="8"/>
  <c r="O196" i="8"/>
  <c r="B196" i="8"/>
  <c r="G196" i="8"/>
  <c r="AF195" i="8"/>
  <c r="AG195" i="8"/>
  <c r="Z195" i="8"/>
  <c r="Y195" i="8"/>
  <c r="AA195" i="8"/>
  <c r="X195" i="8"/>
  <c r="J195" i="8"/>
  <c r="O195" i="8"/>
  <c r="B195" i="8"/>
  <c r="G195" i="8"/>
  <c r="AF194" i="8"/>
  <c r="AG194" i="8"/>
  <c r="Z194" i="8"/>
  <c r="Y194" i="8"/>
  <c r="X194" i="8"/>
  <c r="J194" i="8"/>
  <c r="O194" i="8"/>
  <c r="B194" i="8"/>
  <c r="G194" i="8"/>
  <c r="AF193" i="8"/>
  <c r="AG193" i="8"/>
  <c r="Z193" i="8"/>
  <c r="Y193" i="8"/>
  <c r="X193" i="8"/>
  <c r="J193" i="8"/>
  <c r="O193" i="8"/>
  <c r="B193" i="8"/>
  <c r="G193" i="8"/>
  <c r="AF192" i="8"/>
  <c r="AG192" i="8"/>
  <c r="Z192" i="8"/>
  <c r="Y192" i="8"/>
  <c r="X192" i="8"/>
  <c r="J192" i="8"/>
  <c r="O192" i="8"/>
  <c r="B192" i="8"/>
  <c r="G192" i="8"/>
  <c r="AF191" i="8"/>
  <c r="AG191" i="8"/>
  <c r="Z191" i="8"/>
  <c r="Y191" i="8"/>
  <c r="X191" i="8"/>
  <c r="J191" i="8"/>
  <c r="O191" i="8"/>
  <c r="B191" i="8"/>
  <c r="G191" i="8"/>
  <c r="AF190" i="8"/>
  <c r="AG190" i="8"/>
  <c r="Z190" i="8"/>
  <c r="Y190" i="8"/>
  <c r="X190" i="8"/>
  <c r="J190" i="8"/>
  <c r="O190" i="8"/>
  <c r="B190" i="8"/>
  <c r="G190" i="8"/>
  <c r="AF189" i="8"/>
  <c r="AG189" i="8"/>
  <c r="Z189" i="8"/>
  <c r="Y189" i="8"/>
  <c r="X189" i="8"/>
  <c r="J189" i="8"/>
  <c r="O189" i="8"/>
  <c r="B189" i="8"/>
  <c r="G189" i="8"/>
  <c r="AF188" i="8"/>
  <c r="AG188" i="8"/>
  <c r="Z188" i="8"/>
  <c r="Y188" i="8"/>
  <c r="X188" i="8"/>
  <c r="J188" i="8"/>
  <c r="O188" i="8"/>
  <c r="B188" i="8"/>
  <c r="G188" i="8"/>
  <c r="AF187" i="8"/>
  <c r="AG187" i="8"/>
  <c r="Z187" i="8"/>
  <c r="Y187" i="8"/>
  <c r="X187" i="8"/>
  <c r="J187" i="8"/>
  <c r="O187" i="8"/>
  <c r="B187" i="8"/>
  <c r="G187" i="8"/>
  <c r="AF186" i="8"/>
  <c r="AG186" i="8"/>
  <c r="Z186" i="8"/>
  <c r="Y186" i="8"/>
  <c r="X186" i="8"/>
  <c r="J186" i="8"/>
  <c r="O186" i="8"/>
  <c r="B186" i="8"/>
  <c r="G186" i="8"/>
  <c r="AF185" i="8"/>
  <c r="AG185" i="8"/>
  <c r="Z185" i="8"/>
  <c r="Y185" i="8"/>
  <c r="X185" i="8"/>
  <c r="J185" i="8"/>
  <c r="O185" i="8"/>
  <c r="B185" i="8"/>
  <c r="G185" i="8"/>
  <c r="AF184" i="8"/>
  <c r="AG184" i="8"/>
  <c r="Z184" i="8"/>
  <c r="Y184" i="8"/>
  <c r="X184" i="8"/>
  <c r="J184" i="8"/>
  <c r="O184" i="8"/>
  <c r="B184" i="8"/>
  <c r="G184" i="8"/>
  <c r="AF183" i="8"/>
  <c r="AG183" i="8"/>
  <c r="Z183" i="8"/>
  <c r="Y183" i="8"/>
  <c r="X183" i="8"/>
  <c r="J183" i="8"/>
  <c r="O183" i="8"/>
  <c r="B183" i="8"/>
  <c r="G183" i="8"/>
  <c r="AF182" i="8"/>
  <c r="AG182" i="8"/>
  <c r="Z182" i="8"/>
  <c r="Y182" i="8"/>
  <c r="X182" i="8"/>
  <c r="J182" i="8"/>
  <c r="O182" i="8"/>
  <c r="B182" i="8"/>
  <c r="G182" i="8"/>
  <c r="AF181" i="8"/>
  <c r="AG181" i="8"/>
  <c r="Z181" i="8"/>
  <c r="Y181" i="8"/>
  <c r="X181" i="8"/>
  <c r="J181" i="8"/>
  <c r="O181" i="8"/>
  <c r="B181" i="8"/>
  <c r="G181" i="8"/>
  <c r="AF180" i="8"/>
  <c r="AG180" i="8"/>
  <c r="Z180" i="8"/>
  <c r="Y180" i="8"/>
  <c r="X180" i="8"/>
  <c r="J180" i="8"/>
  <c r="O180" i="8"/>
  <c r="B180" i="8"/>
  <c r="G180" i="8"/>
  <c r="AF179" i="8"/>
  <c r="AG179" i="8"/>
  <c r="Z179" i="8"/>
  <c r="Y179" i="8"/>
  <c r="X179" i="8"/>
  <c r="J179" i="8"/>
  <c r="O179" i="8"/>
  <c r="B179" i="8"/>
  <c r="G179" i="8"/>
  <c r="AF178" i="8"/>
  <c r="AG178" i="8"/>
  <c r="Z178" i="8"/>
  <c r="Y178" i="8"/>
  <c r="X178" i="8"/>
  <c r="J178" i="8"/>
  <c r="O178" i="8"/>
  <c r="B178" i="8"/>
  <c r="G178" i="8"/>
  <c r="AF177" i="8"/>
  <c r="AG177" i="8"/>
  <c r="Z177" i="8"/>
  <c r="Y177" i="8"/>
  <c r="X177" i="8"/>
  <c r="J177" i="8"/>
  <c r="O177" i="8"/>
  <c r="B177" i="8"/>
  <c r="G177" i="8"/>
  <c r="AF176" i="8"/>
  <c r="AG176" i="8"/>
  <c r="Z176" i="8"/>
  <c r="Y176" i="8"/>
  <c r="X176" i="8"/>
  <c r="J176" i="8"/>
  <c r="O176" i="8"/>
  <c r="B176" i="8"/>
  <c r="G176" i="8"/>
  <c r="AF175" i="8"/>
  <c r="AG175" i="8"/>
  <c r="Z175" i="8"/>
  <c r="Y175" i="8"/>
  <c r="X175" i="8"/>
  <c r="J175" i="8"/>
  <c r="O175" i="8"/>
  <c r="B175" i="8"/>
  <c r="G175" i="8"/>
  <c r="AF174" i="8"/>
  <c r="AG174" i="8"/>
  <c r="Z174" i="8"/>
  <c r="Y174" i="8"/>
  <c r="X174" i="8"/>
  <c r="J174" i="8"/>
  <c r="O174" i="8"/>
  <c r="B174" i="8"/>
  <c r="G174" i="8"/>
  <c r="AF173" i="8"/>
  <c r="AG173" i="8"/>
  <c r="Z173" i="8"/>
  <c r="Y173" i="8"/>
  <c r="X173" i="8"/>
  <c r="J173" i="8"/>
  <c r="O173" i="8"/>
  <c r="B173" i="8"/>
  <c r="G173" i="8"/>
  <c r="AF172" i="8"/>
  <c r="AG172" i="8"/>
  <c r="Z172" i="8"/>
  <c r="Y172" i="8"/>
  <c r="X172" i="8"/>
  <c r="J172" i="8"/>
  <c r="O172" i="8"/>
  <c r="B172" i="8"/>
  <c r="G172" i="8"/>
  <c r="AF171" i="8"/>
  <c r="AG171" i="8"/>
  <c r="Z171" i="8"/>
  <c r="Y171" i="8"/>
  <c r="X171" i="8"/>
  <c r="J171" i="8"/>
  <c r="O171" i="8"/>
  <c r="B171" i="8"/>
  <c r="G171" i="8"/>
  <c r="AF170" i="8"/>
  <c r="AG170" i="8"/>
  <c r="Z170" i="8"/>
  <c r="Y170" i="8"/>
  <c r="X170" i="8"/>
  <c r="J170" i="8"/>
  <c r="O170" i="8"/>
  <c r="B170" i="8"/>
  <c r="G170" i="8"/>
  <c r="AF169" i="8"/>
  <c r="AG169" i="8"/>
  <c r="Z169" i="8"/>
  <c r="Y169" i="8"/>
  <c r="AA169" i="8"/>
  <c r="X169" i="8"/>
  <c r="J169" i="8"/>
  <c r="O169" i="8"/>
  <c r="B169" i="8"/>
  <c r="G169" i="8"/>
  <c r="AF168" i="8"/>
  <c r="AG168" i="8"/>
  <c r="Z168" i="8"/>
  <c r="Y168" i="8"/>
  <c r="AA168" i="8"/>
  <c r="X168" i="8"/>
  <c r="J168" i="8"/>
  <c r="O168" i="8"/>
  <c r="B168" i="8"/>
  <c r="G168" i="8"/>
  <c r="AF167" i="8"/>
  <c r="AG167" i="8"/>
  <c r="Z167" i="8"/>
  <c r="Y167" i="8"/>
  <c r="AA167" i="8"/>
  <c r="X167" i="8"/>
  <c r="J167" i="8"/>
  <c r="O167" i="8"/>
  <c r="B167" i="8"/>
  <c r="G167" i="8"/>
  <c r="AF166" i="8"/>
  <c r="AG166" i="8"/>
  <c r="Z166" i="8"/>
  <c r="Y166" i="8"/>
  <c r="X166" i="8"/>
  <c r="J166" i="8"/>
  <c r="O166" i="8"/>
  <c r="B166" i="8"/>
  <c r="G166" i="8"/>
  <c r="AF165" i="8"/>
  <c r="AG165" i="8"/>
  <c r="Z165" i="8"/>
  <c r="Y165" i="8"/>
  <c r="AA165" i="8"/>
  <c r="X165" i="8"/>
  <c r="J165" i="8"/>
  <c r="O165" i="8"/>
  <c r="B165" i="8"/>
  <c r="G165" i="8"/>
  <c r="AF164" i="8"/>
  <c r="AG164" i="8"/>
  <c r="Z164" i="8"/>
  <c r="Y164" i="8"/>
  <c r="AA164" i="8"/>
  <c r="X164" i="8"/>
  <c r="J164" i="8"/>
  <c r="O164" i="8"/>
  <c r="B164" i="8"/>
  <c r="G164" i="8"/>
  <c r="AF163" i="8"/>
  <c r="AG163" i="8"/>
  <c r="Z163" i="8"/>
  <c r="Y163" i="8"/>
  <c r="AA163" i="8"/>
  <c r="X163" i="8"/>
  <c r="J163" i="8"/>
  <c r="O163" i="8"/>
  <c r="B163" i="8"/>
  <c r="G163" i="8"/>
  <c r="AF162" i="8"/>
  <c r="AG162" i="8"/>
  <c r="Z162" i="8"/>
  <c r="Y162" i="8"/>
  <c r="X162" i="8"/>
  <c r="J162" i="8"/>
  <c r="O162" i="8"/>
  <c r="B162" i="8"/>
  <c r="G162" i="8"/>
  <c r="AF161" i="8"/>
  <c r="AG161" i="8"/>
  <c r="Z161" i="8"/>
  <c r="Y161" i="8"/>
  <c r="X161" i="8"/>
  <c r="J161" i="8"/>
  <c r="O161" i="8"/>
  <c r="B161" i="8"/>
  <c r="G161" i="8"/>
  <c r="AF160" i="8"/>
  <c r="AG160" i="8"/>
  <c r="Z160" i="8"/>
  <c r="Y160" i="8"/>
  <c r="X160" i="8"/>
  <c r="J160" i="8"/>
  <c r="O160" i="8"/>
  <c r="B160" i="8"/>
  <c r="G160" i="8"/>
  <c r="AF159" i="8"/>
  <c r="AG159" i="8"/>
  <c r="Z159" i="8"/>
  <c r="Y159" i="8"/>
  <c r="X159" i="8"/>
  <c r="J159" i="8"/>
  <c r="O159" i="8"/>
  <c r="B159" i="8"/>
  <c r="G159" i="8"/>
  <c r="AF158" i="8"/>
  <c r="AG158" i="8"/>
  <c r="Z158" i="8"/>
  <c r="Y158" i="8"/>
  <c r="X158" i="8"/>
  <c r="J158" i="8"/>
  <c r="O158" i="8"/>
  <c r="B158" i="8"/>
  <c r="G158" i="8"/>
  <c r="AF157" i="8"/>
  <c r="AG157" i="8"/>
  <c r="Z157" i="8"/>
  <c r="Y157" i="8"/>
  <c r="X157" i="8"/>
  <c r="J157" i="8"/>
  <c r="O157" i="8"/>
  <c r="B157" i="8"/>
  <c r="G157" i="8"/>
  <c r="AF156" i="8"/>
  <c r="AG156" i="8"/>
  <c r="Z156" i="8"/>
  <c r="Y156" i="8"/>
  <c r="X156" i="8"/>
  <c r="J156" i="8"/>
  <c r="O156" i="8"/>
  <c r="B156" i="8"/>
  <c r="G156" i="8"/>
  <c r="AF155" i="8"/>
  <c r="AG155" i="8"/>
  <c r="Z155" i="8"/>
  <c r="Y155" i="8"/>
  <c r="X155" i="8"/>
  <c r="J155" i="8"/>
  <c r="O155" i="8"/>
  <c r="B155" i="8"/>
  <c r="G155" i="8"/>
  <c r="AF154" i="8"/>
  <c r="AG154" i="8"/>
  <c r="Z154" i="8"/>
  <c r="Y154" i="8"/>
  <c r="X154" i="8"/>
  <c r="J154" i="8"/>
  <c r="O154" i="8"/>
  <c r="B154" i="8"/>
  <c r="G154" i="8"/>
  <c r="AF153" i="8"/>
  <c r="AG153" i="8"/>
  <c r="Z153" i="8"/>
  <c r="Y153" i="8"/>
  <c r="X153" i="8"/>
  <c r="J153" i="8"/>
  <c r="O153" i="8"/>
  <c r="B153" i="8"/>
  <c r="G153" i="8"/>
  <c r="AF152" i="8"/>
  <c r="AG152" i="8"/>
  <c r="Z152" i="8"/>
  <c r="Y152" i="8"/>
  <c r="X152" i="8"/>
  <c r="J152" i="8"/>
  <c r="O152" i="8"/>
  <c r="B152" i="8"/>
  <c r="G152" i="8"/>
  <c r="AF151" i="8"/>
  <c r="AG151" i="8"/>
  <c r="Z151" i="8"/>
  <c r="Y151" i="8"/>
  <c r="X151" i="8"/>
  <c r="J151" i="8"/>
  <c r="O151" i="8"/>
  <c r="B151" i="8"/>
  <c r="G151" i="8"/>
  <c r="AF150" i="8"/>
  <c r="AG150" i="8"/>
  <c r="Z150" i="8"/>
  <c r="Y150" i="8"/>
  <c r="X150" i="8"/>
  <c r="J150" i="8"/>
  <c r="O150" i="8"/>
  <c r="B150" i="8"/>
  <c r="G150" i="8"/>
  <c r="AF149" i="8"/>
  <c r="AG149" i="8"/>
  <c r="Z149" i="8"/>
  <c r="Y149" i="8"/>
  <c r="X149" i="8"/>
  <c r="J149" i="8"/>
  <c r="O149" i="8"/>
  <c r="B149" i="8"/>
  <c r="G149" i="8"/>
  <c r="AF148" i="8"/>
  <c r="AG148" i="8"/>
  <c r="Z148" i="8"/>
  <c r="Y148" i="8"/>
  <c r="X148" i="8"/>
  <c r="J148" i="8"/>
  <c r="O148" i="8"/>
  <c r="B148" i="8"/>
  <c r="G148" i="8"/>
  <c r="AF147" i="8"/>
  <c r="AG147" i="8"/>
  <c r="Z147" i="8"/>
  <c r="Y147" i="8"/>
  <c r="X147" i="8"/>
  <c r="J147" i="8"/>
  <c r="O147" i="8"/>
  <c r="B147" i="8"/>
  <c r="G147" i="8"/>
  <c r="AF146" i="8"/>
  <c r="AG146" i="8"/>
  <c r="Z146" i="8"/>
  <c r="Y146" i="8"/>
  <c r="X146" i="8"/>
  <c r="J146" i="8"/>
  <c r="O146" i="8"/>
  <c r="B146" i="8"/>
  <c r="G146" i="8"/>
  <c r="AF145" i="8"/>
  <c r="AG145" i="8"/>
  <c r="Z145" i="8"/>
  <c r="Y145" i="8"/>
  <c r="X145" i="8"/>
  <c r="J145" i="8"/>
  <c r="O145" i="8"/>
  <c r="B145" i="8"/>
  <c r="G145" i="8"/>
  <c r="AF144" i="8"/>
  <c r="AG144" i="8"/>
  <c r="Z144" i="8"/>
  <c r="Y144" i="8"/>
  <c r="X144" i="8"/>
  <c r="J144" i="8"/>
  <c r="O144" i="8"/>
  <c r="B144" i="8"/>
  <c r="G144" i="8"/>
  <c r="AF143" i="8"/>
  <c r="AG143" i="8"/>
  <c r="Z143" i="8"/>
  <c r="Y143" i="8"/>
  <c r="X143" i="8"/>
  <c r="J143" i="8"/>
  <c r="O143" i="8"/>
  <c r="B143" i="8"/>
  <c r="G143" i="8"/>
  <c r="AF142" i="8"/>
  <c r="AG142" i="8"/>
  <c r="Z142" i="8"/>
  <c r="Y142" i="8"/>
  <c r="X142" i="8"/>
  <c r="J142" i="8"/>
  <c r="O142" i="8"/>
  <c r="B142" i="8"/>
  <c r="G142" i="8"/>
  <c r="AF141" i="8"/>
  <c r="AG141" i="8"/>
  <c r="Z141" i="8"/>
  <c r="Y141" i="8"/>
  <c r="X141" i="8"/>
  <c r="J141" i="8"/>
  <c r="O141" i="8"/>
  <c r="B141" i="8"/>
  <c r="G141" i="8"/>
  <c r="AF140" i="8"/>
  <c r="AG140" i="8"/>
  <c r="Z140" i="8"/>
  <c r="Y140" i="8"/>
  <c r="X140" i="8"/>
  <c r="J140" i="8"/>
  <c r="O140" i="8"/>
  <c r="B140" i="8"/>
  <c r="G140" i="8"/>
  <c r="AF139" i="8"/>
  <c r="AG139" i="8"/>
  <c r="Z139" i="8"/>
  <c r="Y139" i="8"/>
  <c r="X139" i="8"/>
  <c r="J139" i="8"/>
  <c r="O139" i="8"/>
  <c r="B139" i="8"/>
  <c r="G139" i="8"/>
  <c r="AF138" i="8"/>
  <c r="AG138" i="8"/>
  <c r="Z138" i="8"/>
  <c r="Y138" i="8"/>
  <c r="X138" i="8"/>
  <c r="J138" i="8"/>
  <c r="O138" i="8"/>
  <c r="B138" i="8"/>
  <c r="G138" i="8"/>
  <c r="AF137" i="8"/>
  <c r="AG137" i="8"/>
  <c r="Z137" i="8"/>
  <c r="Y137" i="8"/>
  <c r="AA137" i="8"/>
  <c r="X137" i="8"/>
  <c r="J137" i="8"/>
  <c r="O137" i="8"/>
  <c r="B137" i="8"/>
  <c r="G137" i="8"/>
  <c r="AF136" i="8"/>
  <c r="AG136" i="8"/>
  <c r="Z136" i="8"/>
  <c r="Y136" i="8"/>
  <c r="AA136" i="8"/>
  <c r="X136" i="8"/>
  <c r="J136" i="8"/>
  <c r="O136" i="8"/>
  <c r="B136" i="8"/>
  <c r="G136" i="8"/>
  <c r="AF135" i="8"/>
  <c r="AG135" i="8"/>
  <c r="Z135" i="8"/>
  <c r="Y135" i="8"/>
  <c r="AA135" i="8"/>
  <c r="X135" i="8"/>
  <c r="J135" i="8"/>
  <c r="O135" i="8"/>
  <c r="B135" i="8"/>
  <c r="G135" i="8"/>
  <c r="AF134" i="8"/>
  <c r="AG134" i="8"/>
  <c r="Z134" i="8"/>
  <c r="Y134" i="8"/>
  <c r="X134" i="8"/>
  <c r="J134" i="8"/>
  <c r="O134" i="8"/>
  <c r="B134" i="8"/>
  <c r="G134" i="8"/>
  <c r="AF133" i="8"/>
  <c r="AG133" i="8"/>
  <c r="Z133" i="8"/>
  <c r="Y133" i="8"/>
  <c r="AA133" i="8"/>
  <c r="X133" i="8"/>
  <c r="J133" i="8"/>
  <c r="O133" i="8"/>
  <c r="B133" i="8"/>
  <c r="G133" i="8"/>
  <c r="AF132" i="8"/>
  <c r="AG132" i="8"/>
  <c r="Z132" i="8"/>
  <c r="Y132" i="8"/>
  <c r="AA132" i="8"/>
  <c r="X132" i="8"/>
  <c r="J132" i="8"/>
  <c r="O132" i="8"/>
  <c r="B132" i="8"/>
  <c r="G132" i="8"/>
  <c r="AF131" i="8"/>
  <c r="AG131" i="8"/>
  <c r="Z131" i="8"/>
  <c r="Y131" i="8"/>
  <c r="X131" i="8"/>
  <c r="J131" i="8"/>
  <c r="O131" i="8"/>
  <c r="B131" i="8"/>
  <c r="G131" i="8"/>
  <c r="AF130" i="8"/>
  <c r="AG130" i="8"/>
  <c r="Z130" i="8"/>
  <c r="Y130" i="8"/>
  <c r="X130" i="8"/>
  <c r="J130" i="8"/>
  <c r="O130" i="8"/>
  <c r="B130" i="8"/>
  <c r="G130" i="8"/>
  <c r="AF129" i="8"/>
  <c r="AG129" i="8"/>
  <c r="Z129" i="8"/>
  <c r="Y129" i="8"/>
  <c r="X129" i="8"/>
  <c r="J129" i="8"/>
  <c r="O129" i="8"/>
  <c r="B129" i="8"/>
  <c r="G129" i="8"/>
  <c r="AF128" i="8"/>
  <c r="AG128" i="8"/>
  <c r="Z128" i="8"/>
  <c r="Y128" i="8"/>
  <c r="X128" i="8"/>
  <c r="J128" i="8"/>
  <c r="O128" i="8"/>
  <c r="B128" i="8"/>
  <c r="G128" i="8"/>
  <c r="AF127" i="8"/>
  <c r="AG127" i="8"/>
  <c r="Z127" i="8"/>
  <c r="Y127" i="8"/>
  <c r="X127" i="8"/>
  <c r="J127" i="8"/>
  <c r="O127" i="8"/>
  <c r="B127" i="8"/>
  <c r="G127" i="8"/>
  <c r="AF126" i="8"/>
  <c r="AG126" i="8"/>
  <c r="Z126" i="8"/>
  <c r="Y126" i="8"/>
  <c r="X126" i="8"/>
  <c r="J126" i="8"/>
  <c r="O126" i="8"/>
  <c r="B126" i="8"/>
  <c r="G126" i="8"/>
  <c r="AF125" i="8"/>
  <c r="AG125" i="8"/>
  <c r="Z125" i="8"/>
  <c r="Y125" i="8"/>
  <c r="X125" i="8"/>
  <c r="J125" i="8"/>
  <c r="O125" i="8"/>
  <c r="B125" i="8"/>
  <c r="G125" i="8"/>
  <c r="AF124" i="8"/>
  <c r="AG124" i="8"/>
  <c r="Z124" i="8"/>
  <c r="Y124" i="8"/>
  <c r="X124" i="8"/>
  <c r="J124" i="8"/>
  <c r="O124" i="8"/>
  <c r="B124" i="8"/>
  <c r="G124" i="8"/>
  <c r="AF123" i="8"/>
  <c r="AG123" i="8"/>
  <c r="Z123" i="8"/>
  <c r="Y123" i="8"/>
  <c r="X123" i="8"/>
  <c r="J123" i="8"/>
  <c r="O123" i="8"/>
  <c r="B123" i="8"/>
  <c r="G123" i="8"/>
  <c r="AF122" i="8"/>
  <c r="AG122" i="8"/>
  <c r="Z122" i="8"/>
  <c r="Y122" i="8"/>
  <c r="X122" i="8"/>
  <c r="J122" i="8"/>
  <c r="O122" i="8"/>
  <c r="B122" i="8"/>
  <c r="G122" i="8"/>
  <c r="AF121" i="8"/>
  <c r="AG121" i="8"/>
  <c r="Z121" i="8"/>
  <c r="Y121" i="8"/>
  <c r="X121" i="8"/>
  <c r="J121" i="8"/>
  <c r="O121" i="8"/>
  <c r="B121" i="8"/>
  <c r="G121" i="8"/>
  <c r="AF120" i="8"/>
  <c r="AG120" i="8"/>
  <c r="Z120" i="8"/>
  <c r="Y120" i="8"/>
  <c r="X120" i="8"/>
  <c r="J120" i="8"/>
  <c r="O120" i="8"/>
  <c r="B120" i="8"/>
  <c r="G120" i="8"/>
  <c r="AF119" i="8"/>
  <c r="AG119" i="8"/>
  <c r="Z119" i="8"/>
  <c r="Y119" i="8"/>
  <c r="X119" i="8"/>
  <c r="J119" i="8"/>
  <c r="O119" i="8"/>
  <c r="B119" i="8"/>
  <c r="G119" i="8"/>
  <c r="AF118" i="8"/>
  <c r="AG118" i="8"/>
  <c r="Z118" i="8"/>
  <c r="Y118" i="8"/>
  <c r="X118" i="8"/>
  <c r="J118" i="8"/>
  <c r="O118" i="8"/>
  <c r="B118" i="8"/>
  <c r="G118" i="8"/>
  <c r="AF117" i="8"/>
  <c r="AG117" i="8"/>
  <c r="Z117" i="8"/>
  <c r="Y117" i="8"/>
  <c r="X117" i="8"/>
  <c r="J117" i="8"/>
  <c r="O117" i="8"/>
  <c r="B117" i="8"/>
  <c r="G117" i="8"/>
  <c r="AF116" i="8"/>
  <c r="AG116" i="8"/>
  <c r="Z116" i="8"/>
  <c r="Y116" i="8"/>
  <c r="X116" i="8"/>
  <c r="J116" i="8"/>
  <c r="O116" i="8"/>
  <c r="B116" i="8"/>
  <c r="G116" i="8"/>
  <c r="AF115" i="8"/>
  <c r="AG115" i="8"/>
  <c r="Z115" i="8"/>
  <c r="Y115" i="8"/>
  <c r="X115" i="8"/>
  <c r="J115" i="8"/>
  <c r="O115" i="8"/>
  <c r="B115" i="8"/>
  <c r="G115" i="8"/>
  <c r="AF114" i="8"/>
  <c r="AG114" i="8"/>
  <c r="Z114" i="8"/>
  <c r="Y114" i="8"/>
  <c r="X114" i="8"/>
  <c r="J114" i="8"/>
  <c r="O114" i="8"/>
  <c r="P114" i="8"/>
  <c r="B114" i="8"/>
  <c r="G114" i="8"/>
  <c r="H114" i="8"/>
  <c r="AF113" i="8"/>
  <c r="AG113" i="8"/>
  <c r="Z113" i="8"/>
  <c r="Y113" i="8"/>
  <c r="X113" i="8"/>
  <c r="AF112" i="8"/>
  <c r="AG112" i="8"/>
  <c r="Z112" i="8"/>
  <c r="Y112" i="8"/>
  <c r="X112" i="8"/>
  <c r="AF111" i="8"/>
  <c r="AG111" i="8"/>
  <c r="Z111" i="8"/>
  <c r="Y111" i="8"/>
  <c r="X111" i="8"/>
  <c r="AF110" i="8"/>
  <c r="AG110" i="8"/>
  <c r="Z110" i="8"/>
  <c r="Y110" i="8"/>
  <c r="X110" i="8"/>
  <c r="AF109" i="8"/>
  <c r="AG109" i="8"/>
  <c r="Z109" i="8"/>
  <c r="Y109" i="8"/>
  <c r="X109" i="8"/>
  <c r="AF108" i="8"/>
  <c r="AG108" i="8"/>
  <c r="Z108" i="8"/>
  <c r="Y108" i="8"/>
  <c r="X108" i="8"/>
  <c r="AF107" i="8"/>
  <c r="AG107" i="8"/>
  <c r="Z107" i="8"/>
  <c r="Y107" i="8"/>
  <c r="AA107" i="8"/>
  <c r="X107" i="8"/>
  <c r="AF106" i="8"/>
  <c r="AG106" i="8"/>
  <c r="Z106" i="8"/>
  <c r="Y106" i="8"/>
  <c r="AA106" i="8"/>
  <c r="X106" i="8"/>
  <c r="AF105" i="8"/>
  <c r="AG105" i="8"/>
  <c r="Z105" i="8"/>
  <c r="Y105" i="8"/>
  <c r="AA105" i="8"/>
  <c r="X105" i="8"/>
  <c r="J105" i="8"/>
  <c r="O105" i="8"/>
  <c r="B105" i="8"/>
  <c r="G105" i="8"/>
  <c r="AF104" i="8"/>
  <c r="AG104" i="8"/>
  <c r="Z104" i="8"/>
  <c r="Y104" i="8"/>
  <c r="AA104" i="8"/>
  <c r="X104" i="8"/>
  <c r="J104" i="8"/>
  <c r="O104" i="8"/>
  <c r="B104" i="8"/>
  <c r="G104" i="8"/>
  <c r="AF103" i="8"/>
  <c r="AG103" i="8"/>
  <c r="Z103" i="8"/>
  <c r="Y103" i="8"/>
  <c r="AA103" i="8"/>
  <c r="X103" i="8"/>
  <c r="J103" i="8"/>
  <c r="O103" i="8"/>
  <c r="B103" i="8"/>
  <c r="G103" i="8"/>
  <c r="AF102" i="8"/>
  <c r="AG102" i="8"/>
  <c r="Z102" i="8"/>
  <c r="Y102" i="8"/>
  <c r="AA102" i="8"/>
  <c r="X102" i="8"/>
  <c r="J102" i="8"/>
  <c r="O102" i="8"/>
  <c r="B102" i="8"/>
  <c r="G102" i="8"/>
  <c r="AF101" i="8"/>
  <c r="AG101" i="8"/>
  <c r="Z101" i="8"/>
  <c r="Y101" i="8"/>
  <c r="AA101" i="8"/>
  <c r="X101" i="8"/>
  <c r="J101" i="8"/>
  <c r="O101" i="8"/>
  <c r="B101" i="8"/>
  <c r="G101" i="8"/>
  <c r="AF100" i="8"/>
  <c r="AG100" i="8"/>
  <c r="Z100" i="8"/>
  <c r="Y100" i="8"/>
  <c r="AA100" i="8"/>
  <c r="X100" i="8"/>
  <c r="J100" i="8"/>
  <c r="O100" i="8"/>
  <c r="B100" i="8"/>
  <c r="G100" i="8"/>
  <c r="AF99" i="8"/>
  <c r="AG99" i="8"/>
  <c r="Z99" i="8"/>
  <c r="Y99" i="8"/>
  <c r="X99" i="8"/>
  <c r="J99" i="8"/>
  <c r="O99" i="8"/>
  <c r="B99" i="8"/>
  <c r="G99" i="8"/>
  <c r="AF98" i="8"/>
  <c r="AG98" i="8"/>
  <c r="Z98" i="8"/>
  <c r="Y98" i="8"/>
  <c r="X98" i="8"/>
  <c r="J98" i="8"/>
  <c r="O98" i="8"/>
  <c r="B98" i="8"/>
  <c r="G98" i="8"/>
  <c r="AF97" i="8"/>
  <c r="AG97" i="8"/>
  <c r="Z97" i="8"/>
  <c r="Y97" i="8"/>
  <c r="X97" i="8"/>
  <c r="J97" i="8"/>
  <c r="O97" i="8"/>
  <c r="B97" i="8"/>
  <c r="G97" i="8"/>
  <c r="AF96" i="8"/>
  <c r="AG96" i="8"/>
  <c r="Z96" i="8"/>
  <c r="Y96" i="8"/>
  <c r="X96" i="8"/>
  <c r="J96" i="8"/>
  <c r="O96" i="8"/>
  <c r="B96" i="8"/>
  <c r="G96" i="8"/>
  <c r="AF95" i="8"/>
  <c r="AG95" i="8"/>
  <c r="Z95" i="8"/>
  <c r="Y95" i="8"/>
  <c r="X95" i="8"/>
  <c r="J95" i="8"/>
  <c r="O95" i="8"/>
  <c r="B95" i="8"/>
  <c r="G95" i="8"/>
  <c r="AF94" i="8"/>
  <c r="AG94" i="8"/>
  <c r="Z94" i="8"/>
  <c r="Y94" i="8"/>
  <c r="X94" i="8"/>
  <c r="J94" i="8"/>
  <c r="O94" i="8"/>
  <c r="B94" i="8"/>
  <c r="G94" i="8"/>
  <c r="AF93" i="8"/>
  <c r="AG93" i="8"/>
  <c r="Z93" i="8"/>
  <c r="Y93" i="8"/>
  <c r="X93" i="8"/>
  <c r="J93" i="8"/>
  <c r="O93" i="8"/>
  <c r="B93" i="8"/>
  <c r="G93" i="8"/>
  <c r="AF92" i="8"/>
  <c r="AG92" i="8"/>
  <c r="Z92" i="8"/>
  <c r="Y92" i="8"/>
  <c r="X92" i="8"/>
  <c r="J92" i="8"/>
  <c r="O92" i="8"/>
  <c r="B92" i="8"/>
  <c r="G92" i="8"/>
  <c r="AF91" i="8"/>
  <c r="AG91" i="8"/>
  <c r="Z91" i="8"/>
  <c r="Y91" i="8"/>
  <c r="X91" i="8"/>
  <c r="J91" i="8"/>
  <c r="O91" i="8"/>
  <c r="B91" i="8"/>
  <c r="G91" i="8"/>
  <c r="AF90" i="8"/>
  <c r="AG90" i="8"/>
  <c r="Z90" i="8"/>
  <c r="Y90" i="8"/>
  <c r="X90" i="8"/>
  <c r="J90" i="8"/>
  <c r="O90" i="8"/>
  <c r="B90" i="8"/>
  <c r="G90" i="8"/>
  <c r="AF89" i="8"/>
  <c r="AG89" i="8"/>
  <c r="Z89" i="8"/>
  <c r="Y89" i="8"/>
  <c r="X89" i="8"/>
  <c r="J89" i="8"/>
  <c r="O89" i="8"/>
  <c r="B89" i="8"/>
  <c r="G89" i="8"/>
  <c r="AF88" i="8"/>
  <c r="AG88" i="8"/>
  <c r="Z88" i="8"/>
  <c r="Y88" i="8"/>
  <c r="X88" i="8"/>
  <c r="J88" i="8"/>
  <c r="O88" i="8"/>
  <c r="B88" i="8"/>
  <c r="G88" i="8"/>
  <c r="AF87" i="8"/>
  <c r="AG87" i="8"/>
  <c r="Z87" i="8"/>
  <c r="Y87" i="8"/>
  <c r="X87" i="8"/>
  <c r="J87" i="8"/>
  <c r="O87" i="8"/>
  <c r="B87" i="8"/>
  <c r="G87" i="8"/>
  <c r="AF86" i="8"/>
  <c r="AG86" i="8"/>
  <c r="Z86" i="8"/>
  <c r="Y86" i="8"/>
  <c r="X86" i="8"/>
  <c r="J86" i="8"/>
  <c r="O86" i="8"/>
  <c r="B86" i="8"/>
  <c r="G86" i="8"/>
  <c r="AF85" i="8"/>
  <c r="AG85" i="8"/>
  <c r="Z85" i="8"/>
  <c r="Y85" i="8"/>
  <c r="X85" i="8"/>
  <c r="J85" i="8"/>
  <c r="O85" i="8"/>
  <c r="B85" i="8"/>
  <c r="G85" i="8"/>
  <c r="AF84" i="8"/>
  <c r="AG84" i="8"/>
  <c r="Z84" i="8"/>
  <c r="Y84" i="8"/>
  <c r="X84" i="8"/>
  <c r="J84" i="8"/>
  <c r="O84" i="8"/>
  <c r="B84" i="8"/>
  <c r="G84" i="8"/>
  <c r="AF83" i="8"/>
  <c r="AG83" i="8"/>
  <c r="Z83" i="8"/>
  <c r="Y83" i="8"/>
  <c r="X83" i="8"/>
  <c r="J83" i="8"/>
  <c r="O83" i="8"/>
  <c r="B83" i="8"/>
  <c r="G83" i="8"/>
  <c r="AF82" i="8"/>
  <c r="AG82" i="8"/>
  <c r="Z82" i="8"/>
  <c r="Y82" i="8"/>
  <c r="X82" i="8"/>
  <c r="J82" i="8"/>
  <c r="O82" i="8"/>
  <c r="B82" i="8"/>
  <c r="G82" i="8"/>
  <c r="AF81" i="8"/>
  <c r="AG81" i="8"/>
  <c r="Z81" i="8"/>
  <c r="Y81" i="8"/>
  <c r="X81" i="8"/>
  <c r="J81" i="8"/>
  <c r="O81" i="8"/>
  <c r="B81" i="8"/>
  <c r="G81" i="8"/>
  <c r="AF80" i="8"/>
  <c r="AG80" i="8"/>
  <c r="Z80" i="8"/>
  <c r="Y80" i="8"/>
  <c r="X80" i="8"/>
  <c r="J80" i="8"/>
  <c r="O80" i="8"/>
  <c r="B80" i="8"/>
  <c r="G80" i="8"/>
  <c r="AF79" i="8"/>
  <c r="AG79" i="8"/>
  <c r="Z79" i="8"/>
  <c r="Y79" i="8"/>
  <c r="X79" i="8"/>
  <c r="J79" i="8"/>
  <c r="O79" i="8"/>
  <c r="B79" i="8"/>
  <c r="G79" i="8"/>
  <c r="AF78" i="8"/>
  <c r="AG78" i="8"/>
  <c r="Z78" i="8"/>
  <c r="Y78" i="8"/>
  <c r="X78" i="8"/>
  <c r="J78" i="8"/>
  <c r="O78" i="8"/>
  <c r="B78" i="8"/>
  <c r="G78" i="8"/>
  <c r="AF77" i="8"/>
  <c r="AG77" i="8"/>
  <c r="Z77" i="8"/>
  <c r="Y77" i="8"/>
  <c r="X77" i="8"/>
  <c r="J77" i="8"/>
  <c r="O77" i="8"/>
  <c r="B77" i="8"/>
  <c r="G77" i="8"/>
  <c r="AF76" i="8"/>
  <c r="AG76" i="8"/>
  <c r="Z76" i="8"/>
  <c r="Y76" i="8"/>
  <c r="X76" i="8"/>
  <c r="J76" i="8"/>
  <c r="O76" i="8"/>
  <c r="B76" i="8"/>
  <c r="G76" i="8"/>
  <c r="AF75" i="8"/>
  <c r="AG75" i="8"/>
  <c r="Z75" i="8"/>
  <c r="Y75" i="8"/>
  <c r="AA75" i="8"/>
  <c r="X75" i="8"/>
  <c r="J75" i="8"/>
  <c r="O75" i="8"/>
  <c r="B75" i="8"/>
  <c r="G75" i="8"/>
  <c r="AF74" i="8"/>
  <c r="AG74" i="8"/>
  <c r="Z74" i="8"/>
  <c r="Y74" i="8"/>
  <c r="AA74" i="8"/>
  <c r="X74" i="8"/>
  <c r="J74" i="8"/>
  <c r="O74" i="8"/>
  <c r="B74" i="8"/>
  <c r="G74" i="8"/>
  <c r="AF73" i="8"/>
  <c r="AG73" i="8"/>
  <c r="Z73" i="8"/>
  <c r="Y73" i="8"/>
  <c r="AA73" i="8"/>
  <c r="X73" i="8"/>
  <c r="J73" i="8"/>
  <c r="O73" i="8"/>
  <c r="B73" i="8"/>
  <c r="G73" i="8"/>
  <c r="AF72" i="8"/>
  <c r="AG72" i="8"/>
  <c r="Z72" i="8"/>
  <c r="Y72" i="8"/>
  <c r="AA72" i="8"/>
  <c r="X72" i="8"/>
  <c r="J72" i="8"/>
  <c r="O72" i="8"/>
  <c r="B72" i="8"/>
  <c r="G72" i="8"/>
  <c r="AF71" i="8"/>
  <c r="AG71" i="8"/>
  <c r="Z71" i="8"/>
  <c r="Y71" i="8"/>
  <c r="AA71" i="8"/>
  <c r="X71" i="8"/>
  <c r="J71" i="8"/>
  <c r="O71" i="8"/>
  <c r="B71" i="8"/>
  <c r="G71" i="8"/>
  <c r="AF70" i="8"/>
  <c r="AG70" i="8"/>
  <c r="Z70" i="8"/>
  <c r="Y70" i="8"/>
  <c r="AA70" i="8"/>
  <c r="X70" i="8"/>
  <c r="J70" i="8"/>
  <c r="O70" i="8"/>
  <c r="B70" i="8"/>
  <c r="G70" i="8"/>
  <c r="AF69" i="8"/>
  <c r="AG69" i="8"/>
  <c r="Z69" i="8"/>
  <c r="Y69" i="8"/>
  <c r="AA69" i="8"/>
  <c r="X69" i="8"/>
  <c r="J69" i="8"/>
  <c r="O69" i="8"/>
  <c r="B69" i="8"/>
  <c r="G69" i="8"/>
  <c r="AF68" i="8"/>
  <c r="AG68" i="8"/>
  <c r="Z68" i="8"/>
  <c r="Y68" i="8"/>
  <c r="AA68" i="8"/>
  <c r="X68" i="8"/>
  <c r="J68" i="8"/>
  <c r="O68" i="8"/>
  <c r="B68" i="8"/>
  <c r="G68" i="8"/>
  <c r="AF67" i="8"/>
  <c r="AG67" i="8"/>
  <c r="Z67" i="8"/>
  <c r="Y67" i="8"/>
  <c r="X67" i="8"/>
  <c r="J67" i="8"/>
  <c r="O67" i="8"/>
  <c r="B67" i="8"/>
  <c r="G67" i="8"/>
  <c r="AF66" i="8"/>
  <c r="AG66" i="8"/>
  <c r="Z66" i="8"/>
  <c r="Y66" i="8"/>
  <c r="X66" i="8"/>
  <c r="J66" i="8"/>
  <c r="O66" i="8"/>
  <c r="B66" i="8"/>
  <c r="G66" i="8"/>
  <c r="AF65" i="8"/>
  <c r="AG65" i="8"/>
  <c r="Z65" i="8"/>
  <c r="Y65" i="8"/>
  <c r="X65" i="8"/>
  <c r="J65" i="8"/>
  <c r="O65" i="8"/>
  <c r="B65" i="8"/>
  <c r="G65" i="8"/>
  <c r="AF64" i="8"/>
  <c r="AG64" i="8"/>
  <c r="Z64" i="8"/>
  <c r="Y64" i="8"/>
  <c r="X64" i="8"/>
  <c r="J64" i="8"/>
  <c r="O64" i="8"/>
  <c r="B64" i="8"/>
  <c r="G64" i="8"/>
  <c r="AF63" i="8"/>
  <c r="AG63" i="8"/>
  <c r="Z63" i="8"/>
  <c r="Y63" i="8"/>
  <c r="X63" i="8"/>
  <c r="J63" i="8"/>
  <c r="O63" i="8"/>
  <c r="B63" i="8"/>
  <c r="G63" i="8"/>
  <c r="AF62" i="8"/>
  <c r="AG62" i="8"/>
  <c r="Z62" i="8"/>
  <c r="Y62" i="8"/>
  <c r="X62" i="8"/>
  <c r="J62" i="8"/>
  <c r="O62" i="8"/>
  <c r="B62" i="8"/>
  <c r="G62" i="8"/>
  <c r="AF61" i="8"/>
  <c r="AG61" i="8"/>
  <c r="Z61" i="8"/>
  <c r="Y61" i="8"/>
  <c r="X61" i="8"/>
  <c r="J61" i="8"/>
  <c r="O61" i="8"/>
  <c r="B61" i="8"/>
  <c r="G61" i="8"/>
  <c r="AF60" i="8"/>
  <c r="AG60" i="8"/>
  <c r="Z60" i="8"/>
  <c r="Y60" i="8"/>
  <c r="X60" i="8"/>
  <c r="J60" i="8"/>
  <c r="O60" i="8"/>
  <c r="B60" i="8"/>
  <c r="G60" i="8"/>
  <c r="AF59" i="8"/>
  <c r="AG59" i="8"/>
  <c r="Z59" i="8"/>
  <c r="Y59" i="8"/>
  <c r="X59" i="8"/>
  <c r="J59" i="8"/>
  <c r="O59" i="8"/>
  <c r="B59" i="8"/>
  <c r="G59" i="8"/>
  <c r="AF58" i="8"/>
  <c r="AG58" i="8"/>
  <c r="Z58" i="8"/>
  <c r="Y58" i="8"/>
  <c r="X58" i="8"/>
  <c r="J58" i="8"/>
  <c r="O58" i="8"/>
  <c r="B58" i="8"/>
  <c r="G58" i="8"/>
  <c r="AF57" i="8"/>
  <c r="AG57" i="8"/>
  <c r="Z57" i="8"/>
  <c r="Y57" i="8"/>
  <c r="X57" i="8"/>
  <c r="J57" i="8"/>
  <c r="O57" i="8"/>
  <c r="B57" i="8"/>
  <c r="G57" i="8"/>
  <c r="AF56" i="8"/>
  <c r="AG56" i="8"/>
  <c r="Z56" i="8"/>
  <c r="Y56" i="8"/>
  <c r="X56" i="8"/>
  <c r="J56" i="8"/>
  <c r="O56" i="8"/>
  <c r="B56" i="8"/>
  <c r="G56" i="8"/>
  <c r="AF55" i="8"/>
  <c r="AG55" i="8"/>
  <c r="Z55" i="8"/>
  <c r="Y55" i="8"/>
  <c r="X55" i="8"/>
  <c r="J55" i="8"/>
  <c r="O55" i="8"/>
  <c r="B55" i="8"/>
  <c r="G55" i="8"/>
  <c r="AF54" i="8"/>
  <c r="AG54" i="8"/>
  <c r="Z54" i="8"/>
  <c r="Y54" i="8"/>
  <c r="X54" i="8"/>
  <c r="J54" i="8"/>
  <c r="O54" i="8"/>
  <c r="B54" i="8"/>
  <c r="G54" i="8"/>
  <c r="AF53" i="8"/>
  <c r="AG53" i="8"/>
  <c r="Z53" i="8"/>
  <c r="Y53" i="8"/>
  <c r="X53" i="8"/>
  <c r="J53" i="8"/>
  <c r="O53" i="8"/>
  <c r="B53" i="8"/>
  <c r="G53" i="8"/>
  <c r="AF52" i="8"/>
  <c r="AG52" i="8"/>
  <c r="Z52" i="8"/>
  <c r="Y52" i="8"/>
  <c r="X52" i="8"/>
  <c r="J52" i="8"/>
  <c r="O52" i="8"/>
  <c r="B52" i="8"/>
  <c r="G52" i="8"/>
  <c r="AF51" i="8"/>
  <c r="AG51" i="8"/>
  <c r="Z51" i="8"/>
  <c r="Y51" i="8"/>
  <c r="X51" i="8"/>
  <c r="J51" i="8"/>
  <c r="O51" i="8"/>
  <c r="B51" i="8"/>
  <c r="G51" i="8"/>
  <c r="AF50" i="8"/>
  <c r="AG50" i="8"/>
  <c r="Z50" i="8"/>
  <c r="Y50" i="8"/>
  <c r="X50" i="8"/>
  <c r="J50" i="8"/>
  <c r="O50" i="8"/>
  <c r="B50" i="8"/>
  <c r="G50" i="8"/>
  <c r="AF49" i="8"/>
  <c r="AG49" i="8"/>
  <c r="Z49" i="8"/>
  <c r="Y49" i="8"/>
  <c r="X49" i="8"/>
  <c r="J49" i="8"/>
  <c r="O49" i="8"/>
  <c r="B49" i="8"/>
  <c r="G49" i="8"/>
  <c r="AF48" i="8"/>
  <c r="AG48" i="8"/>
  <c r="Z48" i="8"/>
  <c r="Y48" i="8"/>
  <c r="X48" i="8"/>
  <c r="J48" i="8"/>
  <c r="O48" i="8"/>
  <c r="B48" i="8"/>
  <c r="G48" i="8"/>
  <c r="AF47" i="8"/>
  <c r="AG47" i="8"/>
  <c r="Z47" i="8"/>
  <c r="Y47" i="8"/>
  <c r="X47" i="8"/>
  <c r="J47" i="8"/>
  <c r="O47" i="8"/>
  <c r="B47" i="8"/>
  <c r="G47" i="8"/>
  <c r="AF46" i="8"/>
  <c r="AG46" i="8"/>
  <c r="Z46" i="8"/>
  <c r="Y46" i="8"/>
  <c r="X46" i="8"/>
  <c r="J46" i="8"/>
  <c r="O46" i="8"/>
  <c r="B46" i="8"/>
  <c r="G46" i="8"/>
  <c r="AF45" i="8"/>
  <c r="AG45" i="8"/>
  <c r="Z45" i="8"/>
  <c r="Y45" i="8"/>
  <c r="X45" i="8"/>
  <c r="J45" i="8"/>
  <c r="O45" i="8"/>
  <c r="B45" i="8"/>
  <c r="G45" i="8"/>
  <c r="AF44" i="8"/>
  <c r="AG44" i="8"/>
  <c r="Z44" i="8"/>
  <c r="Y44" i="8"/>
  <c r="X44" i="8"/>
  <c r="J44" i="8"/>
  <c r="O44" i="8"/>
  <c r="B44" i="8"/>
  <c r="G44" i="8"/>
  <c r="AF43" i="8"/>
  <c r="AG43" i="8"/>
  <c r="Z43" i="8"/>
  <c r="Y43" i="8"/>
  <c r="AA43" i="8"/>
  <c r="X43" i="8"/>
  <c r="J43" i="8"/>
  <c r="O43" i="8"/>
  <c r="B43" i="8"/>
  <c r="G43" i="8"/>
  <c r="AF42" i="8"/>
  <c r="AG42" i="8"/>
  <c r="Z42" i="8"/>
  <c r="Y42" i="8"/>
  <c r="AA42" i="8"/>
  <c r="X42" i="8"/>
  <c r="J42" i="8"/>
  <c r="O42" i="8"/>
  <c r="B42" i="8"/>
  <c r="G42" i="8"/>
  <c r="AF41" i="8"/>
  <c r="AG41" i="8"/>
  <c r="Z41" i="8"/>
  <c r="Y41" i="8"/>
  <c r="AA41" i="8"/>
  <c r="X41" i="8"/>
  <c r="J41" i="8"/>
  <c r="O41" i="8"/>
  <c r="B41" i="8"/>
  <c r="G41" i="8"/>
  <c r="AF40" i="8"/>
  <c r="AG40" i="8"/>
  <c r="Z40" i="8"/>
  <c r="Y40" i="8"/>
  <c r="AA40" i="8"/>
  <c r="X40" i="8"/>
  <c r="J40" i="8"/>
  <c r="O40" i="8"/>
  <c r="B40" i="8"/>
  <c r="G40" i="8"/>
  <c r="AF39" i="8"/>
  <c r="AG39" i="8"/>
  <c r="Z39" i="8"/>
  <c r="Y39" i="8"/>
  <c r="AA39" i="8"/>
  <c r="X39" i="8"/>
  <c r="J39" i="8"/>
  <c r="O39" i="8"/>
  <c r="B39" i="8"/>
  <c r="G39" i="8"/>
  <c r="AF38" i="8"/>
  <c r="AG38" i="8"/>
  <c r="Z38" i="8"/>
  <c r="Y38" i="8"/>
  <c r="AA38" i="8"/>
  <c r="X38" i="8"/>
  <c r="J38" i="8"/>
  <c r="O38" i="8"/>
  <c r="B38" i="8"/>
  <c r="G38" i="8"/>
  <c r="AF37" i="8"/>
  <c r="AG37" i="8"/>
  <c r="Z37" i="8"/>
  <c r="Y37" i="8"/>
  <c r="AA37" i="8"/>
  <c r="X37" i="8"/>
  <c r="J37" i="8"/>
  <c r="O37" i="8"/>
  <c r="B37" i="8"/>
  <c r="G37" i="8"/>
  <c r="AF36" i="8"/>
  <c r="AG36" i="8"/>
  <c r="Z36" i="8"/>
  <c r="Y36" i="8"/>
  <c r="AA36" i="8"/>
  <c r="X36" i="8"/>
  <c r="J36" i="8"/>
  <c r="O36" i="8"/>
  <c r="B36" i="8"/>
  <c r="G36" i="8"/>
  <c r="AF35" i="8"/>
  <c r="AG35" i="8"/>
  <c r="Z35" i="8"/>
  <c r="Y35" i="8"/>
  <c r="X35" i="8"/>
  <c r="J35" i="8"/>
  <c r="O35" i="8"/>
  <c r="B35" i="8"/>
  <c r="G35" i="8"/>
  <c r="AF34" i="8"/>
  <c r="AG34" i="8"/>
  <c r="Z34" i="8"/>
  <c r="Y34" i="8"/>
  <c r="X34" i="8"/>
  <c r="J34" i="8"/>
  <c r="O34" i="8"/>
  <c r="B34" i="8"/>
  <c r="G34" i="8"/>
  <c r="AF33" i="8"/>
  <c r="AG33" i="8"/>
  <c r="Z33" i="8"/>
  <c r="Y33" i="8"/>
  <c r="X33" i="8"/>
  <c r="J33" i="8"/>
  <c r="O33" i="8"/>
  <c r="B33" i="8"/>
  <c r="G33" i="8"/>
  <c r="AF32" i="8"/>
  <c r="AG32" i="8"/>
  <c r="Z32" i="8"/>
  <c r="Y32" i="8"/>
  <c r="X32" i="8"/>
  <c r="J32" i="8"/>
  <c r="O32" i="8"/>
  <c r="B32" i="8"/>
  <c r="G32" i="8"/>
  <c r="AF31" i="8"/>
  <c r="AG31" i="8"/>
  <c r="Z31" i="8"/>
  <c r="Y31" i="8"/>
  <c r="X31" i="8"/>
  <c r="J31" i="8"/>
  <c r="O31" i="8"/>
  <c r="B31" i="8"/>
  <c r="G31" i="8"/>
  <c r="AF30" i="8"/>
  <c r="AG30" i="8"/>
  <c r="Z30" i="8"/>
  <c r="Y30" i="8"/>
  <c r="X30" i="8"/>
  <c r="J30" i="8"/>
  <c r="O30" i="8"/>
  <c r="B30" i="8"/>
  <c r="G30" i="8"/>
  <c r="AF29" i="8"/>
  <c r="AG29" i="8"/>
  <c r="Z29" i="8"/>
  <c r="Y29" i="8"/>
  <c r="X29" i="8"/>
  <c r="J29" i="8"/>
  <c r="O29" i="8"/>
  <c r="B29" i="8"/>
  <c r="G29" i="8"/>
  <c r="AF28" i="8"/>
  <c r="AG28" i="8"/>
  <c r="Z28" i="8"/>
  <c r="Y28" i="8"/>
  <c r="X28" i="8"/>
  <c r="J28" i="8"/>
  <c r="O28" i="8"/>
  <c r="B28" i="8"/>
  <c r="G28" i="8"/>
  <c r="AF27" i="8"/>
  <c r="AG27" i="8"/>
  <c r="Z27" i="8"/>
  <c r="Y27" i="8"/>
  <c r="AA27" i="8"/>
  <c r="X27" i="8"/>
  <c r="J27" i="8"/>
  <c r="O27" i="8"/>
  <c r="B27" i="8"/>
  <c r="G27" i="8"/>
  <c r="AF26" i="8"/>
  <c r="AG26" i="8"/>
  <c r="Z26" i="8"/>
  <c r="Y26" i="8"/>
  <c r="AA26" i="8"/>
  <c r="X26" i="8"/>
  <c r="J26" i="8"/>
  <c r="O26" i="8"/>
  <c r="B26" i="8"/>
  <c r="G26" i="8"/>
  <c r="AF25" i="8"/>
  <c r="AG25" i="8"/>
  <c r="Z25" i="8"/>
  <c r="Y25" i="8"/>
  <c r="AA25" i="8"/>
  <c r="X25" i="8"/>
  <c r="J25" i="8"/>
  <c r="O25" i="8"/>
  <c r="B25" i="8"/>
  <c r="G25" i="8"/>
  <c r="AF24" i="8"/>
  <c r="AG24" i="8"/>
  <c r="Z24" i="8"/>
  <c r="Y24" i="8"/>
  <c r="X24" i="8"/>
  <c r="J24" i="8"/>
  <c r="O24" i="8"/>
  <c r="B24" i="8"/>
  <c r="G24" i="8"/>
  <c r="AF23" i="8"/>
  <c r="AG23" i="8"/>
  <c r="Z23" i="8"/>
  <c r="Y23" i="8"/>
  <c r="AA23" i="8"/>
  <c r="X23" i="8"/>
  <c r="J23" i="8"/>
  <c r="O23" i="8"/>
  <c r="B23" i="8"/>
  <c r="G23" i="8"/>
  <c r="AF22" i="8"/>
  <c r="AG22" i="8"/>
  <c r="Z22" i="8"/>
  <c r="Y22" i="8"/>
  <c r="AA22" i="8"/>
  <c r="X22" i="8"/>
  <c r="J22" i="8"/>
  <c r="O22" i="8"/>
  <c r="B22" i="8"/>
  <c r="G22" i="8"/>
  <c r="AF21" i="8"/>
  <c r="AG21" i="8"/>
  <c r="Z21" i="8"/>
  <c r="Y21" i="8"/>
  <c r="AA21" i="8"/>
  <c r="X21" i="8"/>
  <c r="J21" i="8"/>
  <c r="O21" i="8"/>
  <c r="B21" i="8"/>
  <c r="G21" i="8"/>
  <c r="AF20" i="8"/>
  <c r="AG20" i="8"/>
  <c r="Z20" i="8"/>
  <c r="Y20" i="8"/>
  <c r="AA20" i="8"/>
  <c r="X20" i="8"/>
  <c r="J20" i="8"/>
  <c r="O20" i="8"/>
  <c r="B20" i="8"/>
  <c r="G20" i="8"/>
  <c r="AF19" i="8"/>
  <c r="AG19" i="8"/>
  <c r="Z19" i="8"/>
  <c r="Y19" i="8"/>
  <c r="X19" i="8"/>
  <c r="J19" i="8"/>
  <c r="O19" i="8"/>
  <c r="B19" i="8"/>
  <c r="G19" i="8"/>
  <c r="AF18" i="8"/>
  <c r="AG18" i="8"/>
  <c r="Z18" i="8"/>
  <c r="Y18" i="8"/>
  <c r="X18" i="8"/>
  <c r="J18" i="8"/>
  <c r="O18" i="8"/>
  <c r="B18" i="8"/>
  <c r="G18" i="8"/>
  <c r="AF17" i="8"/>
  <c r="AG17" i="8"/>
  <c r="Z17" i="8"/>
  <c r="Y17" i="8"/>
  <c r="X17" i="8"/>
  <c r="J17" i="8"/>
  <c r="O17" i="8"/>
  <c r="B17" i="8"/>
  <c r="G17" i="8"/>
  <c r="AF16" i="8"/>
  <c r="AG16" i="8"/>
  <c r="Z16" i="8"/>
  <c r="Y16" i="8"/>
  <c r="X16" i="8"/>
  <c r="J16" i="8"/>
  <c r="O16" i="8"/>
  <c r="B16" i="8"/>
  <c r="G16" i="8"/>
  <c r="AF15" i="8"/>
  <c r="AG15" i="8"/>
  <c r="Z15" i="8"/>
  <c r="Y15" i="8"/>
  <c r="X15" i="8"/>
  <c r="J15" i="8"/>
  <c r="O15" i="8"/>
  <c r="B15" i="8"/>
  <c r="G15" i="8"/>
  <c r="AF14" i="8"/>
  <c r="AG14" i="8"/>
  <c r="Z14" i="8"/>
  <c r="Y14" i="8"/>
  <c r="X14" i="8"/>
  <c r="J14" i="8"/>
  <c r="O14" i="8"/>
  <c r="B14" i="8"/>
  <c r="G14" i="8"/>
  <c r="AF13" i="8"/>
  <c r="AG13" i="8"/>
  <c r="Z13" i="8"/>
  <c r="Y13" i="8"/>
  <c r="X13" i="8"/>
  <c r="J13" i="8"/>
  <c r="O13" i="8"/>
  <c r="B13" i="8"/>
  <c r="G13" i="8"/>
  <c r="AF12" i="8"/>
  <c r="AG12" i="8"/>
  <c r="Z12" i="8"/>
  <c r="Y12" i="8"/>
  <c r="X12" i="8"/>
  <c r="J12" i="8"/>
  <c r="O12" i="8"/>
  <c r="B12" i="8"/>
  <c r="G12" i="8"/>
  <c r="AF11" i="8"/>
  <c r="AG11" i="8"/>
  <c r="Z11" i="8"/>
  <c r="Y11" i="8"/>
  <c r="AA11" i="8"/>
  <c r="X11" i="8"/>
  <c r="J11" i="8"/>
  <c r="O11" i="8"/>
  <c r="B11" i="8"/>
  <c r="G11" i="8"/>
  <c r="AF10" i="8"/>
  <c r="AG10" i="8"/>
  <c r="Z10" i="8"/>
  <c r="Y10" i="8"/>
  <c r="AA10" i="8"/>
  <c r="X10" i="8"/>
  <c r="J10" i="8"/>
  <c r="O10" i="8"/>
  <c r="B10" i="8"/>
  <c r="G10" i="8"/>
  <c r="AF9" i="8"/>
  <c r="AG9" i="8"/>
  <c r="Z9" i="8"/>
  <c r="Y9" i="8"/>
  <c r="AA9" i="8"/>
  <c r="X9" i="8"/>
  <c r="J9" i="8"/>
  <c r="O9" i="8"/>
  <c r="B9" i="8"/>
  <c r="G9" i="8"/>
  <c r="AF8" i="8"/>
  <c r="AG8" i="8"/>
  <c r="Z8" i="8"/>
  <c r="Y8" i="8"/>
  <c r="AA8" i="8"/>
  <c r="X8" i="8"/>
  <c r="J8" i="8"/>
  <c r="O8" i="8"/>
  <c r="B8" i="8"/>
  <c r="G8" i="8"/>
  <c r="AF7" i="8"/>
  <c r="AG7" i="8"/>
  <c r="Z7" i="8"/>
  <c r="X7" i="8"/>
  <c r="J7" i="8"/>
  <c r="O7" i="8"/>
  <c r="B7" i="8"/>
  <c r="G7" i="8"/>
  <c r="AF6" i="8"/>
  <c r="AG6" i="8"/>
  <c r="Y6" i="8"/>
  <c r="J6" i="8"/>
  <c r="O6" i="8"/>
  <c r="B6" i="8"/>
  <c r="G6" i="8"/>
  <c r="AF5" i="8"/>
  <c r="AG5" i="8"/>
  <c r="Z5" i="8"/>
  <c r="Y5" i="8"/>
  <c r="X5" i="8"/>
  <c r="J5" i="8"/>
  <c r="O5" i="8"/>
  <c r="P5" i="8"/>
  <c r="B5" i="8"/>
  <c r="G5" i="8"/>
  <c r="H5" i="8"/>
  <c r="Y4" i="8"/>
  <c r="Z431" i="7"/>
  <c r="Y431" i="7"/>
  <c r="AA431" i="7"/>
  <c r="X431" i="7"/>
  <c r="Z430" i="7"/>
  <c r="Y430" i="7"/>
  <c r="X430" i="7"/>
  <c r="Z429" i="7"/>
  <c r="Y429" i="7"/>
  <c r="AA429" i="7"/>
  <c r="X429" i="7"/>
  <c r="Z428" i="7"/>
  <c r="Y428" i="7"/>
  <c r="X428" i="7"/>
  <c r="Z427" i="7"/>
  <c r="Y427" i="7"/>
  <c r="AA427" i="7"/>
  <c r="X427" i="7"/>
  <c r="Z426" i="7"/>
  <c r="Y426" i="7"/>
  <c r="X426" i="7"/>
  <c r="Z425" i="7"/>
  <c r="Y425" i="7"/>
  <c r="AA425" i="7"/>
  <c r="X425" i="7"/>
  <c r="Z424" i="7"/>
  <c r="Y424" i="7"/>
  <c r="X424" i="7"/>
  <c r="Z423" i="7"/>
  <c r="Y423" i="7"/>
  <c r="AA423" i="7"/>
  <c r="X423" i="7"/>
  <c r="Z422" i="7"/>
  <c r="Y422" i="7"/>
  <c r="X422" i="7"/>
  <c r="Z421" i="7"/>
  <c r="Y421" i="7"/>
  <c r="AA421" i="7"/>
  <c r="X421" i="7"/>
  <c r="Z420" i="7"/>
  <c r="Y420" i="7"/>
  <c r="X420" i="7"/>
  <c r="Z419" i="7"/>
  <c r="Y419" i="7"/>
  <c r="AA419" i="7"/>
  <c r="X419" i="7"/>
  <c r="Z418" i="7"/>
  <c r="Y418" i="7"/>
  <c r="X418" i="7"/>
  <c r="Z417" i="7"/>
  <c r="Y417" i="7"/>
  <c r="AA417" i="7"/>
  <c r="X417" i="7"/>
  <c r="Z416" i="7"/>
  <c r="Y416" i="7"/>
  <c r="X416" i="7"/>
  <c r="Z415" i="7"/>
  <c r="Y415" i="7"/>
  <c r="AA415" i="7"/>
  <c r="X415" i="7"/>
  <c r="Z414" i="7"/>
  <c r="Y414" i="7"/>
  <c r="X414" i="7"/>
  <c r="Z413" i="7"/>
  <c r="Y413" i="7"/>
  <c r="AA413" i="7"/>
  <c r="X413" i="7"/>
  <c r="Z412" i="7"/>
  <c r="Y412" i="7"/>
  <c r="X412" i="7"/>
  <c r="Z411" i="7"/>
  <c r="Y411" i="7"/>
  <c r="AA411" i="7"/>
  <c r="X411" i="7"/>
  <c r="Z410" i="7"/>
  <c r="Y410" i="7"/>
  <c r="X410" i="7"/>
  <c r="Z409" i="7"/>
  <c r="Y409" i="7"/>
  <c r="AA409" i="7"/>
  <c r="X409" i="7"/>
  <c r="Z408" i="7"/>
  <c r="Y408" i="7"/>
  <c r="X408" i="7"/>
  <c r="Z407" i="7"/>
  <c r="Y407" i="7"/>
  <c r="AA407" i="7"/>
  <c r="X407" i="7"/>
  <c r="Z406" i="7"/>
  <c r="Y406" i="7"/>
  <c r="X406" i="7"/>
  <c r="Z405" i="7"/>
  <c r="Y405" i="7"/>
  <c r="AA405" i="7"/>
  <c r="X405" i="7"/>
  <c r="Z404" i="7"/>
  <c r="Y404" i="7"/>
  <c r="X404" i="7"/>
  <c r="Z403" i="7"/>
  <c r="Y403" i="7"/>
  <c r="AA403" i="7"/>
  <c r="X403" i="7"/>
  <c r="Z402" i="7"/>
  <c r="Y402" i="7"/>
  <c r="X402" i="7"/>
  <c r="Z401" i="7"/>
  <c r="Y401" i="7"/>
  <c r="AA401" i="7"/>
  <c r="X401" i="7"/>
  <c r="Z400" i="7"/>
  <c r="Y400" i="7"/>
  <c r="X400" i="7"/>
  <c r="Z399" i="7"/>
  <c r="Y399" i="7"/>
  <c r="AA399" i="7"/>
  <c r="X399" i="7"/>
  <c r="Z398" i="7"/>
  <c r="Y398" i="7"/>
  <c r="X398" i="7"/>
  <c r="Z397" i="7"/>
  <c r="Y397" i="7"/>
  <c r="AA397" i="7"/>
  <c r="X397" i="7"/>
  <c r="Z396" i="7"/>
  <c r="Y396" i="7"/>
  <c r="X396" i="7"/>
  <c r="Z395" i="7"/>
  <c r="Y395" i="7"/>
  <c r="AA395" i="7"/>
  <c r="X395" i="7"/>
  <c r="Z394" i="7"/>
  <c r="Y394" i="7"/>
  <c r="X394" i="7"/>
  <c r="Z393" i="7"/>
  <c r="Y393" i="7"/>
  <c r="AA393" i="7"/>
  <c r="X393" i="7"/>
  <c r="Z392" i="7"/>
  <c r="Y392" i="7"/>
  <c r="X392" i="7"/>
  <c r="Z391" i="7"/>
  <c r="Y391" i="7"/>
  <c r="AA391" i="7"/>
  <c r="X391" i="7"/>
  <c r="Z390" i="7"/>
  <c r="Y390" i="7"/>
  <c r="X390" i="7"/>
  <c r="Z389" i="7"/>
  <c r="Y389" i="7"/>
  <c r="AA389" i="7"/>
  <c r="X389" i="7"/>
  <c r="Z388" i="7"/>
  <c r="Y388" i="7"/>
  <c r="X388" i="7"/>
  <c r="Z387" i="7"/>
  <c r="Y387" i="7"/>
  <c r="AA387" i="7"/>
  <c r="X387" i="7"/>
  <c r="Z386" i="7"/>
  <c r="Y386" i="7"/>
  <c r="X386" i="7"/>
  <c r="Z385" i="7"/>
  <c r="Y385" i="7"/>
  <c r="AA385" i="7"/>
  <c r="X385" i="7"/>
  <c r="Z384" i="7"/>
  <c r="Y384" i="7"/>
  <c r="X384" i="7"/>
  <c r="Z383" i="7"/>
  <c r="Y383" i="7"/>
  <c r="AA383" i="7"/>
  <c r="X383" i="7"/>
  <c r="Z382" i="7"/>
  <c r="Y382" i="7"/>
  <c r="X382" i="7"/>
  <c r="Z381" i="7"/>
  <c r="Y381" i="7"/>
  <c r="AA381" i="7"/>
  <c r="X381" i="7"/>
  <c r="Z380" i="7"/>
  <c r="Y380" i="7"/>
  <c r="X380" i="7"/>
  <c r="Z379" i="7"/>
  <c r="Y379" i="7"/>
  <c r="AA379" i="7"/>
  <c r="X379" i="7"/>
  <c r="Z378" i="7"/>
  <c r="Y378" i="7"/>
  <c r="X378" i="7"/>
  <c r="Z377" i="7"/>
  <c r="Y377" i="7"/>
  <c r="AA377" i="7"/>
  <c r="X377" i="7"/>
  <c r="Z376" i="7"/>
  <c r="Y376" i="7"/>
  <c r="X376" i="7"/>
  <c r="Z375" i="7"/>
  <c r="Y375" i="7"/>
  <c r="AA375" i="7"/>
  <c r="X375" i="7"/>
  <c r="Z374" i="7"/>
  <c r="Y374" i="7"/>
  <c r="X374" i="7"/>
  <c r="Z373" i="7"/>
  <c r="Y373" i="7"/>
  <c r="AA373" i="7"/>
  <c r="X373" i="7"/>
  <c r="Z372" i="7"/>
  <c r="Y372" i="7"/>
  <c r="X372" i="7"/>
  <c r="Z371" i="7"/>
  <c r="Y371" i="7"/>
  <c r="AA371" i="7"/>
  <c r="X371" i="7"/>
  <c r="Z370" i="7"/>
  <c r="Y370" i="7"/>
  <c r="X370" i="7"/>
  <c r="Z369" i="7"/>
  <c r="Y369" i="7"/>
  <c r="AA369" i="7"/>
  <c r="X369" i="7"/>
  <c r="Z368" i="7"/>
  <c r="Y368" i="7"/>
  <c r="X368" i="7"/>
  <c r="Z367" i="7"/>
  <c r="Y367" i="7"/>
  <c r="AA367" i="7"/>
  <c r="X367" i="7"/>
  <c r="Z366" i="7"/>
  <c r="Y366" i="7"/>
  <c r="X366" i="7"/>
  <c r="Z365" i="7"/>
  <c r="Y365" i="7"/>
  <c r="AA365" i="7"/>
  <c r="X365" i="7"/>
  <c r="Z364" i="7"/>
  <c r="Y364" i="7"/>
  <c r="X364" i="7"/>
  <c r="Z363" i="7"/>
  <c r="Y363" i="7"/>
  <c r="AA363" i="7"/>
  <c r="X363" i="7"/>
  <c r="Z362" i="7"/>
  <c r="Y362" i="7"/>
  <c r="X362" i="7"/>
  <c r="Z361" i="7"/>
  <c r="Y361" i="7"/>
  <c r="AA361" i="7"/>
  <c r="X361" i="7"/>
  <c r="Z360" i="7"/>
  <c r="Y360" i="7"/>
  <c r="X360" i="7"/>
  <c r="Z359" i="7"/>
  <c r="Y359" i="7"/>
  <c r="AA359" i="7"/>
  <c r="X359" i="7"/>
  <c r="Z358" i="7"/>
  <c r="Y358" i="7"/>
  <c r="X358" i="7"/>
  <c r="Z357" i="7"/>
  <c r="Y357" i="7"/>
  <c r="AA357" i="7"/>
  <c r="X357" i="7"/>
  <c r="Z356" i="7"/>
  <c r="Y356" i="7"/>
  <c r="X356" i="7"/>
  <c r="Z355" i="7"/>
  <c r="Y355" i="7"/>
  <c r="AA355" i="7"/>
  <c r="X355" i="7"/>
  <c r="Z354" i="7"/>
  <c r="Y354" i="7"/>
  <c r="X354" i="7"/>
  <c r="Z353" i="7"/>
  <c r="Y353" i="7"/>
  <c r="AA353" i="7"/>
  <c r="X353" i="7"/>
  <c r="Z352" i="7"/>
  <c r="Y352" i="7"/>
  <c r="X352" i="7"/>
  <c r="Z351" i="7"/>
  <c r="Y351" i="7"/>
  <c r="AA351" i="7"/>
  <c r="X351" i="7"/>
  <c r="Z350" i="7"/>
  <c r="Y350" i="7"/>
  <c r="X350" i="7"/>
  <c r="Z349" i="7"/>
  <c r="Y349" i="7"/>
  <c r="AA349" i="7"/>
  <c r="X349" i="7"/>
  <c r="Z348" i="7"/>
  <c r="Y348" i="7"/>
  <c r="X348" i="7"/>
  <c r="Z347" i="7"/>
  <c r="Y347" i="7"/>
  <c r="X347" i="7"/>
  <c r="Z346" i="7"/>
  <c r="Y346" i="7"/>
  <c r="X346" i="7"/>
  <c r="AF345" i="7"/>
  <c r="AG345" i="7"/>
  <c r="Z345" i="7"/>
  <c r="Y345" i="7"/>
  <c r="X345" i="7"/>
  <c r="AF344" i="7"/>
  <c r="AG344" i="7"/>
  <c r="Z344" i="7"/>
  <c r="Y344" i="7"/>
  <c r="X344" i="7"/>
  <c r="AF343" i="7"/>
  <c r="AG343" i="7"/>
  <c r="Z343" i="7"/>
  <c r="Y343" i="7"/>
  <c r="X343" i="7"/>
  <c r="AF342" i="7"/>
  <c r="AG342" i="7"/>
  <c r="Z342" i="7"/>
  <c r="Y342" i="7"/>
  <c r="X342" i="7"/>
  <c r="AF341" i="7"/>
  <c r="AG341" i="7"/>
  <c r="Z341" i="7"/>
  <c r="Y341" i="7"/>
  <c r="X341" i="7"/>
  <c r="AF340" i="7"/>
  <c r="AG340" i="7"/>
  <c r="Z340" i="7"/>
  <c r="Y340" i="7"/>
  <c r="X340" i="7"/>
  <c r="AF339" i="7"/>
  <c r="AG339" i="7"/>
  <c r="Z339" i="7"/>
  <c r="Y339" i="7"/>
  <c r="X339" i="7"/>
  <c r="AF338" i="7"/>
  <c r="AG338" i="7"/>
  <c r="Z338" i="7"/>
  <c r="Y338" i="7"/>
  <c r="X338" i="7"/>
  <c r="AF337" i="7"/>
  <c r="AG337" i="7"/>
  <c r="Z337" i="7"/>
  <c r="Y337" i="7"/>
  <c r="X337" i="7"/>
  <c r="AF336" i="7"/>
  <c r="AG336" i="7"/>
  <c r="Z336" i="7"/>
  <c r="Y336" i="7"/>
  <c r="X336" i="7"/>
  <c r="AF335" i="7"/>
  <c r="AG335" i="7"/>
  <c r="Z335" i="7"/>
  <c r="Y335" i="7"/>
  <c r="X335" i="7"/>
  <c r="AF334" i="7"/>
  <c r="AG334" i="7"/>
  <c r="Z334" i="7"/>
  <c r="Y334" i="7"/>
  <c r="X334" i="7"/>
  <c r="AF333" i="7"/>
  <c r="AG333" i="7"/>
  <c r="Z333" i="7"/>
  <c r="Y333" i="7"/>
  <c r="X333" i="7"/>
  <c r="AF332" i="7"/>
  <c r="AG332" i="7"/>
  <c r="Z332" i="7"/>
  <c r="Y332" i="7"/>
  <c r="X332" i="7"/>
  <c r="AF331" i="7"/>
  <c r="AG331" i="7"/>
  <c r="Z331" i="7"/>
  <c r="Y331" i="7"/>
  <c r="X331" i="7"/>
  <c r="AF330" i="7"/>
  <c r="AG330" i="7"/>
  <c r="Z330" i="7"/>
  <c r="Y330" i="7"/>
  <c r="X330" i="7"/>
  <c r="AF329" i="7"/>
  <c r="AG329" i="7"/>
  <c r="Z329" i="7"/>
  <c r="Y329" i="7"/>
  <c r="X329" i="7"/>
  <c r="AF328" i="7"/>
  <c r="AG328" i="7"/>
  <c r="Z328" i="7"/>
  <c r="Y328" i="7"/>
  <c r="X328" i="7"/>
  <c r="AF327" i="7"/>
  <c r="AG327" i="7"/>
  <c r="Z327" i="7"/>
  <c r="Y327" i="7"/>
  <c r="X327" i="7"/>
  <c r="AF326" i="7"/>
  <c r="AG326" i="7"/>
  <c r="Z326" i="7"/>
  <c r="Y326" i="7"/>
  <c r="X326" i="7"/>
  <c r="AF325" i="7"/>
  <c r="AG325" i="7"/>
  <c r="Z325" i="7"/>
  <c r="Y325" i="7"/>
  <c r="X325" i="7"/>
  <c r="AF324" i="7"/>
  <c r="AG324" i="7"/>
  <c r="Z324" i="7"/>
  <c r="Y324" i="7"/>
  <c r="AA324" i="7"/>
  <c r="X324" i="7"/>
  <c r="AF323" i="7"/>
  <c r="AG323" i="7"/>
  <c r="Z323" i="7"/>
  <c r="Y323" i="7"/>
  <c r="AA323" i="7"/>
  <c r="X323" i="7"/>
  <c r="AF322" i="7"/>
  <c r="AG322" i="7"/>
  <c r="Z322" i="7"/>
  <c r="Y322" i="7"/>
  <c r="AA322" i="7"/>
  <c r="X322" i="7"/>
  <c r="AF321" i="7"/>
  <c r="AG321" i="7"/>
  <c r="Z321" i="7"/>
  <c r="Y321" i="7"/>
  <c r="X321" i="7"/>
  <c r="AF320" i="7"/>
  <c r="AG320" i="7"/>
  <c r="Z320" i="7"/>
  <c r="Y320" i="7"/>
  <c r="AA320" i="7"/>
  <c r="X320" i="7"/>
  <c r="AF319" i="7"/>
  <c r="AG319" i="7"/>
  <c r="Z319" i="7"/>
  <c r="Y319" i="7"/>
  <c r="AA319" i="7"/>
  <c r="X319" i="7"/>
  <c r="AF318" i="7"/>
  <c r="AG318" i="7"/>
  <c r="Z318" i="7"/>
  <c r="Y318" i="7"/>
  <c r="X318" i="7"/>
  <c r="AF317" i="7"/>
  <c r="AG317" i="7"/>
  <c r="Z317" i="7"/>
  <c r="Y317" i="7"/>
  <c r="X317" i="7"/>
  <c r="AF316" i="7"/>
  <c r="AG316" i="7"/>
  <c r="Z316" i="7"/>
  <c r="Y316" i="7"/>
  <c r="X316" i="7"/>
  <c r="AF315" i="7"/>
  <c r="AG315" i="7"/>
  <c r="Z315" i="7"/>
  <c r="Y315" i="7"/>
  <c r="X315" i="7"/>
  <c r="AF314" i="7"/>
  <c r="AG314" i="7"/>
  <c r="Z314" i="7"/>
  <c r="Y314" i="7"/>
  <c r="X314" i="7"/>
  <c r="AF313" i="7"/>
  <c r="AG313" i="7"/>
  <c r="Z313" i="7"/>
  <c r="Y313" i="7"/>
  <c r="X313" i="7"/>
  <c r="AF312" i="7"/>
  <c r="AG312" i="7"/>
  <c r="Z312" i="7"/>
  <c r="Y312" i="7"/>
  <c r="X312" i="7"/>
  <c r="AF311" i="7"/>
  <c r="AG311" i="7"/>
  <c r="Z311" i="7"/>
  <c r="Y311" i="7"/>
  <c r="X311" i="7"/>
  <c r="AF310" i="7"/>
  <c r="AG310" i="7"/>
  <c r="Z310" i="7"/>
  <c r="Y310" i="7"/>
  <c r="X310" i="7"/>
  <c r="AF309" i="7"/>
  <c r="AG309" i="7"/>
  <c r="Z309" i="7"/>
  <c r="Y309" i="7"/>
  <c r="X309" i="7"/>
  <c r="AF308" i="7"/>
  <c r="AG308" i="7"/>
  <c r="Z308" i="7"/>
  <c r="Y308" i="7"/>
  <c r="X308" i="7"/>
  <c r="AF307" i="7"/>
  <c r="AG307" i="7"/>
  <c r="Z307" i="7"/>
  <c r="Y307" i="7"/>
  <c r="X307" i="7"/>
  <c r="AF306" i="7"/>
  <c r="AG306" i="7"/>
  <c r="Z306" i="7"/>
  <c r="Y306" i="7"/>
  <c r="X306" i="7"/>
  <c r="AF305" i="7"/>
  <c r="AG305" i="7"/>
  <c r="Z305" i="7"/>
  <c r="Y305" i="7"/>
  <c r="X305" i="7"/>
  <c r="AF304" i="7"/>
  <c r="AG304" i="7"/>
  <c r="Z304" i="7"/>
  <c r="Y304" i="7"/>
  <c r="X304" i="7"/>
  <c r="AF303" i="7"/>
  <c r="AG303" i="7"/>
  <c r="Z303" i="7"/>
  <c r="Y303" i="7"/>
  <c r="X303" i="7"/>
  <c r="AF302" i="7"/>
  <c r="AG302" i="7"/>
  <c r="Z302" i="7"/>
  <c r="Y302" i="7"/>
  <c r="X302" i="7"/>
  <c r="AF301" i="7"/>
  <c r="AG301" i="7"/>
  <c r="Z301" i="7"/>
  <c r="Y301" i="7"/>
  <c r="X301" i="7"/>
  <c r="A301" i="7"/>
  <c r="B301" i="7"/>
  <c r="AF300" i="7"/>
  <c r="AG300" i="7"/>
  <c r="Z300" i="7"/>
  <c r="Y300" i="7"/>
  <c r="X300" i="7"/>
  <c r="A300" i="7"/>
  <c r="B300" i="7"/>
  <c r="AF299" i="7"/>
  <c r="AG299" i="7"/>
  <c r="Z299" i="7"/>
  <c r="Y299" i="7"/>
  <c r="X299" i="7"/>
  <c r="A299" i="7"/>
  <c r="B299" i="7"/>
  <c r="AF298" i="7"/>
  <c r="AG298" i="7"/>
  <c r="Z298" i="7"/>
  <c r="Y298" i="7"/>
  <c r="X298" i="7"/>
  <c r="A298" i="7"/>
  <c r="B298" i="7"/>
  <c r="AF297" i="7"/>
  <c r="AG297" i="7"/>
  <c r="Z297" i="7"/>
  <c r="Y297" i="7"/>
  <c r="X297" i="7"/>
  <c r="A297" i="7"/>
  <c r="B297" i="7"/>
  <c r="AF296" i="7"/>
  <c r="AG296" i="7"/>
  <c r="Z296" i="7"/>
  <c r="Y296" i="7"/>
  <c r="X296" i="7"/>
  <c r="A296" i="7"/>
  <c r="B296" i="7"/>
  <c r="AF295" i="7"/>
  <c r="AG295" i="7"/>
  <c r="Z295" i="7"/>
  <c r="Y295" i="7"/>
  <c r="X295" i="7"/>
  <c r="A295" i="7"/>
  <c r="B295" i="7"/>
  <c r="AF294" i="7"/>
  <c r="AG294" i="7"/>
  <c r="Z294" i="7"/>
  <c r="Y294" i="7"/>
  <c r="X294" i="7"/>
  <c r="A294" i="7"/>
  <c r="B294" i="7"/>
  <c r="AF293" i="7"/>
  <c r="AG293" i="7"/>
  <c r="Z293" i="7"/>
  <c r="Y293" i="7"/>
  <c r="X293" i="7"/>
  <c r="A293" i="7"/>
  <c r="B293" i="7"/>
  <c r="AF292" i="7"/>
  <c r="AG292" i="7"/>
  <c r="Z292" i="7"/>
  <c r="Y292" i="7"/>
  <c r="X292" i="7"/>
  <c r="A292" i="7"/>
  <c r="B292" i="7"/>
  <c r="AF291" i="7"/>
  <c r="AG291" i="7"/>
  <c r="Z291" i="7"/>
  <c r="Y291" i="7"/>
  <c r="X291" i="7"/>
  <c r="A291" i="7"/>
  <c r="B291" i="7"/>
  <c r="AF290" i="7"/>
  <c r="AG290" i="7"/>
  <c r="Z290" i="7"/>
  <c r="Y290" i="7"/>
  <c r="X290" i="7"/>
  <c r="A290" i="7"/>
  <c r="B290" i="7"/>
  <c r="AF289" i="7"/>
  <c r="AG289" i="7"/>
  <c r="Z289" i="7"/>
  <c r="Y289" i="7"/>
  <c r="X289" i="7"/>
  <c r="A289" i="7"/>
  <c r="B289" i="7"/>
  <c r="AF288" i="7"/>
  <c r="AG288" i="7"/>
  <c r="Z288" i="7"/>
  <c r="Y288" i="7"/>
  <c r="X288" i="7"/>
  <c r="A288" i="7"/>
  <c r="B288" i="7"/>
  <c r="AF287" i="7"/>
  <c r="AG287" i="7"/>
  <c r="Z287" i="7"/>
  <c r="Y287" i="7"/>
  <c r="X287" i="7"/>
  <c r="A287" i="7"/>
  <c r="B287" i="7"/>
  <c r="AF286" i="7"/>
  <c r="AG286" i="7"/>
  <c r="Z286" i="7"/>
  <c r="Y286" i="7"/>
  <c r="X286" i="7"/>
  <c r="A286" i="7"/>
  <c r="B286" i="7"/>
  <c r="AF285" i="7"/>
  <c r="AG285" i="7"/>
  <c r="Z285" i="7"/>
  <c r="Y285" i="7"/>
  <c r="X285" i="7"/>
  <c r="A285" i="7"/>
  <c r="B285" i="7"/>
  <c r="AF284" i="7"/>
  <c r="AG284" i="7"/>
  <c r="Z284" i="7"/>
  <c r="Y284" i="7"/>
  <c r="X284" i="7"/>
  <c r="A284" i="7"/>
  <c r="B284" i="7"/>
  <c r="AF283" i="7"/>
  <c r="AG283" i="7"/>
  <c r="Z283" i="7"/>
  <c r="Y283" i="7"/>
  <c r="X283" i="7"/>
  <c r="A283" i="7"/>
  <c r="B283" i="7"/>
  <c r="AF282" i="7"/>
  <c r="AG282" i="7"/>
  <c r="Z282" i="7"/>
  <c r="Y282" i="7"/>
  <c r="X282" i="7"/>
  <c r="A282" i="7"/>
  <c r="B282" i="7"/>
  <c r="AF281" i="7"/>
  <c r="AG281" i="7"/>
  <c r="Z281" i="7"/>
  <c r="Y281" i="7"/>
  <c r="X281" i="7"/>
  <c r="A281" i="7"/>
  <c r="B281" i="7"/>
  <c r="AF280" i="7"/>
  <c r="AG280" i="7"/>
  <c r="Z280" i="7"/>
  <c r="Y280" i="7"/>
  <c r="X280" i="7"/>
  <c r="A280" i="7"/>
  <c r="B280" i="7"/>
  <c r="AF279" i="7"/>
  <c r="AG279" i="7"/>
  <c r="Z279" i="7"/>
  <c r="Y279" i="7"/>
  <c r="X279" i="7"/>
  <c r="A279" i="7"/>
  <c r="B279" i="7"/>
  <c r="AF278" i="7"/>
  <c r="AG278" i="7"/>
  <c r="Z278" i="7"/>
  <c r="Y278" i="7"/>
  <c r="X278" i="7"/>
  <c r="A278" i="7"/>
  <c r="B278" i="7"/>
  <c r="AF277" i="7"/>
  <c r="AG277" i="7"/>
  <c r="Z277" i="7"/>
  <c r="Y277" i="7"/>
  <c r="X277" i="7"/>
  <c r="A277" i="7"/>
  <c r="B277" i="7"/>
  <c r="AF276" i="7"/>
  <c r="AG276" i="7"/>
  <c r="Z276" i="7"/>
  <c r="Y276" i="7"/>
  <c r="X276" i="7"/>
  <c r="A276" i="7"/>
  <c r="B276" i="7"/>
  <c r="AF275" i="7"/>
  <c r="AG275" i="7"/>
  <c r="Z275" i="7"/>
  <c r="Y275" i="7"/>
  <c r="X275" i="7"/>
  <c r="A275" i="7"/>
  <c r="B275" i="7"/>
  <c r="AF274" i="7"/>
  <c r="AG274" i="7"/>
  <c r="Z274" i="7"/>
  <c r="Y274" i="7"/>
  <c r="X274" i="7"/>
  <c r="A274" i="7"/>
  <c r="B274" i="7"/>
  <c r="AF273" i="7"/>
  <c r="AG273" i="7"/>
  <c r="Z273" i="7"/>
  <c r="Y273" i="7"/>
  <c r="X273" i="7"/>
  <c r="A273" i="7"/>
  <c r="B273" i="7"/>
  <c r="AF272" i="7"/>
  <c r="AG272" i="7"/>
  <c r="Z272" i="7"/>
  <c r="Y272" i="7"/>
  <c r="X272" i="7"/>
  <c r="A272" i="7"/>
  <c r="B272" i="7"/>
  <c r="AF271" i="7"/>
  <c r="AG271" i="7"/>
  <c r="Z271" i="7"/>
  <c r="Y271" i="7"/>
  <c r="X271" i="7"/>
  <c r="A271" i="7"/>
  <c r="B271" i="7"/>
  <c r="AF270" i="7"/>
  <c r="AG270" i="7"/>
  <c r="Z270" i="7"/>
  <c r="Y270" i="7"/>
  <c r="X270" i="7"/>
  <c r="A270" i="7"/>
  <c r="B270" i="7"/>
  <c r="AF269" i="7"/>
  <c r="AG269" i="7"/>
  <c r="Z269" i="7"/>
  <c r="Y269" i="7"/>
  <c r="X269" i="7"/>
  <c r="A269" i="7"/>
  <c r="B269" i="7"/>
  <c r="AF268" i="7"/>
  <c r="AG268" i="7"/>
  <c r="Z268" i="7"/>
  <c r="Y268" i="7"/>
  <c r="X268" i="7"/>
  <c r="A268" i="7"/>
  <c r="B268" i="7"/>
  <c r="AF267" i="7"/>
  <c r="AG267" i="7"/>
  <c r="Z267" i="7"/>
  <c r="Y267" i="7"/>
  <c r="X267" i="7"/>
  <c r="A267" i="7"/>
  <c r="B267" i="7"/>
  <c r="AF266" i="7"/>
  <c r="AG266" i="7"/>
  <c r="Z266" i="7"/>
  <c r="Y266" i="7"/>
  <c r="X266" i="7"/>
  <c r="A266" i="7"/>
  <c r="B266" i="7"/>
  <c r="AF265" i="7"/>
  <c r="AG265" i="7"/>
  <c r="Z265" i="7"/>
  <c r="Y265" i="7"/>
  <c r="X265" i="7"/>
  <c r="A265" i="7"/>
  <c r="B265" i="7"/>
  <c r="AF264" i="7"/>
  <c r="AG264" i="7"/>
  <c r="Z264" i="7"/>
  <c r="Y264" i="7"/>
  <c r="X264" i="7"/>
  <c r="A264" i="7"/>
  <c r="B264" i="7"/>
  <c r="AF263" i="7"/>
  <c r="AG263" i="7"/>
  <c r="Z263" i="7"/>
  <c r="Y263" i="7"/>
  <c r="X263" i="7"/>
  <c r="A263" i="7"/>
  <c r="B263" i="7"/>
  <c r="AF262" i="7"/>
  <c r="AG262" i="7"/>
  <c r="Z262" i="7"/>
  <c r="Y262" i="7"/>
  <c r="X262" i="7"/>
  <c r="A262" i="7"/>
  <c r="B262" i="7"/>
  <c r="AF261" i="7"/>
  <c r="AG261" i="7"/>
  <c r="Z261" i="7"/>
  <c r="Y261" i="7"/>
  <c r="X261" i="7"/>
  <c r="A261" i="7"/>
  <c r="B261" i="7"/>
  <c r="AF260" i="7"/>
  <c r="AG260" i="7"/>
  <c r="Z260" i="7"/>
  <c r="Y260" i="7"/>
  <c r="X260" i="7"/>
  <c r="A260" i="7"/>
  <c r="B260" i="7"/>
  <c r="AF259" i="7"/>
  <c r="AG259" i="7"/>
  <c r="Z259" i="7"/>
  <c r="Y259" i="7"/>
  <c r="X259" i="7"/>
  <c r="A259" i="7"/>
  <c r="B259" i="7"/>
  <c r="AF258" i="7"/>
  <c r="AG258" i="7"/>
  <c r="Z258" i="7"/>
  <c r="Y258" i="7"/>
  <c r="X258" i="7"/>
  <c r="B258" i="7"/>
  <c r="A258" i="7"/>
  <c r="AF257" i="7"/>
  <c r="AG257" i="7"/>
  <c r="Z257" i="7"/>
  <c r="Y257" i="7"/>
  <c r="X257" i="7"/>
  <c r="A257" i="7"/>
  <c r="B257" i="7"/>
  <c r="AF256" i="7"/>
  <c r="AG256" i="7"/>
  <c r="Z256" i="7"/>
  <c r="Y256" i="7"/>
  <c r="X256" i="7"/>
  <c r="A256" i="7"/>
  <c r="B256" i="7"/>
  <c r="AF255" i="7"/>
  <c r="AG255" i="7"/>
  <c r="Z255" i="7"/>
  <c r="Y255" i="7"/>
  <c r="X255" i="7"/>
  <c r="A255" i="7"/>
  <c r="B255" i="7"/>
  <c r="AF254" i="7"/>
  <c r="AG254" i="7"/>
  <c r="Z254" i="7"/>
  <c r="Y254" i="7"/>
  <c r="X254" i="7"/>
  <c r="A254" i="7"/>
  <c r="B254" i="7"/>
  <c r="AF253" i="7"/>
  <c r="AG253" i="7"/>
  <c r="Z253" i="7"/>
  <c r="Y253" i="7"/>
  <c r="AA253" i="7"/>
  <c r="X253" i="7"/>
  <c r="B253" i="7"/>
  <c r="A253" i="7"/>
  <c r="AF252" i="7"/>
  <c r="AG252" i="7"/>
  <c r="Z252" i="7"/>
  <c r="Y252" i="7"/>
  <c r="AA252" i="7"/>
  <c r="X252" i="7"/>
  <c r="B252" i="7"/>
  <c r="A252" i="7"/>
  <c r="AF251" i="7"/>
  <c r="AG251" i="7"/>
  <c r="Z251" i="7"/>
  <c r="Y251" i="7"/>
  <c r="AA251" i="7"/>
  <c r="X251" i="7"/>
  <c r="B251" i="7"/>
  <c r="A251" i="7"/>
  <c r="AF250" i="7"/>
  <c r="AG250" i="7"/>
  <c r="Z250" i="7"/>
  <c r="Y250" i="7"/>
  <c r="AA250" i="7"/>
  <c r="X250" i="7"/>
  <c r="B250" i="7"/>
  <c r="A250" i="7"/>
  <c r="AF249" i="7"/>
  <c r="AG249" i="7"/>
  <c r="Z249" i="7"/>
  <c r="Y249" i="7"/>
  <c r="X249" i="7"/>
  <c r="A249" i="7"/>
  <c r="B249" i="7"/>
  <c r="AF248" i="7"/>
  <c r="AG248" i="7"/>
  <c r="Z248" i="7"/>
  <c r="Y248" i="7"/>
  <c r="X248" i="7"/>
  <c r="A248" i="7"/>
  <c r="B248" i="7"/>
  <c r="AF247" i="7"/>
  <c r="AG247" i="7"/>
  <c r="Z247" i="7"/>
  <c r="Y247" i="7"/>
  <c r="X247" i="7"/>
  <c r="A247" i="7"/>
  <c r="B247" i="7"/>
  <c r="AF246" i="7"/>
  <c r="AG246" i="7"/>
  <c r="Z246" i="7"/>
  <c r="Y246" i="7"/>
  <c r="X246" i="7"/>
  <c r="A246" i="7"/>
  <c r="B246" i="7"/>
  <c r="AF245" i="7"/>
  <c r="AG245" i="7"/>
  <c r="Z245" i="7"/>
  <c r="Y245" i="7"/>
  <c r="X245" i="7"/>
  <c r="B245" i="7"/>
  <c r="A245" i="7"/>
  <c r="AF244" i="7"/>
  <c r="AG244" i="7"/>
  <c r="Z244" i="7"/>
  <c r="Y244" i="7"/>
  <c r="X244" i="7"/>
  <c r="B244" i="7"/>
  <c r="A244" i="7"/>
  <c r="AF243" i="7"/>
  <c r="AG243" i="7"/>
  <c r="Z243" i="7"/>
  <c r="Y243" i="7"/>
  <c r="X243" i="7"/>
  <c r="B243" i="7"/>
  <c r="A243" i="7"/>
  <c r="AF242" i="7"/>
  <c r="AG242" i="7"/>
  <c r="Z242" i="7"/>
  <c r="Y242" i="7"/>
  <c r="X242" i="7"/>
  <c r="B242" i="7"/>
  <c r="A242" i="7"/>
  <c r="AF241" i="7"/>
  <c r="AG241" i="7"/>
  <c r="Z241" i="7"/>
  <c r="Y241" i="7"/>
  <c r="X241" i="7"/>
  <c r="A241" i="7"/>
  <c r="B241" i="7"/>
  <c r="AF240" i="7"/>
  <c r="AG240" i="7"/>
  <c r="Z240" i="7"/>
  <c r="Y240" i="7"/>
  <c r="X240" i="7"/>
  <c r="A240" i="7"/>
  <c r="B240" i="7"/>
  <c r="AF239" i="7"/>
  <c r="AG239" i="7"/>
  <c r="Z239" i="7"/>
  <c r="Y239" i="7"/>
  <c r="X239" i="7"/>
  <c r="A239" i="7"/>
  <c r="B239" i="7"/>
  <c r="AF238" i="7"/>
  <c r="AG238" i="7"/>
  <c r="Z238" i="7"/>
  <c r="Y238" i="7"/>
  <c r="X238" i="7"/>
  <c r="A238" i="7"/>
  <c r="B238" i="7"/>
  <c r="AF237" i="7"/>
  <c r="AG237" i="7"/>
  <c r="Z237" i="7"/>
  <c r="Y237" i="7"/>
  <c r="AA237" i="7"/>
  <c r="X237" i="7"/>
  <c r="B237" i="7"/>
  <c r="A237" i="7"/>
  <c r="AF236" i="7"/>
  <c r="AG236" i="7"/>
  <c r="Z236" i="7"/>
  <c r="Y236" i="7"/>
  <c r="AA236" i="7"/>
  <c r="X236" i="7"/>
  <c r="B236" i="7"/>
  <c r="A236" i="7"/>
  <c r="AF235" i="7"/>
  <c r="AG235" i="7"/>
  <c r="Z235" i="7"/>
  <c r="Y235" i="7"/>
  <c r="AA235" i="7"/>
  <c r="X235" i="7"/>
  <c r="B235" i="7"/>
  <c r="A235" i="7"/>
  <c r="AF234" i="7"/>
  <c r="AG234" i="7"/>
  <c r="Z234" i="7"/>
  <c r="Y234" i="7"/>
  <c r="X234" i="7"/>
  <c r="A234" i="7"/>
  <c r="B234" i="7"/>
  <c r="AF233" i="7"/>
  <c r="AG233" i="7"/>
  <c r="Z233" i="7"/>
  <c r="Y233" i="7"/>
  <c r="X233" i="7"/>
  <c r="A233" i="7"/>
  <c r="B233" i="7"/>
  <c r="AF232" i="7"/>
  <c r="AG232" i="7"/>
  <c r="Z232" i="7"/>
  <c r="Y232" i="7"/>
  <c r="X232" i="7"/>
  <c r="A232" i="7"/>
  <c r="B232" i="7"/>
  <c r="AF231" i="7"/>
  <c r="AG231" i="7"/>
  <c r="Z231" i="7"/>
  <c r="Y231" i="7"/>
  <c r="X231" i="7"/>
  <c r="A231" i="7"/>
  <c r="B231" i="7"/>
  <c r="AF230" i="7"/>
  <c r="AG230" i="7"/>
  <c r="Z230" i="7"/>
  <c r="Y230" i="7"/>
  <c r="X230" i="7"/>
  <c r="B230" i="7"/>
  <c r="A230" i="7"/>
  <c r="AF229" i="7"/>
  <c r="AG229" i="7"/>
  <c r="Z229" i="7"/>
  <c r="Y229" i="7"/>
  <c r="X229" i="7"/>
  <c r="B229" i="7"/>
  <c r="A229" i="7"/>
  <c r="AF228" i="7"/>
  <c r="AG228" i="7"/>
  <c r="Z228" i="7"/>
  <c r="Y228" i="7"/>
  <c r="X228" i="7"/>
  <c r="B228" i="7"/>
  <c r="A228" i="7"/>
  <c r="AF227" i="7"/>
  <c r="AG227" i="7"/>
  <c r="Z227" i="7"/>
  <c r="Y227" i="7"/>
  <c r="X227" i="7"/>
  <c r="A227" i="7"/>
  <c r="B227" i="7"/>
  <c r="AF226" i="7"/>
  <c r="AG226" i="7"/>
  <c r="Z226" i="7"/>
  <c r="Y226" i="7"/>
  <c r="X226" i="7"/>
  <c r="A226" i="7"/>
  <c r="B226" i="7"/>
  <c r="AF225" i="7"/>
  <c r="AG225" i="7"/>
  <c r="Z225" i="7"/>
  <c r="Y225" i="7"/>
  <c r="X225" i="7"/>
  <c r="B225" i="7"/>
  <c r="A225" i="7"/>
  <c r="AF224" i="7"/>
  <c r="AG224" i="7"/>
  <c r="Z224" i="7"/>
  <c r="Y224" i="7"/>
  <c r="X224" i="7"/>
  <c r="A224" i="7"/>
  <c r="B224" i="7"/>
  <c r="AF223" i="7"/>
  <c r="AG223" i="7"/>
  <c r="Z223" i="7"/>
  <c r="Y223" i="7"/>
  <c r="X223" i="7"/>
  <c r="A223" i="7"/>
  <c r="B223" i="7"/>
  <c r="AF222" i="7"/>
  <c r="AG222" i="7"/>
  <c r="Z222" i="7"/>
  <c r="Y222" i="7"/>
  <c r="X222" i="7"/>
  <c r="A222" i="7"/>
  <c r="B222" i="7"/>
  <c r="AF221" i="7"/>
  <c r="AG221" i="7"/>
  <c r="Z221" i="7"/>
  <c r="Y221" i="7"/>
  <c r="X221" i="7"/>
  <c r="A221" i="7"/>
  <c r="B221" i="7"/>
  <c r="AF220" i="7"/>
  <c r="AG220" i="7"/>
  <c r="Z220" i="7"/>
  <c r="Y220" i="7"/>
  <c r="AA220" i="7"/>
  <c r="X220" i="7"/>
  <c r="A220" i="7"/>
  <c r="X6" i="7"/>
  <c r="AF219" i="7"/>
  <c r="AG219" i="7"/>
  <c r="Z219" i="7"/>
  <c r="Y219" i="7"/>
  <c r="X219" i="7"/>
  <c r="A219" i="7"/>
  <c r="B219" i="7"/>
  <c r="AF218" i="7"/>
  <c r="AG218" i="7"/>
  <c r="Z218" i="7"/>
  <c r="Y218" i="7"/>
  <c r="X218" i="7"/>
  <c r="A218" i="7"/>
  <c r="B218" i="7"/>
  <c r="AF217" i="7"/>
  <c r="AG217" i="7"/>
  <c r="Z217" i="7"/>
  <c r="Y217" i="7"/>
  <c r="X217" i="7"/>
  <c r="AF216" i="7"/>
  <c r="AG216" i="7"/>
  <c r="Z216" i="7"/>
  <c r="Y216" i="7"/>
  <c r="X216" i="7"/>
  <c r="AF215" i="7"/>
  <c r="AG215" i="7"/>
  <c r="Z215" i="7"/>
  <c r="Y215" i="7"/>
  <c r="X215" i="7"/>
  <c r="AF214" i="7"/>
  <c r="AG214" i="7"/>
  <c r="Z214" i="7"/>
  <c r="Y214" i="7"/>
  <c r="X214" i="7"/>
  <c r="J214" i="7"/>
  <c r="O214" i="7"/>
  <c r="B214" i="7"/>
  <c r="G214" i="7"/>
  <c r="AF213" i="7"/>
  <c r="AG213" i="7"/>
  <c r="Z213" i="7"/>
  <c r="Y213" i="7"/>
  <c r="X213" i="7"/>
  <c r="J213" i="7"/>
  <c r="O213" i="7"/>
  <c r="B213" i="7"/>
  <c r="G213" i="7"/>
  <c r="AF212" i="7"/>
  <c r="AG212" i="7"/>
  <c r="Z212" i="7"/>
  <c r="Y212" i="7"/>
  <c r="X212" i="7"/>
  <c r="J212" i="7"/>
  <c r="O212" i="7"/>
  <c r="B212" i="7"/>
  <c r="G212" i="7"/>
  <c r="AF211" i="7"/>
  <c r="AG211" i="7"/>
  <c r="Z211" i="7"/>
  <c r="Y211" i="7"/>
  <c r="AA211" i="7"/>
  <c r="X211" i="7"/>
  <c r="J211" i="7"/>
  <c r="O211" i="7"/>
  <c r="B211" i="7"/>
  <c r="G211" i="7"/>
  <c r="AF210" i="7"/>
  <c r="AG210" i="7"/>
  <c r="Z210" i="7"/>
  <c r="Y210" i="7"/>
  <c r="AA210" i="7"/>
  <c r="X210" i="7"/>
  <c r="J210" i="7"/>
  <c r="O210" i="7"/>
  <c r="B210" i="7"/>
  <c r="G210" i="7"/>
  <c r="AF209" i="7"/>
  <c r="AG209" i="7"/>
  <c r="Z209" i="7"/>
  <c r="Y209" i="7"/>
  <c r="AA209" i="7"/>
  <c r="X209" i="7"/>
  <c r="J209" i="7"/>
  <c r="O209" i="7"/>
  <c r="B209" i="7"/>
  <c r="G209" i="7"/>
  <c r="AF208" i="7"/>
  <c r="AG208" i="7"/>
  <c r="Z208" i="7"/>
  <c r="Y208" i="7"/>
  <c r="X208" i="7"/>
  <c r="J208" i="7"/>
  <c r="O208" i="7"/>
  <c r="B208" i="7"/>
  <c r="G208" i="7"/>
  <c r="AF207" i="7"/>
  <c r="AG207" i="7"/>
  <c r="Z207" i="7"/>
  <c r="Y207" i="7"/>
  <c r="AA207" i="7"/>
  <c r="X207" i="7"/>
  <c r="J207" i="7"/>
  <c r="O207" i="7"/>
  <c r="B207" i="7"/>
  <c r="G207" i="7"/>
  <c r="AF206" i="7"/>
  <c r="AG206" i="7"/>
  <c r="Z206" i="7"/>
  <c r="Y206" i="7"/>
  <c r="AA206" i="7"/>
  <c r="X206" i="7"/>
  <c r="J206" i="7"/>
  <c r="O206" i="7"/>
  <c r="B206" i="7"/>
  <c r="G206" i="7"/>
  <c r="AF205" i="7"/>
  <c r="AG205" i="7"/>
  <c r="Z205" i="7"/>
  <c r="Y205" i="7"/>
  <c r="AA205" i="7"/>
  <c r="X205" i="7"/>
  <c r="J205" i="7"/>
  <c r="O205" i="7"/>
  <c r="B205" i="7"/>
  <c r="G205" i="7"/>
  <c r="AF204" i="7"/>
  <c r="AG204" i="7"/>
  <c r="Z204" i="7"/>
  <c r="Y204" i="7"/>
  <c r="X204" i="7"/>
  <c r="J204" i="7"/>
  <c r="O204" i="7"/>
  <c r="B204" i="7"/>
  <c r="G204" i="7"/>
  <c r="AF203" i="7"/>
  <c r="AG203" i="7"/>
  <c r="Z203" i="7"/>
  <c r="Y203" i="7"/>
  <c r="X203" i="7"/>
  <c r="J203" i="7"/>
  <c r="O203" i="7"/>
  <c r="B203" i="7"/>
  <c r="G203" i="7"/>
  <c r="AF202" i="7"/>
  <c r="AG202" i="7"/>
  <c r="Z202" i="7"/>
  <c r="Y202" i="7"/>
  <c r="X202" i="7"/>
  <c r="J202" i="7"/>
  <c r="O202" i="7"/>
  <c r="B202" i="7"/>
  <c r="G202" i="7"/>
  <c r="AF201" i="7"/>
  <c r="AG201" i="7"/>
  <c r="Z201" i="7"/>
  <c r="Y201" i="7"/>
  <c r="X201" i="7"/>
  <c r="J201" i="7"/>
  <c r="O201" i="7"/>
  <c r="B201" i="7"/>
  <c r="G201" i="7"/>
  <c r="AF200" i="7"/>
  <c r="AG200" i="7"/>
  <c r="Z200" i="7"/>
  <c r="Y200" i="7"/>
  <c r="X200" i="7"/>
  <c r="J200" i="7"/>
  <c r="O200" i="7"/>
  <c r="B200" i="7"/>
  <c r="G200" i="7"/>
  <c r="AF199" i="7"/>
  <c r="AG199" i="7"/>
  <c r="Z199" i="7"/>
  <c r="Y199" i="7"/>
  <c r="X199" i="7"/>
  <c r="J199" i="7"/>
  <c r="O199" i="7"/>
  <c r="B199" i="7"/>
  <c r="G199" i="7"/>
  <c r="AF198" i="7"/>
  <c r="AG198" i="7"/>
  <c r="Z198" i="7"/>
  <c r="Y198" i="7"/>
  <c r="X198" i="7"/>
  <c r="J198" i="7"/>
  <c r="O198" i="7"/>
  <c r="B198" i="7"/>
  <c r="G198" i="7"/>
  <c r="AF197" i="7"/>
  <c r="AG197" i="7"/>
  <c r="Z197" i="7"/>
  <c r="Y197" i="7"/>
  <c r="X197" i="7"/>
  <c r="J197" i="7"/>
  <c r="O197" i="7"/>
  <c r="B197" i="7"/>
  <c r="G197" i="7"/>
  <c r="AF196" i="7"/>
  <c r="AG196" i="7"/>
  <c r="Z196" i="7"/>
  <c r="Y196" i="7"/>
  <c r="X196" i="7"/>
  <c r="J196" i="7"/>
  <c r="O196" i="7"/>
  <c r="B196" i="7"/>
  <c r="G196" i="7"/>
  <c r="AF195" i="7"/>
  <c r="AG195" i="7"/>
  <c r="Z195" i="7"/>
  <c r="Y195" i="7"/>
  <c r="X195" i="7"/>
  <c r="J195" i="7"/>
  <c r="O195" i="7"/>
  <c r="B195" i="7"/>
  <c r="G195" i="7"/>
  <c r="AF194" i="7"/>
  <c r="AG194" i="7"/>
  <c r="Z194" i="7"/>
  <c r="Y194" i="7"/>
  <c r="X194" i="7"/>
  <c r="J194" i="7"/>
  <c r="O194" i="7"/>
  <c r="B194" i="7"/>
  <c r="G194" i="7"/>
  <c r="AF193" i="7"/>
  <c r="AG193" i="7"/>
  <c r="Z193" i="7"/>
  <c r="Y193" i="7"/>
  <c r="X193" i="7"/>
  <c r="J193" i="7"/>
  <c r="O193" i="7"/>
  <c r="B193" i="7"/>
  <c r="G193" i="7"/>
  <c r="AF192" i="7"/>
  <c r="AG192" i="7"/>
  <c r="Z192" i="7"/>
  <c r="Y192" i="7"/>
  <c r="X192" i="7"/>
  <c r="J192" i="7"/>
  <c r="O192" i="7"/>
  <c r="B192" i="7"/>
  <c r="G192" i="7"/>
  <c r="AF191" i="7"/>
  <c r="AG191" i="7"/>
  <c r="Z191" i="7"/>
  <c r="Y191" i="7"/>
  <c r="X191" i="7"/>
  <c r="J191" i="7"/>
  <c r="O191" i="7"/>
  <c r="B191" i="7"/>
  <c r="G191" i="7"/>
  <c r="AF190" i="7"/>
  <c r="AG190" i="7"/>
  <c r="Z190" i="7"/>
  <c r="Y190" i="7"/>
  <c r="X190" i="7"/>
  <c r="J190" i="7"/>
  <c r="O190" i="7"/>
  <c r="B190" i="7"/>
  <c r="G190" i="7"/>
  <c r="AF189" i="7"/>
  <c r="AG189" i="7"/>
  <c r="Z189" i="7"/>
  <c r="Y189" i="7"/>
  <c r="X189" i="7"/>
  <c r="J189" i="7"/>
  <c r="O189" i="7"/>
  <c r="B189" i="7"/>
  <c r="G189" i="7"/>
  <c r="AF188" i="7"/>
  <c r="AG188" i="7"/>
  <c r="Z188" i="7"/>
  <c r="Y188" i="7"/>
  <c r="X188" i="7"/>
  <c r="J188" i="7"/>
  <c r="O188" i="7"/>
  <c r="B188" i="7"/>
  <c r="G188" i="7"/>
  <c r="AF187" i="7"/>
  <c r="AG187" i="7"/>
  <c r="Z187" i="7"/>
  <c r="Y187" i="7"/>
  <c r="X187" i="7"/>
  <c r="J187" i="7"/>
  <c r="O187" i="7"/>
  <c r="B187" i="7"/>
  <c r="G187" i="7"/>
  <c r="AF186" i="7"/>
  <c r="AG186" i="7"/>
  <c r="Z186" i="7"/>
  <c r="Y186" i="7"/>
  <c r="X186" i="7"/>
  <c r="J186" i="7"/>
  <c r="O186" i="7"/>
  <c r="B186" i="7"/>
  <c r="G186" i="7"/>
  <c r="AF185" i="7"/>
  <c r="AG185" i="7"/>
  <c r="Z185" i="7"/>
  <c r="Y185" i="7"/>
  <c r="X185" i="7"/>
  <c r="J185" i="7"/>
  <c r="O185" i="7"/>
  <c r="B185" i="7"/>
  <c r="G185" i="7"/>
  <c r="AF184" i="7"/>
  <c r="AG184" i="7"/>
  <c r="Z184" i="7"/>
  <c r="Y184" i="7"/>
  <c r="X184" i="7"/>
  <c r="J184" i="7"/>
  <c r="O184" i="7"/>
  <c r="B184" i="7"/>
  <c r="G184" i="7"/>
  <c r="AF183" i="7"/>
  <c r="AG183" i="7"/>
  <c r="Z183" i="7"/>
  <c r="Y183" i="7"/>
  <c r="X183" i="7"/>
  <c r="J183" i="7"/>
  <c r="O183" i="7"/>
  <c r="B183" i="7"/>
  <c r="G183" i="7"/>
  <c r="AF182" i="7"/>
  <c r="AG182" i="7"/>
  <c r="Z182" i="7"/>
  <c r="Y182" i="7"/>
  <c r="X182" i="7"/>
  <c r="J182" i="7"/>
  <c r="O182" i="7"/>
  <c r="B182" i="7"/>
  <c r="G182" i="7"/>
  <c r="AF181" i="7"/>
  <c r="AG181" i="7"/>
  <c r="Z181" i="7"/>
  <c r="Y181" i="7"/>
  <c r="AA181" i="7"/>
  <c r="X181" i="7"/>
  <c r="J181" i="7"/>
  <c r="O181" i="7"/>
  <c r="B181" i="7"/>
  <c r="G181" i="7"/>
  <c r="AF180" i="7"/>
  <c r="AG180" i="7"/>
  <c r="Z180" i="7"/>
  <c r="Y180" i="7"/>
  <c r="AA180" i="7"/>
  <c r="X180" i="7"/>
  <c r="J180" i="7"/>
  <c r="O180" i="7"/>
  <c r="B180" i="7"/>
  <c r="G180" i="7"/>
  <c r="AF179" i="7"/>
  <c r="AG179" i="7"/>
  <c r="Z179" i="7"/>
  <c r="Y179" i="7"/>
  <c r="AA179" i="7"/>
  <c r="X179" i="7"/>
  <c r="J179" i="7"/>
  <c r="O179" i="7"/>
  <c r="B179" i="7"/>
  <c r="G179" i="7"/>
  <c r="AF178" i="7"/>
  <c r="AG178" i="7"/>
  <c r="Z178" i="7"/>
  <c r="Y178" i="7"/>
  <c r="AA178" i="7"/>
  <c r="X178" i="7"/>
  <c r="J178" i="7"/>
  <c r="O178" i="7"/>
  <c r="B178" i="7"/>
  <c r="G178" i="7"/>
  <c r="AF177" i="7"/>
  <c r="AG177" i="7"/>
  <c r="Z177" i="7"/>
  <c r="Y177" i="7"/>
  <c r="AA177" i="7"/>
  <c r="X177" i="7"/>
  <c r="J177" i="7"/>
  <c r="O177" i="7"/>
  <c r="B177" i="7"/>
  <c r="G177" i="7"/>
  <c r="AF176" i="7"/>
  <c r="AG176" i="7"/>
  <c r="Z176" i="7"/>
  <c r="Y176" i="7"/>
  <c r="AA176" i="7"/>
  <c r="X176" i="7"/>
  <c r="J176" i="7"/>
  <c r="O176" i="7"/>
  <c r="B176" i="7"/>
  <c r="G176" i="7"/>
  <c r="AF175" i="7"/>
  <c r="AG175" i="7"/>
  <c r="Z175" i="7"/>
  <c r="Y175" i="7"/>
  <c r="AA175" i="7"/>
  <c r="X175" i="7"/>
  <c r="J175" i="7"/>
  <c r="O175" i="7"/>
  <c r="B175" i="7"/>
  <c r="G175" i="7"/>
  <c r="AF174" i="7"/>
  <c r="AG174" i="7"/>
  <c r="Z174" i="7"/>
  <c r="Y174" i="7"/>
  <c r="AA174" i="7"/>
  <c r="X174" i="7"/>
  <c r="J174" i="7"/>
  <c r="O174" i="7"/>
  <c r="B174" i="7"/>
  <c r="G174" i="7"/>
  <c r="AF173" i="7"/>
  <c r="AG173" i="7"/>
  <c r="Z173" i="7"/>
  <c r="Y173" i="7"/>
  <c r="X173" i="7"/>
  <c r="J173" i="7"/>
  <c r="O173" i="7"/>
  <c r="B173" i="7"/>
  <c r="G173" i="7"/>
  <c r="AF172" i="7"/>
  <c r="AG172" i="7"/>
  <c r="Z172" i="7"/>
  <c r="Y172" i="7"/>
  <c r="X172" i="7"/>
  <c r="J172" i="7"/>
  <c r="O172" i="7"/>
  <c r="B172" i="7"/>
  <c r="G172" i="7"/>
  <c r="AF171" i="7"/>
  <c r="AG171" i="7"/>
  <c r="Z171" i="7"/>
  <c r="Y171" i="7"/>
  <c r="X171" i="7"/>
  <c r="J171" i="7"/>
  <c r="O171" i="7"/>
  <c r="B171" i="7"/>
  <c r="G171" i="7"/>
  <c r="AF170" i="7"/>
  <c r="AG170" i="7"/>
  <c r="Z170" i="7"/>
  <c r="Y170" i="7"/>
  <c r="X170" i="7"/>
  <c r="J170" i="7"/>
  <c r="O170" i="7"/>
  <c r="B170" i="7"/>
  <c r="G170" i="7"/>
  <c r="AF169" i="7"/>
  <c r="AG169" i="7"/>
  <c r="Z169" i="7"/>
  <c r="Y169" i="7"/>
  <c r="X169" i="7"/>
  <c r="J169" i="7"/>
  <c r="O169" i="7"/>
  <c r="B169" i="7"/>
  <c r="G169" i="7"/>
  <c r="AF168" i="7"/>
  <c r="AG168" i="7"/>
  <c r="Z168" i="7"/>
  <c r="Y168" i="7"/>
  <c r="X168" i="7"/>
  <c r="J168" i="7"/>
  <c r="O168" i="7"/>
  <c r="B168" i="7"/>
  <c r="G168" i="7"/>
  <c r="AF167" i="7"/>
  <c r="AG167" i="7"/>
  <c r="Z167" i="7"/>
  <c r="Y167" i="7"/>
  <c r="X167" i="7"/>
  <c r="J167" i="7"/>
  <c r="O167" i="7"/>
  <c r="B167" i="7"/>
  <c r="G167" i="7"/>
  <c r="AF166" i="7"/>
  <c r="AG166" i="7"/>
  <c r="Z166" i="7"/>
  <c r="Y166" i="7"/>
  <c r="X166" i="7"/>
  <c r="J166" i="7"/>
  <c r="O166" i="7"/>
  <c r="B166" i="7"/>
  <c r="G166" i="7"/>
  <c r="AF165" i="7"/>
  <c r="AG165" i="7"/>
  <c r="Z165" i="7"/>
  <c r="Y165" i="7"/>
  <c r="X165" i="7"/>
  <c r="J165" i="7"/>
  <c r="O165" i="7"/>
  <c r="B165" i="7"/>
  <c r="G165" i="7"/>
  <c r="AF164" i="7"/>
  <c r="AG164" i="7"/>
  <c r="Z164" i="7"/>
  <c r="Y164" i="7"/>
  <c r="X164" i="7"/>
  <c r="J164" i="7"/>
  <c r="O164" i="7"/>
  <c r="B164" i="7"/>
  <c r="G164" i="7"/>
  <c r="AF163" i="7"/>
  <c r="AG163" i="7"/>
  <c r="Z163" i="7"/>
  <c r="Y163" i="7"/>
  <c r="X163" i="7"/>
  <c r="J163" i="7"/>
  <c r="O163" i="7"/>
  <c r="B163" i="7"/>
  <c r="G163" i="7"/>
  <c r="AF162" i="7"/>
  <c r="AG162" i="7"/>
  <c r="Z162" i="7"/>
  <c r="Y162" i="7"/>
  <c r="X162" i="7"/>
  <c r="J162" i="7"/>
  <c r="O162" i="7"/>
  <c r="B162" i="7"/>
  <c r="G162" i="7"/>
  <c r="AF161" i="7"/>
  <c r="AG161" i="7"/>
  <c r="Z161" i="7"/>
  <c r="Y161" i="7"/>
  <c r="X161" i="7"/>
  <c r="J161" i="7"/>
  <c r="O161" i="7"/>
  <c r="B161" i="7"/>
  <c r="G161" i="7"/>
  <c r="AF160" i="7"/>
  <c r="AG160" i="7"/>
  <c r="Z160" i="7"/>
  <c r="Y160" i="7"/>
  <c r="X160" i="7"/>
  <c r="J160" i="7"/>
  <c r="O160" i="7"/>
  <c r="B160" i="7"/>
  <c r="G160" i="7"/>
  <c r="AF159" i="7"/>
  <c r="AG159" i="7"/>
  <c r="Z159" i="7"/>
  <c r="Y159" i="7"/>
  <c r="X159" i="7"/>
  <c r="J159" i="7"/>
  <c r="O159" i="7"/>
  <c r="B159" i="7"/>
  <c r="G159" i="7"/>
  <c r="AF158" i="7"/>
  <c r="AG158" i="7"/>
  <c r="Z158" i="7"/>
  <c r="Y158" i="7"/>
  <c r="X158" i="7"/>
  <c r="J158" i="7"/>
  <c r="O158" i="7"/>
  <c r="B158" i="7"/>
  <c r="G158" i="7"/>
  <c r="AF157" i="7"/>
  <c r="AG157" i="7"/>
  <c r="Z157" i="7"/>
  <c r="Y157" i="7"/>
  <c r="X157" i="7"/>
  <c r="J157" i="7"/>
  <c r="O157" i="7"/>
  <c r="B157" i="7"/>
  <c r="G157" i="7"/>
  <c r="AF156" i="7"/>
  <c r="AG156" i="7"/>
  <c r="Z156" i="7"/>
  <c r="Y156" i="7"/>
  <c r="X156" i="7"/>
  <c r="J156" i="7"/>
  <c r="O156" i="7"/>
  <c r="B156" i="7"/>
  <c r="G156" i="7"/>
  <c r="AF155" i="7"/>
  <c r="AG155" i="7"/>
  <c r="Z155" i="7"/>
  <c r="Y155" i="7"/>
  <c r="X155" i="7"/>
  <c r="J155" i="7"/>
  <c r="O155" i="7"/>
  <c r="B155" i="7"/>
  <c r="G155" i="7"/>
  <c r="AF154" i="7"/>
  <c r="AG154" i="7"/>
  <c r="Z154" i="7"/>
  <c r="Y154" i="7"/>
  <c r="X154" i="7"/>
  <c r="J154" i="7"/>
  <c r="O154" i="7"/>
  <c r="B154" i="7"/>
  <c r="G154" i="7"/>
  <c r="AF153" i="7"/>
  <c r="AG153" i="7"/>
  <c r="Z153" i="7"/>
  <c r="Y153" i="7"/>
  <c r="X153" i="7"/>
  <c r="J153" i="7"/>
  <c r="O153" i="7"/>
  <c r="B153" i="7"/>
  <c r="G153" i="7"/>
  <c r="AF152" i="7"/>
  <c r="AG152" i="7"/>
  <c r="Z152" i="7"/>
  <c r="Y152" i="7"/>
  <c r="X152" i="7"/>
  <c r="J152" i="7"/>
  <c r="O152" i="7"/>
  <c r="B152" i="7"/>
  <c r="G152" i="7"/>
  <c r="AF151" i="7"/>
  <c r="AG151" i="7"/>
  <c r="Z151" i="7"/>
  <c r="Y151" i="7"/>
  <c r="X151" i="7"/>
  <c r="J151" i="7"/>
  <c r="O151" i="7"/>
  <c r="B151" i="7"/>
  <c r="G151" i="7"/>
  <c r="AF150" i="7"/>
  <c r="AG150" i="7"/>
  <c r="Z150" i="7"/>
  <c r="Y150" i="7"/>
  <c r="X150" i="7"/>
  <c r="J150" i="7"/>
  <c r="O150" i="7"/>
  <c r="B150" i="7"/>
  <c r="G150" i="7"/>
  <c r="AF149" i="7"/>
  <c r="AG149" i="7"/>
  <c r="Z149" i="7"/>
  <c r="Y149" i="7"/>
  <c r="X149" i="7"/>
  <c r="J149" i="7"/>
  <c r="O149" i="7"/>
  <c r="B149" i="7"/>
  <c r="G149" i="7"/>
  <c r="AF148" i="7"/>
  <c r="AG148" i="7"/>
  <c r="Z148" i="7"/>
  <c r="Y148" i="7"/>
  <c r="AA148" i="7"/>
  <c r="X148" i="7"/>
  <c r="J148" i="7"/>
  <c r="O148" i="7"/>
  <c r="B148" i="7"/>
  <c r="G148" i="7"/>
  <c r="AF147" i="7"/>
  <c r="AG147" i="7"/>
  <c r="Z147" i="7"/>
  <c r="Y147" i="7"/>
  <c r="AA147" i="7"/>
  <c r="X147" i="7"/>
  <c r="J147" i="7"/>
  <c r="O147" i="7"/>
  <c r="B147" i="7"/>
  <c r="G147" i="7"/>
  <c r="AF146" i="7"/>
  <c r="AG146" i="7"/>
  <c r="Z146" i="7"/>
  <c r="Y146" i="7"/>
  <c r="AA146" i="7"/>
  <c r="X146" i="7"/>
  <c r="J146" i="7"/>
  <c r="O146" i="7"/>
  <c r="B146" i="7"/>
  <c r="G146" i="7"/>
  <c r="AF145" i="7"/>
  <c r="AG145" i="7"/>
  <c r="Z145" i="7"/>
  <c r="Y145" i="7"/>
  <c r="X145" i="7"/>
  <c r="J145" i="7"/>
  <c r="O145" i="7"/>
  <c r="B145" i="7"/>
  <c r="G145" i="7"/>
  <c r="AF144" i="7"/>
  <c r="AG144" i="7"/>
  <c r="Z144" i="7"/>
  <c r="Y144" i="7"/>
  <c r="AA144" i="7"/>
  <c r="X144" i="7"/>
  <c r="J144" i="7"/>
  <c r="O144" i="7"/>
  <c r="B144" i="7"/>
  <c r="G144" i="7"/>
  <c r="AF143" i="7"/>
  <c r="AG143" i="7"/>
  <c r="Z143" i="7"/>
  <c r="Y143" i="7"/>
  <c r="AA143" i="7"/>
  <c r="X143" i="7"/>
  <c r="J143" i="7"/>
  <c r="O143" i="7"/>
  <c r="B143" i="7"/>
  <c r="G143" i="7"/>
  <c r="AF142" i="7"/>
  <c r="AG142" i="7"/>
  <c r="Z142" i="7"/>
  <c r="Y142" i="7"/>
  <c r="AA142" i="7"/>
  <c r="X142" i="7"/>
  <c r="J142" i="7"/>
  <c r="O142" i="7"/>
  <c r="B142" i="7"/>
  <c r="G142" i="7"/>
  <c r="AF141" i="7"/>
  <c r="AG141" i="7"/>
  <c r="Z141" i="7"/>
  <c r="Y141" i="7"/>
  <c r="X141" i="7"/>
  <c r="J141" i="7"/>
  <c r="O141" i="7"/>
  <c r="B141" i="7"/>
  <c r="G141" i="7"/>
  <c r="AF140" i="7"/>
  <c r="AG140" i="7"/>
  <c r="Z140" i="7"/>
  <c r="Y140" i="7"/>
  <c r="X140" i="7"/>
  <c r="J140" i="7"/>
  <c r="O140" i="7"/>
  <c r="B140" i="7"/>
  <c r="G140" i="7"/>
  <c r="AF139" i="7"/>
  <c r="AG139" i="7"/>
  <c r="Z139" i="7"/>
  <c r="Y139" i="7"/>
  <c r="X139" i="7"/>
  <c r="J139" i="7"/>
  <c r="O139" i="7"/>
  <c r="B139" i="7"/>
  <c r="G139" i="7"/>
  <c r="AF138" i="7"/>
  <c r="AG138" i="7"/>
  <c r="Z138" i="7"/>
  <c r="Y138" i="7"/>
  <c r="X138" i="7"/>
  <c r="J138" i="7"/>
  <c r="O138" i="7"/>
  <c r="B138" i="7"/>
  <c r="G138" i="7"/>
  <c r="AF137" i="7"/>
  <c r="AG137" i="7"/>
  <c r="Z137" i="7"/>
  <c r="Y137" i="7"/>
  <c r="X137" i="7"/>
  <c r="J137" i="7"/>
  <c r="O137" i="7"/>
  <c r="B137" i="7"/>
  <c r="G137" i="7"/>
  <c r="AF136" i="7"/>
  <c r="AG136" i="7"/>
  <c r="Z136" i="7"/>
  <c r="Y136" i="7"/>
  <c r="X136" i="7"/>
  <c r="J136" i="7"/>
  <c r="O136" i="7"/>
  <c r="B136" i="7"/>
  <c r="G136" i="7"/>
  <c r="AF135" i="7"/>
  <c r="AG135" i="7"/>
  <c r="Z135" i="7"/>
  <c r="Y135" i="7"/>
  <c r="X135" i="7"/>
  <c r="J135" i="7"/>
  <c r="O135" i="7"/>
  <c r="B135" i="7"/>
  <c r="G135" i="7"/>
  <c r="AF134" i="7"/>
  <c r="AG134" i="7"/>
  <c r="Z134" i="7"/>
  <c r="Y134" i="7"/>
  <c r="X134" i="7"/>
  <c r="J134" i="7"/>
  <c r="O134" i="7"/>
  <c r="B134" i="7"/>
  <c r="G134" i="7"/>
  <c r="AF133" i="7"/>
  <c r="AG133" i="7"/>
  <c r="Z133" i="7"/>
  <c r="Y133" i="7"/>
  <c r="X133" i="7"/>
  <c r="J133" i="7"/>
  <c r="O133" i="7"/>
  <c r="B133" i="7"/>
  <c r="G133" i="7"/>
  <c r="AF132" i="7"/>
  <c r="AG132" i="7"/>
  <c r="Z132" i="7"/>
  <c r="Y132" i="7"/>
  <c r="X132" i="7"/>
  <c r="J132" i="7"/>
  <c r="O132" i="7"/>
  <c r="B132" i="7"/>
  <c r="G132" i="7"/>
  <c r="AF131" i="7"/>
  <c r="AG131" i="7"/>
  <c r="Z131" i="7"/>
  <c r="Y131" i="7"/>
  <c r="X131" i="7"/>
  <c r="J131" i="7"/>
  <c r="O131" i="7"/>
  <c r="B131" i="7"/>
  <c r="G131" i="7"/>
  <c r="AF130" i="7"/>
  <c r="AG130" i="7"/>
  <c r="Z130" i="7"/>
  <c r="Y130" i="7"/>
  <c r="X130" i="7"/>
  <c r="J130" i="7"/>
  <c r="O130" i="7"/>
  <c r="B130" i="7"/>
  <c r="G130" i="7"/>
  <c r="AF129" i="7"/>
  <c r="AG129" i="7"/>
  <c r="Z129" i="7"/>
  <c r="Y129" i="7"/>
  <c r="X129" i="7"/>
  <c r="J129" i="7"/>
  <c r="O129" i="7"/>
  <c r="B129" i="7"/>
  <c r="G129" i="7"/>
  <c r="AF128" i="7"/>
  <c r="AG128" i="7"/>
  <c r="Z128" i="7"/>
  <c r="Y128" i="7"/>
  <c r="X128" i="7"/>
  <c r="J128" i="7"/>
  <c r="O128" i="7"/>
  <c r="B128" i="7"/>
  <c r="G128" i="7"/>
  <c r="AF127" i="7"/>
  <c r="AG127" i="7"/>
  <c r="Z127" i="7"/>
  <c r="Y127" i="7"/>
  <c r="X127" i="7"/>
  <c r="J127" i="7"/>
  <c r="O127" i="7"/>
  <c r="B127" i="7"/>
  <c r="G127" i="7"/>
  <c r="AF126" i="7"/>
  <c r="AG126" i="7"/>
  <c r="Z126" i="7"/>
  <c r="Y126" i="7"/>
  <c r="X126" i="7"/>
  <c r="J126" i="7"/>
  <c r="O126" i="7"/>
  <c r="B126" i="7"/>
  <c r="G126" i="7"/>
  <c r="AF125" i="7"/>
  <c r="AG125" i="7"/>
  <c r="Z125" i="7"/>
  <c r="Y125" i="7"/>
  <c r="X125" i="7"/>
  <c r="J125" i="7"/>
  <c r="O125" i="7"/>
  <c r="B125" i="7"/>
  <c r="G125" i="7"/>
  <c r="AF124" i="7"/>
  <c r="AG124" i="7"/>
  <c r="Z124" i="7"/>
  <c r="Y124" i="7"/>
  <c r="X124" i="7"/>
  <c r="J124" i="7"/>
  <c r="O124" i="7"/>
  <c r="B124" i="7"/>
  <c r="G124" i="7"/>
  <c r="AF123" i="7"/>
  <c r="AG123" i="7"/>
  <c r="Z123" i="7"/>
  <c r="Y123" i="7"/>
  <c r="X123" i="7"/>
  <c r="J123" i="7"/>
  <c r="O123" i="7"/>
  <c r="B123" i="7"/>
  <c r="G123" i="7"/>
  <c r="AF122" i="7"/>
  <c r="AG122" i="7"/>
  <c r="Z122" i="7"/>
  <c r="Y122" i="7"/>
  <c r="X122" i="7"/>
  <c r="J122" i="7"/>
  <c r="O122" i="7"/>
  <c r="B122" i="7"/>
  <c r="G122" i="7"/>
  <c r="AF121" i="7"/>
  <c r="AG121" i="7"/>
  <c r="Z121" i="7"/>
  <c r="Y121" i="7"/>
  <c r="X121" i="7"/>
  <c r="J121" i="7"/>
  <c r="O121" i="7"/>
  <c r="B121" i="7"/>
  <c r="G121" i="7"/>
  <c r="AF120" i="7"/>
  <c r="AG120" i="7"/>
  <c r="Z120" i="7"/>
  <c r="Y120" i="7"/>
  <c r="X120" i="7"/>
  <c r="J120" i="7"/>
  <c r="O120" i="7"/>
  <c r="B120" i="7"/>
  <c r="G120" i="7"/>
  <c r="AF119" i="7"/>
  <c r="AG119" i="7"/>
  <c r="Z119" i="7"/>
  <c r="Y119" i="7"/>
  <c r="X119" i="7"/>
  <c r="J119" i="7"/>
  <c r="O119" i="7"/>
  <c r="B119" i="7"/>
  <c r="G119" i="7"/>
  <c r="AF118" i="7"/>
  <c r="AG118" i="7"/>
  <c r="Z118" i="7"/>
  <c r="Y118" i="7"/>
  <c r="X118" i="7"/>
  <c r="J118" i="7"/>
  <c r="O118" i="7"/>
  <c r="B118" i="7"/>
  <c r="G118" i="7"/>
  <c r="AF117" i="7"/>
  <c r="AG117" i="7"/>
  <c r="Z117" i="7"/>
  <c r="Y117" i="7"/>
  <c r="X117" i="7"/>
  <c r="J117" i="7"/>
  <c r="O117" i="7"/>
  <c r="B117" i="7"/>
  <c r="G117" i="7"/>
  <c r="AF116" i="7"/>
  <c r="AG116" i="7"/>
  <c r="Z116" i="7"/>
  <c r="Y116" i="7"/>
  <c r="AA116" i="7"/>
  <c r="X116" i="7"/>
  <c r="J116" i="7"/>
  <c r="O116" i="7"/>
  <c r="B116" i="7"/>
  <c r="G116" i="7"/>
  <c r="AF115" i="7"/>
  <c r="AG115" i="7"/>
  <c r="Z115" i="7"/>
  <c r="Y115" i="7"/>
  <c r="AA115" i="7"/>
  <c r="X115" i="7"/>
  <c r="J115" i="7"/>
  <c r="O115" i="7"/>
  <c r="B115" i="7"/>
  <c r="G115" i="7"/>
  <c r="AF114" i="7"/>
  <c r="AG114" i="7"/>
  <c r="Z114" i="7"/>
  <c r="Y114" i="7"/>
  <c r="AA114" i="7"/>
  <c r="X114" i="7"/>
  <c r="J114" i="7"/>
  <c r="O114" i="7"/>
  <c r="P114" i="7"/>
  <c r="B114" i="7"/>
  <c r="G114" i="7"/>
  <c r="H114" i="7"/>
  <c r="AF113" i="7"/>
  <c r="AG113" i="7"/>
  <c r="Z113" i="7"/>
  <c r="Y113" i="7"/>
  <c r="X113" i="7"/>
  <c r="AF112" i="7"/>
  <c r="AG112" i="7"/>
  <c r="Z112" i="7"/>
  <c r="Y112" i="7"/>
  <c r="AA112" i="7"/>
  <c r="X112" i="7"/>
  <c r="AF111" i="7"/>
  <c r="AG111" i="7"/>
  <c r="Z111" i="7"/>
  <c r="Y111" i="7"/>
  <c r="AA111" i="7"/>
  <c r="X111" i="7"/>
  <c r="AF110" i="7"/>
  <c r="AG110" i="7"/>
  <c r="Z110" i="7"/>
  <c r="Y110" i="7"/>
  <c r="AA110" i="7"/>
  <c r="X110" i="7"/>
  <c r="AF109" i="7"/>
  <c r="AG109" i="7"/>
  <c r="Z109" i="7"/>
  <c r="Y109" i="7"/>
  <c r="X109" i="7"/>
  <c r="AF108" i="7"/>
  <c r="AG108" i="7"/>
  <c r="Z108" i="7"/>
  <c r="Y108" i="7"/>
  <c r="X108" i="7"/>
  <c r="AF107" i="7"/>
  <c r="AG107" i="7"/>
  <c r="Z107" i="7"/>
  <c r="Y107" i="7"/>
  <c r="X107" i="7"/>
  <c r="AF106" i="7"/>
  <c r="AG106" i="7"/>
  <c r="Z106" i="7"/>
  <c r="Y106" i="7"/>
  <c r="X106" i="7"/>
  <c r="AF105" i="7"/>
  <c r="AG105" i="7"/>
  <c r="Z105" i="7"/>
  <c r="Y105" i="7"/>
  <c r="X105" i="7"/>
  <c r="J105" i="7"/>
  <c r="O105" i="7"/>
  <c r="B105" i="7"/>
  <c r="G105" i="7"/>
  <c r="AF104" i="7"/>
  <c r="AG104" i="7"/>
  <c r="Z104" i="7"/>
  <c r="Y104" i="7"/>
  <c r="X104" i="7"/>
  <c r="J104" i="7"/>
  <c r="O104" i="7"/>
  <c r="B104" i="7"/>
  <c r="G104" i="7"/>
  <c r="AF103" i="7"/>
  <c r="AG103" i="7"/>
  <c r="Z103" i="7"/>
  <c r="Y103" i="7"/>
  <c r="X103" i="7"/>
  <c r="J103" i="7"/>
  <c r="O103" i="7"/>
  <c r="B103" i="7"/>
  <c r="G103" i="7"/>
  <c r="AF102" i="7"/>
  <c r="AG102" i="7"/>
  <c r="Z102" i="7"/>
  <c r="Y102" i="7"/>
  <c r="X102" i="7"/>
  <c r="J102" i="7"/>
  <c r="O102" i="7"/>
  <c r="B102" i="7"/>
  <c r="G102" i="7"/>
  <c r="AF101" i="7"/>
  <c r="AG101" i="7"/>
  <c r="Z101" i="7"/>
  <c r="Y101" i="7"/>
  <c r="X101" i="7"/>
  <c r="J101" i="7"/>
  <c r="O101" i="7"/>
  <c r="B101" i="7"/>
  <c r="G101" i="7"/>
  <c r="AF100" i="7"/>
  <c r="AG100" i="7"/>
  <c r="Z100" i="7"/>
  <c r="Y100" i="7"/>
  <c r="X100" i="7"/>
  <c r="J100" i="7"/>
  <c r="O100" i="7"/>
  <c r="B100" i="7"/>
  <c r="G100" i="7"/>
  <c r="AF99" i="7"/>
  <c r="AG99" i="7"/>
  <c r="Z99" i="7"/>
  <c r="Y99" i="7"/>
  <c r="X99" i="7"/>
  <c r="J99" i="7"/>
  <c r="O99" i="7"/>
  <c r="B99" i="7"/>
  <c r="G99" i="7"/>
  <c r="AF98" i="7"/>
  <c r="AG98" i="7"/>
  <c r="Z98" i="7"/>
  <c r="Y98" i="7"/>
  <c r="X98" i="7"/>
  <c r="J98" i="7"/>
  <c r="O98" i="7"/>
  <c r="B98" i="7"/>
  <c r="G98" i="7"/>
  <c r="AF97" i="7"/>
  <c r="AG97" i="7"/>
  <c r="Z97" i="7"/>
  <c r="Y97" i="7"/>
  <c r="X97" i="7"/>
  <c r="J97" i="7"/>
  <c r="O97" i="7"/>
  <c r="B97" i="7"/>
  <c r="G97" i="7"/>
  <c r="AF96" i="7"/>
  <c r="AG96" i="7"/>
  <c r="Z96" i="7"/>
  <c r="Y96" i="7"/>
  <c r="X96" i="7"/>
  <c r="J96" i="7"/>
  <c r="O96" i="7"/>
  <c r="B96" i="7"/>
  <c r="G96" i="7"/>
  <c r="AF95" i="7"/>
  <c r="AG95" i="7"/>
  <c r="Z95" i="7"/>
  <c r="Y95" i="7"/>
  <c r="X95" i="7"/>
  <c r="J95" i="7"/>
  <c r="O95" i="7"/>
  <c r="B95" i="7"/>
  <c r="G95" i="7"/>
  <c r="AF94" i="7"/>
  <c r="AG94" i="7"/>
  <c r="Z94" i="7"/>
  <c r="Y94" i="7"/>
  <c r="X94" i="7"/>
  <c r="J94" i="7"/>
  <c r="O94" i="7"/>
  <c r="B94" i="7"/>
  <c r="G94" i="7"/>
  <c r="AF93" i="7"/>
  <c r="AG93" i="7"/>
  <c r="Z93" i="7"/>
  <c r="Y93" i="7"/>
  <c r="X93" i="7"/>
  <c r="J93" i="7"/>
  <c r="O93" i="7"/>
  <c r="B93" i="7"/>
  <c r="G93" i="7"/>
  <c r="AF92" i="7"/>
  <c r="AG92" i="7"/>
  <c r="Z92" i="7"/>
  <c r="Y92" i="7"/>
  <c r="X92" i="7"/>
  <c r="J92" i="7"/>
  <c r="O92" i="7"/>
  <c r="B92" i="7"/>
  <c r="G92" i="7"/>
  <c r="AF91" i="7"/>
  <c r="AG91" i="7"/>
  <c r="Z91" i="7"/>
  <c r="Y91" i="7"/>
  <c r="X91" i="7"/>
  <c r="J91" i="7"/>
  <c r="O91" i="7"/>
  <c r="B91" i="7"/>
  <c r="G91" i="7"/>
  <c r="AF90" i="7"/>
  <c r="AG90" i="7"/>
  <c r="Z90" i="7"/>
  <c r="Y90" i="7"/>
  <c r="X90" i="7"/>
  <c r="J90" i="7"/>
  <c r="O90" i="7"/>
  <c r="B90" i="7"/>
  <c r="G90" i="7"/>
  <c r="AF89" i="7"/>
  <c r="AG89" i="7"/>
  <c r="Z89" i="7"/>
  <c r="Y89" i="7"/>
  <c r="X89" i="7"/>
  <c r="J89" i="7"/>
  <c r="O89" i="7"/>
  <c r="B89" i="7"/>
  <c r="G89" i="7"/>
  <c r="AF88" i="7"/>
  <c r="AG88" i="7"/>
  <c r="Z88" i="7"/>
  <c r="Y88" i="7"/>
  <c r="X88" i="7"/>
  <c r="J88" i="7"/>
  <c r="O88" i="7"/>
  <c r="B88" i="7"/>
  <c r="G88" i="7"/>
  <c r="AF87" i="7"/>
  <c r="AG87" i="7"/>
  <c r="Z87" i="7"/>
  <c r="Y87" i="7"/>
  <c r="X87" i="7"/>
  <c r="J87" i="7"/>
  <c r="O87" i="7"/>
  <c r="B87" i="7"/>
  <c r="G87" i="7"/>
  <c r="AF86" i="7"/>
  <c r="AG86" i="7"/>
  <c r="Z86" i="7"/>
  <c r="Y86" i="7"/>
  <c r="X86" i="7"/>
  <c r="J86" i="7"/>
  <c r="O86" i="7"/>
  <c r="B86" i="7"/>
  <c r="G86" i="7"/>
  <c r="AF85" i="7"/>
  <c r="AG85" i="7"/>
  <c r="Z85" i="7"/>
  <c r="Y85" i="7"/>
  <c r="X85" i="7"/>
  <c r="J85" i="7"/>
  <c r="O85" i="7"/>
  <c r="B85" i="7"/>
  <c r="G85" i="7"/>
  <c r="AF84" i="7"/>
  <c r="AG84" i="7"/>
  <c r="Z84" i="7"/>
  <c r="Y84" i="7"/>
  <c r="AA84" i="7"/>
  <c r="X84" i="7"/>
  <c r="J84" i="7"/>
  <c r="O84" i="7"/>
  <c r="B84" i="7"/>
  <c r="G84" i="7"/>
  <c r="AF83" i="7"/>
  <c r="AG83" i="7"/>
  <c r="Z83" i="7"/>
  <c r="Y83" i="7"/>
  <c r="AA83" i="7"/>
  <c r="X83" i="7"/>
  <c r="J83" i="7"/>
  <c r="O83" i="7"/>
  <c r="B83" i="7"/>
  <c r="G83" i="7"/>
  <c r="AF82" i="7"/>
  <c r="AG82" i="7"/>
  <c r="Z82" i="7"/>
  <c r="Y82" i="7"/>
  <c r="AA82" i="7"/>
  <c r="X82" i="7"/>
  <c r="J82" i="7"/>
  <c r="O82" i="7"/>
  <c r="B82" i="7"/>
  <c r="G82" i="7"/>
  <c r="AF81" i="7"/>
  <c r="AG81" i="7"/>
  <c r="Z81" i="7"/>
  <c r="Y81" i="7"/>
  <c r="X81" i="7"/>
  <c r="J81" i="7"/>
  <c r="O81" i="7"/>
  <c r="B81" i="7"/>
  <c r="G81" i="7"/>
  <c r="AF80" i="7"/>
  <c r="AG80" i="7"/>
  <c r="Z80" i="7"/>
  <c r="Y80" i="7"/>
  <c r="AA80" i="7"/>
  <c r="X80" i="7"/>
  <c r="J80" i="7"/>
  <c r="O80" i="7"/>
  <c r="B80" i="7"/>
  <c r="G80" i="7"/>
  <c r="AF79" i="7"/>
  <c r="AG79" i="7"/>
  <c r="Z79" i="7"/>
  <c r="Y79" i="7"/>
  <c r="AA79" i="7"/>
  <c r="X79" i="7"/>
  <c r="J79" i="7"/>
  <c r="O79" i="7"/>
  <c r="B79" i="7"/>
  <c r="G79" i="7"/>
  <c r="AF78" i="7"/>
  <c r="AG78" i="7"/>
  <c r="Z78" i="7"/>
  <c r="Y78" i="7"/>
  <c r="AA78" i="7"/>
  <c r="X78" i="7"/>
  <c r="J78" i="7"/>
  <c r="O78" i="7"/>
  <c r="B78" i="7"/>
  <c r="G78" i="7"/>
  <c r="AF77" i="7"/>
  <c r="AG77" i="7"/>
  <c r="Z77" i="7"/>
  <c r="Y77" i="7"/>
  <c r="X77" i="7"/>
  <c r="J77" i="7"/>
  <c r="O77" i="7"/>
  <c r="B77" i="7"/>
  <c r="G77" i="7"/>
  <c r="AF76" i="7"/>
  <c r="AG76" i="7"/>
  <c r="Z76" i="7"/>
  <c r="Y76" i="7"/>
  <c r="X76" i="7"/>
  <c r="J76" i="7"/>
  <c r="O76" i="7"/>
  <c r="B76" i="7"/>
  <c r="G76" i="7"/>
  <c r="AF75" i="7"/>
  <c r="AG75" i="7"/>
  <c r="Z75" i="7"/>
  <c r="Y75" i="7"/>
  <c r="X75" i="7"/>
  <c r="J75" i="7"/>
  <c r="O75" i="7"/>
  <c r="B75" i="7"/>
  <c r="G75" i="7"/>
  <c r="AF74" i="7"/>
  <c r="AG74" i="7"/>
  <c r="Z74" i="7"/>
  <c r="Y74" i="7"/>
  <c r="X74" i="7"/>
  <c r="J74" i="7"/>
  <c r="O74" i="7"/>
  <c r="B74" i="7"/>
  <c r="G74" i="7"/>
  <c r="AF73" i="7"/>
  <c r="AG73" i="7"/>
  <c r="Z73" i="7"/>
  <c r="Y73" i="7"/>
  <c r="X73" i="7"/>
  <c r="J73" i="7"/>
  <c r="O73" i="7"/>
  <c r="B73" i="7"/>
  <c r="G73" i="7"/>
  <c r="AF72" i="7"/>
  <c r="AG72" i="7"/>
  <c r="Z72" i="7"/>
  <c r="Y72" i="7"/>
  <c r="X72" i="7"/>
  <c r="J72" i="7"/>
  <c r="O72" i="7"/>
  <c r="B72" i="7"/>
  <c r="G72" i="7"/>
  <c r="AF71" i="7"/>
  <c r="AG71" i="7"/>
  <c r="Z71" i="7"/>
  <c r="Y71" i="7"/>
  <c r="X71" i="7"/>
  <c r="J71" i="7"/>
  <c r="O71" i="7"/>
  <c r="B71" i="7"/>
  <c r="G71" i="7"/>
  <c r="AF70" i="7"/>
  <c r="AG70" i="7"/>
  <c r="Z70" i="7"/>
  <c r="Y70" i="7"/>
  <c r="X70" i="7"/>
  <c r="J70" i="7"/>
  <c r="O70" i="7"/>
  <c r="B70" i="7"/>
  <c r="G70" i="7"/>
  <c r="AF69" i="7"/>
  <c r="AG69" i="7"/>
  <c r="Z69" i="7"/>
  <c r="Y69" i="7"/>
  <c r="X69" i="7"/>
  <c r="J69" i="7"/>
  <c r="O69" i="7"/>
  <c r="B69" i="7"/>
  <c r="G69" i="7"/>
  <c r="AF68" i="7"/>
  <c r="AG68" i="7"/>
  <c r="Z68" i="7"/>
  <c r="Y68" i="7"/>
  <c r="X68" i="7"/>
  <c r="J68" i="7"/>
  <c r="O68" i="7"/>
  <c r="B68" i="7"/>
  <c r="G68" i="7"/>
  <c r="AF67" i="7"/>
  <c r="AG67" i="7"/>
  <c r="Z67" i="7"/>
  <c r="Y67" i="7"/>
  <c r="X67" i="7"/>
  <c r="J67" i="7"/>
  <c r="O67" i="7"/>
  <c r="B67" i="7"/>
  <c r="G67" i="7"/>
  <c r="AF66" i="7"/>
  <c r="AG66" i="7"/>
  <c r="Z66" i="7"/>
  <c r="Y66" i="7"/>
  <c r="X66" i="7"/>
  <c r="J66" i="7"/>
  <c r="O66" i="7"/>
  <c r="B66" i="7"/>
  <c r="G66" i="7"/>
  <c r="AF65" i="7"/>
  <c r="AG65" i="7"/>
  <c r="Z65" i="7"/>
  <c r="Y65" i="7"/>
  <c r="X65" i="7"/>
  <c r="J65" i="7"/>
  <c r="O65" i="7"/>
  <c r="B65" i="7"/>
  <c r="G65" i="7"/>
  <c r="AF64" i="7"/>
  <c r="AG64" i="7"/>
  <c r="Z64" i="7"/>
  <c r="Y64" i="7"/>
  <c r="X64" i="7"/>
  <c r="J64" i="7"/>
  <c r="O64" i="7"/>
  <c r="B64" i="7"/>
  <c r="G64" i="7"/>
  <c r="AF63" i="7"/>
  <c r="AG63" i="7"/>
  <c r="Z63" i="7"/>
  <c r="Y63" i="7"/>
  <c r="X63" i="7"/>
  <c r="J63" i="7"/>
  <c r="O63" i="7"/>
  <c r="B63" i="7"/>
  <c r="G63" i="7"/>
  <c r="AF62" i="7"/>
  <c r="AG62" i="7"/>
  <c r="Z62" i="7"/>
  <c r="Y62" i="7"/>
  <c r="X62" i="7"/>
  <c r="J62" i="7"/>
  <c r="O62" i="7"/>
  <c r="B62" i="7"/>
  <c r="G62" i="7"/>
  <c r="AF61" i="7"/>
  <c r="AG61" i="7"/>
  <c r="Z61" i="7"/>
  <c r="Y61" i="7"/>
  <c r="X61" i="7"/>
  <c r="J61" i="7"/>
  <c r="O61" i="7"/>
  <c r="B61" i="7"/>
  <c r="G61" i="7"/>
  <c r="AF60" i="7"/>
  <c r="AG60" i="7"/>
  <c r="Z60" i="7"/>
  <c r="Y60" i="7"/>
  <c r="X60" i="7"/>
  <c r="J60" i="7"/>
  <c r="O60" i="7"/>
  <c r="B60" i="7"/>
  <c r="G60" i="7"/>
  <c r="AF59" i="7"/>
  <c r="AG59" i="7"/>
  <c r="Z59" i="7"/>
  <c r="Y59" i="7"/>
  <c r="X59" i="7"/>
  <c r="J59" i="7"/>
  <c r="O59" i="7"/>
  <c r="B59" i="7"/>
  <c r="G59" i="7"/>
  <c r="AF58" i="7"/>
  <c r="AG58" i="7"/>
  <c r="Z58" i="7"/>
  <c r="Y58" i="7"/>
  <c r="X58" i="7"/>
  <c r="J58" i="7"/>
  <c r="O58" i="7"/>
  <c r="B58" i="7"/>
  <c r="G58" i="7"/>
  <c r="AF57" i="7"/>
  <c r="AG57" i="7"/>
  <c r="Z57" i="7"/>
  <c r="Y57" i="7"/>
  <c r="X57" i="7"/>
  <c r="J57" i="7"/>
  <c r="O57" i="7"/>
  <c r="B57" i="7"/>
  <c r="G57" i="7"/>
  <c r="AF56" i="7"/>
  <c r="AG56" i="7"/>
  <c r="Z56" i="7"/>
  <c r="Y56" i="7"/>
  <c r="X56" i="7"/>
  <c r="J56" i="7"/>
  <c r="O56" i="7"/>
  <c r="B56" i="7"/>
  <c r="G56" i="7"/>
  <c r="AF55" i="7"/>
  <c r="AG55" i="7"/>
  <c r="Z55" i="7"/>
  <c r="Y55" i="7"/>
  <c r="X55" i="7"/>
  <c r="J55" i="7"/>
  <c r="O55" i="7"/>
  <c r="B55" i="7"/>
  <c r="G55" i="7"/>
  <c r="AF54" i="7"/>
  <c r="AG54" i="7"/>
  <c r="Z54" i="7"/>
  <c r="Y54" i="7"/>
  <c r="X54" i="7"/>
  <c r="J54" i="7"/>
  <c r="O54" i="7"/>
  <c r="B54" i="7"/>
  <c r="G54" i="7"/>
  <c r="AF53" i="7"/>
  <c r="AG53" i="7"/>
  <c r="Z53" i="7"/>
  <c r="Y53" i="7"/>
  <c r="AA53" i="7"/>
  <c r="X53" i="7"/>
  <c r="J53" i="7"/>
  <c r="O53" i="7"/>
  <c r="B53" i="7"/>
  <c r="G53" i="7"/>
  <c r="AF52" i="7"/>
  <c r="AG52" i="7"/>
  <c r="Z52" i="7"/>
  <c r="Y52" i="7"/>
  <c r="AA52" i="7"/>
  <c r="X52" i="7"/>
  <c r="J52" i="7"/>
  <c r="O52" i="7"/>
  <c r="B52" i="7"/>
  <c r="G52" i="7"/>
  <c r="AF51" i="7"/>
  <c r="AG51" i="7"/>
  <c r="Z51" i="7"/>
  <c r="Y51" i="7"/>
  <c r="AA51" i="7"/>
  <c r="X51" i="7"/>
  <c r="J51" i="7"/>
  <c r="O51" i="7"/>
  <c r="B51" i="7"/>
  <c r="G51" i="7"/>
  <c r="AF50" i="7"/>
  <c r="AG50" i="7"/>
  <c r="Z50" i="7"/>
  <c r="Y50" i="7"/>
  <c r="AA50" i="7"/>
  <c r="X50" i="7"/>
  <c r="J50" i="7"/>
  <c r="O50" i="7"/>
  <c r="B50" i="7"/>
  <c r="G50" i="7"/>
  <c r="AF49" i="7"/>
  <c r="AG49" i="7"/>
  <c r="Z49" i="7"/>
  <c r="Y49" i="7"/>
  <c r="AA49" i="7"/>
  <c r="X49" i="7"/>
  <c r="J49" i="7"/>
  <c r="O49" i="7"/>
  <c r="B49" i="7"/>
  <c r="G49" i="7"/>
  <c r="AF48" i="7"/>
  <c r="AG48" i="7"/>
  <c r="Z48" i="7"/>
  <c r="Y48" i="7"/>
  <c r="AA48" i="7"/>
  <c r="X48" i="7"/>
  <c r="J48" i="7"/>
  <c r="O48" i="7"/>
  <c r="B48" i="7"/>
  <c r="G48" i="7"/>
  <c r="AF47" i="7"/>
  <c r="AG47" i="7"/>
  <c r="Z47" i="7"/>
  <c r="Y47" i="7"/>
  <c r="AA47" i="7"/>
  <c r="X47" i="7"/>
  <c r="J47" i="7"/>
  <c r="O47" i="7"/>
  <c r="B47" i="7"/>
  <c r="G47" i="7"/>
  <c r="AF46" i="7"/>
  <c r="AG46" i="7"/>
  <c r="Z46" i="7"/>
  <c r="Y46" i="7"/>
  <c r="AA46" i="7"/>
  <c r="X46" i="7"/>
  <c r="J46" i="7"/>
  <c r="O46" i="7"/>
  <c r="B46" i="7"/>
  <c r="G46" i="7"/>
  <c r="AF45" i="7"/>
  <c r="AG45" i="7"/>
  <c r="Z45" i="7"/>
  <c r="Y45" i="7"/>
  <c r="X45" i="7"/>
  <c r="J45" i="7"/>
  <c r="O45" i="7"/>
  <c r="B45" i="7"/>
  <c r="G45" i="7"/>
  <c r="AF44" i="7"/>
  <c r="AG44" i="7"/>
  <c r="Z44" i="7"/>
  <c r="Y44" i="7"/>
  <c r="X44" i="7"/>
  <c r="J44" i="7"/>
  <c r="O44" i="7"/>
  <c r="B44" i="7"/>
  <c r="G44" i="7"/>
  <c r="AF43" i="7"/>
  <c r="AG43" i="7"/>
  <c r="Z43" i="7"/>
  <c r="Y43" i="7"/>
  <c r="X43" i="7"/>
  <c r="J43" i="7"/>
  <c r="O43" i="7"/>
  <c r="B43" i="7"/>
  <c r="G43" i="7"/>
  <c r="AF42" i="7"/>
  <c r="AG42" i="7"/>
  <c r="Z42" i="7"/>
  <c r="Y42" i="7"/>
  <c r="X42" i="7"/>
  <c r="J42" i="7"/>
  <c r="O42" i="7"/>
  <c r="B42" i="7"/>
  <c r="G42" i="7"/>
  <c r="AF41" i="7"/>
  <c r="AG41" i="7"/>
  <c r="Z41" i="7"/>
  <c r="Y41" i="7"/>
  <c r="X41" i="7"/>
  <c r="J41" i="7"/>
  <c r="O41" i="7"/>
  <c r="B41" i="7"/>
  <c r="G41" i="7"/>
  <c r="AF40" i="7"/>
  <c r="AG40" i="7"/>
  <c r="Z40" i="7"/>
  <c r="Y40" i="7"/>
  <c r="X40" i="7"/>
  <c r="J40" i="7"/>
  <c r="O40" i="7"/>
  <c r="B40" i="7"/>
  <c r="G40" i="7"/>
  <c r="AF39" i="7"/>
  <c r="AG39" i="7"/>
  <c r="Z39" i="7"/>
  <c r="Y39" i="7"/>
  <c r="X39" i="7"/>
  <c r="J39" i="7"/>
  <c r="O39" i="7"/>
  <c r="B39" i="7"/>
  <c r="G39" i="7"/>
  <c r="AF38" i="7"/>
  <c r="AG38" i="7"/>
  <c r="Z38" i="7"/>
  <c r="Y38" i="7"/>
  <c r="X38" i="7"/>
  <c r="J38" i="7"/>
  <c r="O38" i="7"/>
  <c r="B38" i="7"/>
  <c r="G38" i="7"/>
  <c r="AF37" i="7"/>
  <c r="AG37" i="7"/>
  <c r="Z37" i="7"/>
  <c r="Y37" i="7"/>
  <c r="AA37" i="7"/>
  <c r="X37" i="7"/>
  <c r="J37" i="7"/>
  <c r="O37" i="7"/>
  <c r="B37" i="7"/>
  <c r="G37" i="7"/>
  <c r="AF36" i="7"/>
  <c r="AG36" i="7"/>
  <c r="Z36" i="7"/>
  <c r="Y36" i="7"/>
  <c r="AA36" i="7"/>
  <c r="X36" i="7"/>
  <c r="J36" i="7"/>
  <c r="O36" i="7"/>
  <c r="B36" i="7"/>
  <c r="G36" i="7"/>
  <c r="AF35" i="7"/>
  <c r="AG35" i="7"/>
  <c r="Z35" i="7"/>
  <c r="Y35" i="7"/>
  <c r="AA35" i="7"/>
  <c r="X35" i="7"/>
  <c r="J35" i="7"/>
  <c r="O35" i="7"/>
  <c r="B35" i="7"/>
  <c r="G35" i="7"/>
  <c r="AF34" i="7"/>
  <c r="AG34" i="7"/>
  <c r="Z34" i="7"/>
  <c r="Y34" i="7"/>
  <c r="AA34" i="7"/>
  <c r="X34" i="7"/>
  <c r="J34" i="7"/>
  <c r="O34" i="7"/>
  <c r="B34" i="7"/>
  <c r="G34" i="7"/>
  <c r="AF33" i="7"/>
  <c r="AG33" i="7"/>
  <c r="Z33" i="7"/>
  <c r="Y33" i="7"/>
  <c r="AA33" i="7"/>
  <c r="X33" i="7"/>
  <c r="J33" i="7"/>
  <c r="O33" i="7"/>
  <c r="B33" i="7"/>
  <c r="G33" i="7"/>
  <c r="AF32" i="7"/>
  <c r="AG32" i="7"/>
  <c r="Z32" i="7"/>
  <c r="Y32" i="7"/>
  <c r="AA32" i="7"/>
  <c r="X32" i="7"/>
  <c r="J32" i="7"/>
  <c r="O32" i="7"/>
  <c r="B32" i="7"/>
  <c r="G32" i="7"/>
  <c r="AF31" i="7"/>
  <c r="AG31" i="7"/>
  <c r="Z31" i="7"/>
  <c r="Y31" i="7"/>
  <c r="AA31" i="7"/>
  <c r="X31" i="7"/>
  <c r="J31" i="7"/>
  <c r="O31" i="7"/>
  <c r="B31" i="7"/>
  <c r="G31" i="7"/>
  <c r="AF30" i="7"/>
  <c r="AG30" i="7"/>
  <c r="Z30" i="7"/>
  <c r="Y30" i="7"/>
  <c r="AA30" i="7"/>
  <c r="X30" i="7"/>
  <c r="J30" i="7"/>
  <c r="O30" i="7"/>
  <c r="B30" i="7"/>
  <c r="G30" i="7"/>
  <c r="AF29" i="7"/>
  <c r="AG29" i="7"/>
  <c r="Z29" i="7"/>
  <c r="Y29" i="7"/>
  <c r="X29" i="7"/>
  <c r="J29" i="7"/>
  <c r="O29" i="7"/>
  <c r="B29" i="7"/>
  <c r="G29" i="7"/>
  <c r="AF28" i="7"/>
  <c r="AG28" i="7"/>
  <c r="Z28" i="7"/>
  <c r="Y28" i="7"/>
  <c r="X28" i="7"/>
  <c r="J28" i="7"/>
  <c r="O28" i="7"/>
  <c r="B28" i="7"/>
  <c r="G28" i="7"/>
  <c r="AF27" i="7"/>
  <c r="AG27" i="7"/>
  <c r="Z27" i="7"/>
  <c r="Y27" i="7"/>
  <c r="X27" i="7"/>
  <c r="J27" i="7"/>
  <c r="O27" i="7"/>
  <c r="B27" i="7"/>
  <c r="G27" i="7"/>
  <c r="AF26" i="7"/>
  <c r="AG26" i="7"/>
  <c r="Z26" i="7"/>
  <c r="Y26" i="7"/>
  <c r="X26" i="7"/>
  <c r="J26" i="7"/>
  <c r="O26" i="7"/>
  <c r="B26" i="7"/>
  <c r="G26" i="7"/>
  <c r="AF25" i="7"/>
  <c r="AG25" i="7"/>
  <c r="Z25" i="7"/>
  <c r="Y25" i="7"/>
  <c r="X25" i="7"/>
  <c r="J25" i="7"/>
  <c r="O25" i="7"/>
  <c r="B25" i="7"/>
  <c r="G25" i="7"/>
  <c r="AF24" i="7"/>
  <c r="AG24" i="7"/>
  <c r="Z24" i="7"/>
  <c r="Y24" i="7"/>
  <c r="X24" i="7"/>
  <c r="J24" i="7"/>
  <c r="O24" i="7"/>
  <c r="B24" i="7"/>
  <c r="G24" i="7"/>
  <c r="AF23" i="7"/>
  <c r="AG23" i="7"/>
  <c r="Z23" i="7"/>
  <c r="Y23" i="7"/>
  <c r="X23" i="7"/>
  <c r="J23" i="7"/>
  <c r="O23" i="7"/>
  <c r="B23" i="7"/>
  <c r="G23" i="7"/>
  <c r="AF22" i="7"/>
  <c r="AG22" i="7"/>
  <c r="Z22" i="7"/>
  <c r="Y22" i="7"/>
  <c r="X22" i="7"/>
  <c r="J22" i="7"/>
  <c r="O22" i="7"/>
  <c r="B22" i="7"/>
  <c r="G22" i="7"/>
  <c r="AF21" i="7"/>
  <c r="AG21" i="7"/>
  <c r="Z21" i="7"/>
  <c r="Y21" i="7"/>
  <c r="X21" i="7"/>
  <c r="J21" i="7"/>
  <c r="O21" i="7"/>
  <c r="B21" i="7"/>
  <c r="G21" i="7"/>
  <c r="AF20" i="7"/>
  <c r="AG20" i="7"/>
  <c r="Z20" i="7"/>
  <c r="Y20" i="7"/>
  <c r="X20" i="7"/>
  <c r="J20" i="7"/>
  <c r="O20" i="7"/>
  <c r="B20" i="7"/>
  <c r="G20" i="7"/>
  <c r="AF19" i="7"/>
  <c r="AG19" i="7"/>
  <c r="Z19" i="7"/>
  <c r="Y19" i="7"/>
  <c r="X19" i="7"/>
  <c r="J19" i="7"/>
  <c r="O19" i="7"/>
  <c r="B19" i="7"/>
  <c r="G19" i="7"/>
  <c r="AF18" i="7"/>
  <c r="AG18" i="7"/>
  <c r="Z18" i="7"/>
  <c r="Y18" i="7"/>
  <c r="X18" i="7"/>
  <c r="J18" i="7"/>
  <c r="O18" i="7"/>
  <c r="B18" i="7"/>
  <c r="G18" i="7"/>
  <c r="AF17" i="7"/>
  <c r="AG17" i="7"/>
  <c r="Z17" i="7"/>
  <c r="Y17" i="7"/>
  <c r="X17" i="7"/>
  <c r="J17" i="7"/>
  <c r="O17" i="7"/>
  <c r="B17" i="7"/>
  <c r="G17" i="7"/>
  <c r="AF16" i="7"/>
  <c r="AG16" i="7"/>
  <c r="Z16" i="7"/>
  <c r="Y16" i="7"/>
  <c r="X16" i="7"/>
  <c r="J16" i="7"/>
  <c r="O16" i="7"/>
  <c r="B16" i="7"/>
  <c r="G16" i="7"/>
  <c r="AF15" i="7"/>
  <c r="AG15" i="7"/>
  <c r="Z15" i="7"/>
  <c r="Y15" i="7"/>
  <c r="X15" i="7"/>
  <c r="J15" i="7"/>
  <c r="O15" i="7"/>
  <c r="B15" i="7"/>
  <c r="G15" i="7"/>
  <c r="AF14" i="7"/>
  <c r="AG14" i="7"/>
  <c r="Z14" i="7"/>
  <c r="Y14" i="7"/>
  <c r="X14" i="7"/>
  <c r="J14" i="7"/>
  <c r="O14" i="7"/>
  <c r="B14" i="7"/>
  <c r="G14" i="7"/>
  <c r="AF13" i="7"/>
  <c r="AG13" i="7"/>
  <c r="Z13" i="7"/>
  <c r="Y13" i="7"/>
  <c r="X13" i="7"/>
  <c r="J13" i="7"/>
  <c r="O13" i="7"/>
  <c r="B13" i="7"/>
  <c r="G13" i="7"/>
  <c r="AF12" i="7"/>
  <c r="AG12" i="7"/>
  <c r="Z12" i="7"/>
  <c r="X12" i="7"/>
  <c r="J12" i="7"/>
  <c r="O12" i="7"/>
  <c r="B12" i="7"/>
  <c r="G12" i="7"/>
  <c r="AF11" i="7"/>
  <c r="AG11" i="7"/>
  <c r="Z11" i="7"/>
  <c r="Y11" i="7"/>
  <c r="X11" i="7"/>
  <c r="J11" i="7"/>
  <c r="O11" i="7"/>
  <c r="B11" i="7"/>
  <c r="G11" i="7"/>
  <c r="AF10" i="7"/>
  <c r="AG10" i="7"/>
  <c r="Z10" i="7"/>
  <c r="Y10" i="7"/>
  <c r="X10" i="7"/>
  <c r="J10" i="7"/>
  <c r="O10" i="7"/>
  <c r="B10" i="7"/>
  <c r="G10" i="7"/>
  <c r="AF9" i="7"/>
  <c r="AG9" i="7"/>
  <c r="Z9" i="7"/>
  <c r="Y9" i="7"/>
  <c r="X9" i="7"/>
  <c r="J9" i="7"/>
  <c r="O9" i="7"/>
  <c r="B9" i="7"/>
  <c r="G9" i="7"/>
  <c r="AF8" i="7"/>
  <c r="AG8" i="7"/>
  <c r="Z8" i="7"/>
  <c r="Y8" i="7"/>
  <c r="X8" i="7"/>
  <c r="J8" i="7"/>
  <c r="O8" i="7"/>
  <c r="B8" i="7"/>
  <c r="G8" i="7"/>
  <c r="AF7" i="7"/>
  <c r="AG7" i="7"/>
  <c r="Z7" i="7"/>
  <c r="X7" i="7"/>
  <c r="J7" i="7"/>
  <c r="O7" i="7"/>
  <c r="B7" i="7"/>
  <c r="G7" i="7"/>
  <c r="AF6" i="7"/>
  <c r="AG6" i="7"/>
  <c r="Y6" i="7"/>
  <c r="J6" i="7"/>
  <c r="O6" i="7"/>
  <c r="B6" i="7"/>
  <c r="G6" i="7"/>
  <c r="AF5" i="7"/>
  <c r="AG5" i="7"/>
  <c r="Z5" i="7"/>
  <c r="X5" i="7"/>
  <c r="J5" i="7"/>
  <c r="O5" i="7"/>
  <c r="P5" i="7"/>
  <c r="B5" i="7"/>
  <c r="G5" i="7"/>
  <c r="H5" i="7"/>
  <c r="Z4" i="7"/>
  <c r="X4" i="7"/>
  <c r="Z431" i="6"/>
  <c r="Y431" i="6"/>
  <c r="X431" i="6"/>
  <c r="Z430" i="6"/>
  <c r="Y430" i="6"/>
  <c r="X430" i="6"/>
  <c r="Z429" i="6"/>
  <c r="Y429" i="6"/>
  <c r="X429" i="6"/>
  <c r="Z428" i="6"/>
  <c r="Y428" i="6"/>
  <c r="X428" i="6"/>
  <c r="Z427" i="6"/>
  <c r="Y427" i="6"/>
  <c r="X427" i="6"/>
  <c r="Z426" i="6"/>
  <c r="Y426" i="6"/>
  <c r="X426" i="6"/>
  <c r="Z425" i="6"/>
  <c r="Y425" i="6"/>
  <c r="X425" i="6"/>
  <c r="Z424" i="6"/>
  <c r="Y424" i="6"/>
  <c r="X424" i="6"/>
  <c r="Z423" i="6"/>
  <c r="Y423" i="6"/>
  <c r="X423" i="6"/>
  <c r="Z422" i="6"/>
  <c r="Y422" i="6"/>
  <c r="X422" i="6"/>
  <c r="Z421" i="6"/>
  <c r="Y421" i="6"/>
  <c r="X421" i="6"/>
  <c r="Z420" i="6"/>
  <c r="Y420" i="6"/>
  <c r="X420" i="6"/>
  <c r="Z419" i="6"/>
  <c r="Y419" i="6"/>
  <c r="X419" i="6"/>
  <c r="Z418" i="6"/>
  <c r="Y418" i="6"/>
  <c r="X418" i="6"/>
  <c r="Z417" i="6"/>
  <c r="Y417" i="6"/>
  <c r="X417" i="6"/>
  <c r="Z416" i="6"/>
  <c r="Y416" i="6"/>
  <c r="X416" i="6"/>
  <c r="Z415" i="6"/>
  <c r="Y415" i="6"/>
  <c r="X415" i="6"/>
  <c r="Z414" i="6"/>
  <c r="Y414" i="6"/>
  <c r="X414" i="6"/>
  <c r="Z413" i="6"/>
  <c r="Y413" i="6"/>
  <c r="X413" i="6"/>
  <c r="Z412" i="6"/>
  <c r="Y412" i="6"/>
  <c r="X412" i="6"/>
  <c r="Z411" i="6"/>
  <c r="Y411" i="6"/>
  <c r="X411" i="6"/>
  <c r="Z410" i="6"/>
  <c r="Y410" i="6"/>
  <c r="X410" i="6"/>
  <c r="Z409" i="6"/>
  <c r="Y409" i="6"/>
  <c r="X409" i="6"/>
  <c r="Z408" i="6"/>
  <c r="Y408" i="6"/>
  <c r="X408" i="6"/>
  <c r="Z407" i="6"/>
  <c r="Y407" i="6"/>
  <c r="X407" i="6"/>
  <c r="Z406" i="6"/>
  <c r="Y406" i="6"/>
  <c r="X406" i="6"/>
  <c r="Z405" i="6"/>
  <c r="Y405" i="6"/>
  <c r="X405" i="6"/>
  <c r="Z404" i="6"/>
  <c r="Y404" i="6"/>
  <c r="X404" i="6"/>
  <c r="Z403" i="6"/>
  <c r="Y403" i="6"/>
  <c r="X403" i="6"/>
  <c r="Z402" i="6"/>
  <c r="Y402" i="6"/>
  <c r="X402" i="6"/>
  <c r="Z401" i="6"/>
  <c r="Y401" i="6"/>
  <c r="X401" i="6"/>
  <c r="Z400" i="6"/>
  <c r="Y400" i="6"/>
  <c r="X400" i="6"/>
  <c r="Z399" i="6"/>
  <c r="Y399" i="6"/>
  <c r="X399" i="6"/>
  <c r="Z398" i="6"/>
  <c r="Y398" i="6"/>
  <c r="X398" i="6"/>
  <c r="Z397" i="6"/>
  <c r="Y397" i="6"/>
  <c r="X397" i="6"/>
  <c r="Z396" i="6"/>
  <c r="Y396" i="6"/>
  <c r="X396" i="6"/>
  <c r="Z395" i="6"/>
  <c r="Y395" i="6"/>
  <c r="X395" i="6"/>
  <c r="Z394" i="6"/>
  <c r="Y394" i="6"/>
  <c r="X394" i="6"/>
  <c r="Z393" i="6"/>
  <c r="Y393" i="6"/>
  <c r="X393" i="6"/>
  <c r="Z392" i="6"/>
  <c r="Y392" i="6"/>
  <c r="X392" i="6"/>
  <c r="Z391" i="6"/>
  <c r="Y391" i="6"/>
  <c r="X391" i="6"/>
  <c r="Z390" i="6"/>
  <c r="Y390" i="6"/>
  <c r="X390" i="6"/>
  <c r="Z389" i="6"/>
  <c r="Y389" i="6"/>
  <c r="X389" i="6"/>
  <c r="Z388" i="6"/>
  <c r="Y388" i="6"/>
  <c r="X388" i="6"/>
  <c r="Z387" i="6"/>
  <c r="Y387" i="6"/>
  <c r="X387" i="6"/>
  <c r="Z386" i="6"/>
  <c r="Y386" i="6"/>
  <c r="X386" i="6"/>
  <c r="Z385" i="6"/>
  <c r="Y385" i="6"/>
  <c r="X385" i="6"/>
  <c r="Z384" i="6"/>
  <c r="Y384" i="6"/>
  <c r="X384" i="6"/>
  <c r="Z383" i="6"/>
  <c r="Y383" i="6"/>
  <c r="X383" i="6"/>
  <c r="Z382" i="6"/>
  <c r="Y382" i="6"/>
  <c r="X382" i="6"/>
  <c r="Z381" i="6"/>
  <c r="Y381" i="6"/>
  <c r="X381" i="6"/>
  <c r="Z380" i="6"/>
  <c r="Y380" i="6"/>
  <c r="X380" i="6"/>
  <c r="Z379" i="6"/>
  <c r="Y379" i="6"/>
  <c r="X379" i="6"/>
  <c r="Z378" i="6"/>
  <c r="Y378" i="6"/>
  <c r="X378" i="6"/>
  <c r="Z377" i="6"/>
  <c r="Y377" i="6"/>
  <c r="X377" i="6"/>
  <c r="Z376" i="6"/>
  <c r="Y376" i="6"/>
  <c r="X376" i="6"/>
  <c r="Z375" i="6"/>
  <c r="Y375" i="6"/>
  <c r="X375" i="6"/>
  <c r="Z374" i="6"/>
  <c r="Y374" i="6"/>
  <c r="X374" i="6"/>
  <c r="Z373" i="6"/>
  <c r="Y373" i="6"/>
  <c r="X373" i="6"/>
  <c r="Z372" i="6"/>
  <c r="Y372" i="6"/>
  <c r="X372" i="6"/>
  <c r="Z371" i="6"/>
  <c r="Y371" i="6"/>
  <c r="X371" i="6"/>
  <c r="Z370" i="6"/>
  <c r="Y370" i="6"/>
  <c r="X370" i="6"/>
  <c r="Z369" i="6"/>
  <c r="Y369" i="6"/>
  <c r="X369" i="6"/>
  <c r="Z368" i="6"/>
  <c r="Y368" i="6"/>
  <c r="X368" i="6"/>
  <c r="Z367" i="6"/>
  <c r="Y367" i="6"/>
  <c r="X367" i="6"/>
  <c r="Z366" i="6"/>
  <c r="Y366" i="6"/>
  <c r="X366" i="6"/>
  <c r="Z365" i="6"/>
  <c r="Y365" i="6"/>
  <c r="X365" i="6"/>
  <c r="Z364" i="6"/>
  <c r="Y364" i="6"/>
  <c r="X364" i="6"/>
  <c r="Z363" i="6"/>
  <c r="Y363" i="6"/>
  <c r="X363" i="6"/>
  <c r="Z362" i="6"/>
  <c r="Y362" i="6"/>
  <c r="X362" i="6"/>
  <c r="Z361" i="6"/>
  <c r="Y361" i="6"/>
  <c r="X361" i="6"/>
  <c r="Z360" i="6"/>
  <c r="Y360" i="6"/>
  <c r="X360" i="6"/>
  <c r="Z359" i="6"/>
  <c r="Y359" i="6"/>
  <c r="X359" i="6"/>
  <c r="Z358" i="6"/>
  <c r="Y358" i="6"/>
  <c r="X358" i="6"/>
  <c r="Z357" i="6"/>
  <c r="Y357" i="6"/>
  <c r="X357" i="6"/>
  <c r="Z356" i="6"/>
  <c r="Y356" i="6"/>
  <c r="X356" i="6"/>
  <c r="Z355" i="6"/>
  <c r="Y355" i="6"/>
  <c r="X355" i="6"/>
  <c r="Z354" i="6"/>
  <c r="Y354" i="6"/>
  <c r="X354" i="6"/>
  <c r="Z353" i="6"/>
  <c r="Y353" i="6"/>
  <c r="X353" i="6"/>
  <c r="Z352" i="6"/>
  <c r="Y352" i="6"/>
  <c r="X352" i="6"/>
  <c r="Z351" i="6"/>
  <c r="Y351" i="6"/>
  <c r="X351" i="6"/>
  <c r="Z350" i="6"/>
  <c r="Y350" i="6"/>
  <c r="X350" i="6"/>
  <c r="Z349" i="6"/>
  <c r="Y349" i="6"/>
  <c r="X349" i="6"/>
  <c r="Z348" i="6"/>
  <c r="Y348" i="6"/>
  <c r="X348" i="6"/>
  <c r="Z347" i="6"/>
  <c r="Y347" i="6"/>
  <c r="X347" i="6"/>
  <c r="Z346" i="6"/>
  <c r="Y346" i="6"/>
  <c r="X346" i="6"/>
  <c r="AF345" i="6"/>
  <c r="AG345" i="6"/>
  <c r="Z345" i="6"/>
  <c r="Y345" i="6"/>
  <c r="X345" i="6"/>
  <c r="AF344" i="6"/>
  <c r="AG344" i="6"/>
  <c r="Z344" i="6"/>
  <c r="Y344" i="6"/>
  <c r="X344" i="6"/>
  <c r="AF343" i="6"/>
  <c r="AG343" i="6"/>
  <c r="Z343" i="6"/>
  <c r="Y343" i="6"/>
  <c r="X343" i="6"/>
  <c r="AF342" i="6"/>
  <c r="AG342" i="6"/>
  <c r="Z342" i="6"/>
  <c r="Y342" i="6"/>
  <c r="X342" i="6"/>
  <c r="AF341" i="6"/>
  <c r="AG341" i="6"/>
  <c r="Z341" i="6"/>
  <c r="Y341" i="6"/>
  <c r="X341" i="6"/>
  <c r="AF340" i="6"/>
  <c r="AG340" i="6"/>
  <c r="Z340" i="6"/>
  <c r="Y340" i="6"/>
  <c r="X340" i="6"/>
  <c r="AF339" i="6"/>
  <c r="AG339" i="6"/>
  <c r="Z339" i="6"/>
  <c r="Y339" i="6"/>
  <c r="X339" i="6"/>
  <c r="AF338" i="6"/>
  <c r="AG338" i="6"/>
  <c r="Z338" i="6"/>
  <c r="Y338" i="6"/>
  <c r="X338" i="6"/>
  <c r="AF337" i="6"/>
  <c r="AG337" i="6"/>
  <c r="Z337" i="6"/>
  <c r="Y337" i="6"/>
  <c r="X337" i="6"/>
  <c r="AF336" i="6"/>
  <c r="AG336" i="6"/>
  <c r="Z336" i="6"/>
  <c r="Y336" i="6"/>
  <c r="X336" i="6"/>
  <c r="AF335" i="6"/>
  <c r="AG335" i="6"/>
  <c r="Z335" i="6"/>
  <c r="Y335" i="6"/>
  <c r="X335" i="6"/>
  <c r="AF334" i="6"/>
  <c r="AG334" i="6"/>
  <c r="Z334" i="6"/>
  <c r="Y334" i="6"/>
  <c r="X334" i="6"/>
  <c r="AF333" i="6"/>
  <c r="AG333" i="6"/>
  <c r="Z333" i="6"/>
  <c r="Y333" i="6"/>
  <c r="X333" i="6"/>
  <c r="AF332" i="6"/>
  <c r="AG332" i="6"/>
  <c r="Z332" i="6"/>
  <c r="Y332" i="6"/>
  <c r="AA332" i="6"/>
  <c r="X332" i="6"/>
  <c r="AF331" i="6"/>
  <c r="AG331" i="6"/>
  <c r="Z331" i="6"/>
  <c r="Y331" i="6"/>
  <c r="AA331" i="6"/>
  <c r="X331" i="6"/>
  <c r="AF330" i="6"/>
  <c r="AG330" i="6"/>
  <c r="Z330" i="6"/>
  <c r="Y330" i="6"/>
  <c r="AA330" i="6"/>
  <c r="X330" i="6"/>
  <c r="AF329" i="6"/>
  <c r="AG329" i="6"/>
  <c r="Z329" i="6"/>
  <c r="Y329" i="6"/>
  <c r="AA329" i="6"/>
  <c r="X329" i="6"/>
  <c r="AF328" i="6"/>
  <c r="AG328" i="6"/>
  <c r="Z328" i="6"/>
  <c r="Y328" i="6"/>
  <c r="X328" i="6"/>
  <c r="AF327" i="6"/>
  <c r="AG327" i="6"/>
  <c r="Z327" i="6"/>
  <c r="Y327" i="6"/>
  <c r="AA327" i="6"/>
  <c r="X327" i="6"/>
  <c r="AF326" i="6"/>
  <c r="AG326" i="6"/>
  <c r="Z326" i="6"/>
  <c r="Y326" i="6"/>
  <c r="AA326" i="6"/>
  <c r="X326" i="6"/>
  <c r="AF325" i="6"/>
  <c r="AG325" i="6"/>
  <c r="Z325" i="6"/>
  <c r="Y325" i="6"/>
  <c r="AA325" i="6"/>
  <c r="X325" i="6"/>
  <c r="AF324" i="6"/>
  <c r="AG324" i="6"/>
  <c r="Z324" i="6"/>
  <c r="Y324" i="6"/>
  <c r="X324" i="6"/>
  <c r="AF323" i="6"/>
  <c r="AG323" i="6"/>
  <c r="Z323" i="6"/>
  <c r="Y323" i="6"/>
  <c r="X323" i="6"/>
  <c r="AF322" i="6"/>
  <c r="AG322" i="6"/>
  <c r="Z322" i="6"/>
  <c r="Y322" i="6"/>
  <c r="X322" i="6"/>
  <c r="AF321" i="6"/>
  <c r="AG321" i="6"/>
  <c r="Z321" i="6"/>
  <c r="Y321" i="6"/>
  <c r="X321" i="6"/>
  <c r="AF320" i="6"/>
  <c r="AG320" i="6"/>
  <c r="Z320" i="6"/>
  <c r="Y320" i="6"/>
  <c r="X320" i="6"/>
  <c r="AF319" i="6"/>
  <c r="AG319" i="6"/>
  <c r="Z319" i="6"/>
  <c r="Y319" i="6"/>
  <c r="X319" i="6"/>
  <c r="AF318" i="6"/>
  <c r="AG318" i="6"/>
  <c r="Z318" i="6"/>
  <c r="Y318" i="6"/>
  <c r="X318" i="6"/>
  <c r="AF317" i="6"/>
  <c r="AG317" i="6"/>
  <c r="Z317" i="6"/>
  <c r="Y317" i="6"/>
  <c r="X317" i="6"/>
  <c r="AF316" i="6"/>
  <c r="AG316" i="6"/>
  <c r="Z316" i="6"/>
  <c r="Y316" i="6"/>
  <c r="X316" i="6"/>
  <c r="AF315" i="6"/>
  <c r="AG315" i="6"/>
  <c r="Z315" i="6"/>
  <c r="Y315" i="6"/>
  <c r="X315" i="6"/>
  <c r="AF314" i="6"/>
  <c r="AG314" i="6"/>
  <c r="Z314" i="6"/>
  <c r="Y314" i="6"/>
  <c r="X314" i="6"/>
  <c r="AF313" i="6"/>
  <c r="AG313" i="6"/>
  <c r="Z313" i="6"/>
  <c r="Y313" i="6"/>
  <c r="X313" i="6"/>
  <c r="AF312" i="6"/>
  <c r="AG312" i="6"/>
  <c r="Z312" i="6"/>
  <c r="Y312" i="6"/>
  <c r="X312" i="6"/>
  <c r="AF311" i="6"/>
  <c r="AG311" i="6"/>
  <c r="Z311" i="6"/>
  <c r="Y311" i="6"/>
  <c r="X311" i="6"/>
  <c r="AF310" i="6"/>
  <c r="AG310" i="6"/>
  <c r="Z310" i="6"/>
  <c r="Y310" i="6"/>
  <c r="X310" i="6"/>
  <c r="AF309" i="6"/>
  <c r="AG309" i="6"/>
  <c r="Z309" i="6"/>
  <c r="Y309" i="6"/>
  <c r="X309" i="6"/>
  <c r="AF308" i="6"/>
  <c r="AG308" i="6"/>
  <c r="Z308" i="6"/>
  <c r="Y308" i="6"/>
  <c r="X308" i="6"/>
  <c r="AF307" i="6"/>
  <c r="AG307" i="6"/>
  <c r="Z307" i="6"/>
  <c r="Y307" i="6"/>
  <c r="X307" i="6"/>
  <c r="AF306" i="6"/>
  <c r="AG306" i="6"/>
  <c r="Z306" i="6"/>
  <c r="Y306" i="6"/>
  <c r="X306" i="6"/>
  <c r="AF305" i="6"/>
  <c r="AG305" i="6"/>
  <c r="Z305" i="6"/>
  <c r="Y305" i="6"/>
  <c r="X305" i="6"/>
  <c r="AF304" i="6"/>
  <c r="AG304" i="6"/>
  <c r="Z304" i="6"/>
  <c r="Y304" i="6"/>
  <c r="X304" i="6"/>
  <c r="AF303" i="6"/>
  <c r="AG303" i="6"/>
  <c r="Z303" i="6"/>
  <c r="Y303" i="6"/>
  <c r="X303" i="6"/>
  <c r="AF302" i="6"/>
  <c r="AG302" i="6"/>
  <c r="Z302" i="6"/>
  <c r="Y302" i="6"/>
  <c r="X302" i="6"/>
  <c r="AF301" i="6"/>
  <c r="AG301" i="6"/>
  <c r="Z301" i="6"/>
  <c r="Y301" i="6"/>
  <c r="AA301" i="6"/>
  <c r="X301" i="6"/>
  <c r="B301" i="6"/>
  <c r="A301" i="6"/>
  <c r="AF300" i="6"/>
  <c r="AG300" i="6"/>
  <c r="Z300" i="6"/>
  <c r="Y300" i="6"/>
  <c r="AA300" i="6"/>
  <c r="X300" i="6"/>
  <c r="B300" i="6"/>
  <c r="A300" i="6"/>
  <c r="AF299" i="6"/>
  <c r="AG299" i="6"/>
  <c r="Z299" i="6"/>
  <c r="Y299" i="6"/>
  <c r="AA299" i="6"/>
  <c r="X299" i="6"/>
  <c r="B299" i="6"/>
  <c r="A299" i="6"/>
  <c r="AF298" i="6"/>
  <c r="AG298" i="6"/>
  <c r="Z298" i="6"/>
  <c r="Y298" i="6"/>
  <c r="AA298" i="6"/>
  <c r="X298" i="6"/>
  <c r="B298" i="6"/>
  <c r="A298" i="6"/>
  <c r="AF297" i="6"/>
  <c r="AG297" i="6"/>
  <c r="Z297" i="6"/>
  <c r="Y297" i="6"/>
  <c r="X297" i="6"/>
  <c r="A297" i="6"/>
  <c r="B297" i="6"/>
  <c r="AF296" i="6"/>
  <c r="AG296" i="6"/>
  <c r="Z296" i="6"/>
  <c r="Y296" i="6"/>
  <c r="X296" i="6"/>
  <c r="A296" i="6"/>
  <c r="B296" i="6"/>
  <c r="AF295" i="6"/>
  <c r="AG295" i="6"/>
  <c r="Z295" i="6"/>
  <c r="Y295" i="6"/>
  <c r="X295" i="6"/>
  <c r="A295" i="6"/>
  <c r="B295" i="6"/>
  <c r="AF294" i="6"/>
  <c r="AG294" i="6"/>
  <c r="Z294" i="6"/>
  <c r="Y294" i="6"/>
  <c r="X294" i="6"/>
  <c r="A294" i="6"/>
  <c r="B294" i="6"/>
  <c r="AF293" i="6"/>
  <c r="AG293" i="6"/>
  <c r="Z293" i="6"/>
  <c r="Y293" i="6"/>
  <c r="X293" i="6"/>
  <c r="B293" i="6"/>
  <c r="A293" i="6"/>
  <c r="AF292" i="6"/>
  <c r="AG292" i="6"/>
  <c r="Z292" i="6"/>
  <c r="Y292" i="6"/>
  <c r="X292" i="6"/>
  <c r="B292" i="6"/>
  <c r="A292" i="6"/>
  <c r="AF291" i="6"/>
  <c r="AG291" i="6"/>
  <c r="Z291" i="6"/>
  <c r="Y291" i="6"/>
  <c r="X291" i="6"/>
  <c r="B291" i="6"/>
  <c r="A291" i="6"/>
  <c r="AF290" i="6"/>
  <c r="AG290" i="6"/>
  <c r="Z290" i="6"/>
  <c r="Y290" i="6"/>
  <c r="X290" i="6"/>
  <c r="B290" i="6"/>
  <c r="A290" i="6"/>
  <c r="AF289" i="6"/>
  <c r="AG289" i="6"/>
  <c r="Z289" i="6"/>
  <c r="Y289" i="6"/>
  <c r="X289" i="6"/>
  <c r="A289" i="6"/>
  <c r="B289" i="6"/>
  <c r="AF288" i="6"/>
  <c r="AG288" i="6"/>
  <c r="Z288" i="6"/>
  <c r="Y288" i="6"/>
  <c r="X288" i="6"/>
  <c r="A288" i="6"/>
  <c r="B288" i="6"/>
  <c r="AF287" i="6"/>
  <c r="AG287" i="6"/>
  <c r="Z287" i="6"/>
  <c r="Y287" i="6"/>
  <c r="X287" i="6"/>
  <c r="A287" i="6"/>
  <c r="B287" i="6"/>
  <c r="AF286" i="6"/>
  <c r="AG286" i="6"/>
  <c r="Z286" i="6"/>
  <c r="Y286" i="6"/>
  <c r="X286" i="6"/>
  <c r="A286" i="6"/>
  <c r="B286" i="6"/>
  <c r="AF285" i="6"/>
  <c r="AG285" i="6"/>
  <c r="Z285" i="6"/>
  <c r="Y285" i="6"/>
  <c r="AA285" i="6"/>
  <c r="X285" i="6"/>
  <c r="B285" i="6"/>
  <c r="A285" i="6"/>
  <c r="AF284" i="6"/>
  <c r="AG284" i="6"/>
  <c r="Z284" i="6"/>
  <c r="Y284" i="6"/>
  <c r="AA284" i="6"/>
  <c r="X284" i="6"/>
  <c r="B284" i="6"/>
  <c r="A284" i="6"/>
  <c r="AF283" i="6"/>
  <c r="AG283" i="6"/>
  <c r="Z283" i="6"/>
  <c r="Y283" i="6"/>
  <c r="AA283" i="6"/>
  <c r="X283" i="6"/>
  <c r="B283" i="6"/>
  <c r="A283" i="6"/>
  <c r="AF282" i="6"/>
  <c r="AG282" i="6"/>
  <c r="Z282" i="6"/>
  <c r="Y282" i="6"/>
  <c r="AA282" i="6"/>
  <c r="X282" i="6"/>
  <c r="B282" i="6"/>
  <c r="A282" i="6"/>
  <c r="AF281" i="6"/>
  <c r="AG281" i="6"/>
  <c r="Z281" i="6"/>
  <c r="Y281" i="6"/>
  <c r="X281" i="6"/>
  <c r="A281" i="6"/>
  <c r="B281" i="6"/>
  <c r="AF280" i="6"/>
  <c r="AG280" i="6"/>
  <c r="Z280" i="6"/>
  <c r="Y280" i="6"/>
  <c r="X280" i="6"/>
  <c r="A280" i="6"/>
  <c r="B280" i="6"/>
  <c r="AF279" i="6"/>
  <c r="AG279" i="6"/>
  <c r="Z279" i="6"/>
  <c r="Y279" i="6"/>
  <c r="X279" i="6"/>
  <c r="A279" i="6"/>
  <c r="B279" i="6"/>
  <c r="AF278" i="6"/>
  <c r="AG278" i="6"/>
  <c r="Z278" i="6"/>
  <c r="Y278" i="6"/>
  <c r="X278" i="6"/>
  <c r="A278" i="6"/>
  <c r="B278" i="6"/>
  <c r="AF277" i="6"/>
  <c r="AG277" i="6"/>
  <c r="Z277" i="6"/>
  <c r="Y277" i="6"/>
  <c r="X277" i="6"/>
  <c r="B277" i="6"/>
  <c r="A277" i="6"/>
  <c r="AF276" i="6"/>
  <c r="AG276" i="6"/>
  <c r="Z276" i="6"/>
  <c r="Y276" i="6"/>
  <c r="X276" i="6"/>
  <c r="B276" i="6"/>
  <c r="A276" i="6"/>
  <c r="AF275" i="6"/>
  <c r="AG275" i="6"/>
  <c r="Z275" i="6"/>
  <c r="Y275" i="6"/>
  <c r="X275" i="6"/>
  <c r="B275" i="6"/>
  <c r="A275" i="6"/>
  <c r="AF274" i="6"/>
  <c r="AG274" i="6"/>
  <c r="Z274" i="6"/>
  <c r="Y274" i="6"/>
  <c r="X274" i="6"/>
  <c r="B274" i="6"/>
  <c r="A274" i="6"/>
  <c r="AF273" i="6"/>
  <c r="AG273" i="6"/>
  <c r="Z273" i="6"/>
  <c r="Y273" i="6"/>
  <c r="X273" i="6"/>
  <c r="A273" i="6"/>
  <c r="B273" i="6"/>
  <c r="AF272" i="6"/>
  <c r="AG272" i="6"/>
  <c r="Z272" i="6"/>
  <c r="Y272" i="6"/>
  <c r="X272" i="6"/>
  <c r="A272" i="6"/>
  <c r="B272" i="6"/>
  <c r="AF271" i="6"/>
  <c r="AG271" i="6"/>
  <c r="Z271" i="6"/>
  <c r="Y271" i="6"/>
  <c r="X271" i="6"/>
  <c r="A271" i="6"/>
  <c r="B271" i="6"/>
  <c r="AF270" i="6"/>
  <c r="AG270" i="6"/>
  <c r="Z270" i="6"/>
  <c r="Y270" i="6"/>
  <c r="X270" i="6"/>
  <c r="A270" i="6"/>
  <c r="B270" i="6"/>
  <c r="AF269" i="6"/>
  <c r="AG269" i="6"/>
  <c r="Z269" i="6"/>
  <c r="Y269" i="6"/>
  <c r="AA269" i="6"/>
  <c r="X269" i="6"/>
  <c r="B269" i="6"/>
  <c r="A269" i="6"/>
  <c r="AF268" i="6"/>
  <c r="AG268" i="6"/>
  <c r="Z268" i="6"/>
  <c r="Y268" i="6"/>
  <c r="AA268" i="6"/>
  <c r="X268" i="6"/>
  <c r="B268" i="6"/>
  <c r="A268" i="6"/>
  <c r="AF267" i="6"/>
  <c r="AG267" i="6"/>
  <c r="Z267" i="6"/>
  <c r="Y267" i="6"/>
  <c r="AA267" i="6"/>
  <c r="X267" i="6"/>
  <c r="B267" i="6"/>
  <c r="A267" i="6"/>
  <c r="AF266" i="6"/>
  <c r="AG266" i="6"/>
  <c r="Z266" i="6"/>
  <c r="Y266" i="6"/>
  <c r="AA266" i="6"/>
  <c r="X266" i="6"/>
  <c r="B266" i="6"/>
  <c r="A266" i="6"/>
  <c r="AF265" i="6"/>
  <c r="AG265" i="6"/>
  <c r="Z265" i="6"/>
  <c r="Y265" i="6"/>
  <c r="X265" i="6"/>
  <c r="A265" i="6"/>
  <c r="B265" i="6"/>
  <c r="AF264" i="6"/>
  <c r="AG264" i="6"/>
  <c r="Z264" i="6"/>
  <c r="Y264" i="6"/>
  <c r="X264" i="6"/>
  <c r="A264" i="6"/>
  <c r="B264" i="6"/>
  <c r="AF263" i="6"/>
  <c r="AG263" i="6"/>
  <c r="Z263" i="6"/>
  <c r="Y263" i="6"/>
  <c r="X263" i="6"/>
  <c r="A263" i="6"/>
  <c r="B263" i="6"/>
  <c r="AF262" i="6"/>
  <c r="AG262" i="6"/>
  <c r="Z262" i="6"/>
  <c r="Y262" i="6"/>
  <c r="X262" i="6"/>
  <c r="A262" i="6"/>
  <c r="B262" i="6"/>
  <c r="AF261" i="6"/>
  <c r="AG261" i="6"/>
  <c r="Z261" i="6"/>
  <c r="Y261" i="6"/>
  <c r="X261" i="6"/>
  <c r="B261" i="6"/>
  <c r="A261" i="6"/>
  <c r="AF260" i="6"/>
  <c r="AG260" i="6"/>
  <c r="Z260" i="6"/>
  <c r="Y260" i="6"/>
  <c r="X260" i="6"/>
  <c r="B260" i="6"/>
  <c r="A260" i="6"/>
  <c r="AF259" i="6"/>
  <c r="AG259" i="6"/>
  <c r="Z259" i="6"/>
  <c r="Y259" i="6"/>
  <c r="X259" i="6"/>
  <c r="B259" i="6"/>
  <c r="A259" i="6"/>
  <c r="AF258" i="6"/>
  <c r="AG258" i="6"/>
  <c r="Z258" i="6"/>
  <c r="Y258" i="6"/>
  <c r="X258" i="6"/>
  <c r="B258" i="6"/>
  <c r="A258" i="6"/>
  <c r="AF257" i="6"/>
  <c r="AG257" i="6"/>
  <c r="Z257" i="6"/>
  <c r="Y257" i="6"/>
  <c r="X257" i="6"/>
  <c r="A257" i="6"/>
  <c r="B257" i="6"/>
  <c r="AF256" i="6"/>
  <c r="AG256" i="6"/>
  <c r="Z256" i="6"/>
  <c r="Y256" i="6"/>
  <c r="X256" i="6"/>
  <c r="A256" i="6"/>
  <c r="B256" i="6"/>
  <c r="AF255" i="6"/>
  <c r="AG255" i="6"/>
  <c r="Z255" i="6"/>
  <c r="Y255" i="6"/>
  <c r="X255" i="6"/>
  <c r="A255" i="6"/>
  <c r="B255" i="6"/>
  <c r="AF254" i="6"/>
  <c r="AG254" i="6"/>
  <c r="Z254" i="6"/>
  <c r="Y254" i="6"/>
  <c r="X254" i="6"/>
  <c r="A254" i="6"/>
  <c r="B254" i="6"/>
  <c r="AF253" i="6"/>
  <c r="AG253" i="6"/>
  <c r="Z253" i="6"/>
  <c r="Y253" i="6"/>
  <c r="AA253" i="6"/>
  <c r="X253" i="6"/>
  <c r="B253" i="6"/>
  <c r="A253" i="6"/>
  <c r="AF252" i="6"/>
  <c r="AG252" i="6"/>
  <c r="Z252" i="6"/>
  <c r="Y252" i="6"/>
  <c r="AA252" i="6"/>
  <c r="X252" i="6"/>
  <c r="B252" i="6"/>
  <c r="A252" i="6"/>
  <c r="AF251" i="6"/>
  <c r="AG251" i="6"/>
  <c r="Z251" i="6"/>
  <c r="Y251" i="6"/>
  <c r="AA251" i="6"/>
  <c r="X251" i="6"/>
  <c r="B251" i="6"/>
  <c r="A251" i="6"/>
  <c r="AF250" i="6"/>
  <c r="AG250" i="6"/>
  <c r="Z250" i="6"/>
  <c r="Y250" i="6"/>
  <c r="AA250" i="6"/>
  <c r="X250" i="6"/>
  <c r="B250" i="6"/>
  <c r="A250" i="6"/>
  <c r="AF249" i="6"/>
  <c r="AG249" i="6"/>
  <c r="Z249" i="6"/>
  <c r="Y249" i="6"/>
  <c r="X249" i="6"/>
  <c r="A249" i="6"/>
  <c r="B249" i="6"/>
  <c r="AF248" i="6"/>
  <c r="AG248" i="6"/>
  <c r="Z248" i="6"/>
  <c r="Y248" i="6"/>
  <c r="X248" i="6"/>
  <c r="A248" i="6"/>
  <c r="B248" i="6"/>
  <c r="AF247" i="6"/>
  <c r="AG247" i="6"/>
  <c r="Z247" i="6"/>
  <c r="Y247" i="6"/>
  <c r="X247" i="6"/>
  <c r="A247" i="6"/>
  <c r="B247" i="6"/>
  <c r="AF246" i="6"/>
  <c r="AG246" i="6"/>
  <c r="Z246" i="6"/>
  <c r="Y246" i="6"/>
  <c r="X246" i="6"/>
  <c r="A246" i="6"/>
  <c r="B246" i="6"/>
  <c r="AF245" i="6"/>
  <c r="AG245" i="6"/>
  <c r="Z245" i="6"/>
  <c r="Y245" i="6"/>
  <c r="X245" i="6"/>
  <c r="B245" i="6"/>
  <c r="A245" i="6"/>
  <c r="AF244" i="6"/>
  <c r="AG244" i="6"/>
  <c r="Z244" i="6"/>
  <c r="Y244" i="6"/>
  <c r="X244" i="6"/>
  <c r="B244" i="6"/>
  <c r="A244" i="6"/>
  <c r="AF243" i="6"/>
  <c r="AG243" i="6"/>
  <c r="Z243" i="6"/>
  <c r="Y243" i="6"/>
  <c r="X243" i="6"/>
  <c r="B243" i="6"/>
  <c r="A243" i="6"/>
  <c r="AF242" i="6"/>
  <c r="AG242" i="6"/>
  <c r="Z242" i="6"/>
  <c r="Y242" i="6"/>
  <c r="X242" i="6"/>
  <c r="B242" i="6"/>
  <c r="A242" i="6"/>
  <c r="AF241" i="6"/>
  <c r="AG241" i="6"/>
  <c r="Z241" i="6"/>
  <c r="Y241" i="6"/>
  <c r="X241" i="6"/>
  <c r="A241" i="6"/>
  <c r="B241" i="6"/>
  <c r="AF240" i="6"/>
  <c r="AG240" i="6"/>
  <c r="Z240" i="6"/>
  <c r="Y240" i="6"/>
  <c r="X240" i="6"/>
  <c r="A240" i="6"/>
  <c r="B240" i="6"/>
  <c r="AF239" i="6"/>
  <c r="AG239" i="6"/>
  <c r="Z239" i="6"/>
  <c r="Y239" i="6"/>
  <c r="X239" i="6"/>
  <c r="A239" i="6"/>
  <c r="B239" i="6"/>
  <c r="AF238" i="6"/>
  <c r="AG238" i="6"/>
  <c r="Z238" i="6"/>
  <c r="Y238" i="6"/>
  <c r="X238" i="6"/>
  <c r="A238" i="6"/>
  <c r="B238" i="6"/>
  <c r="AF237" i="6"/>
  <c r="AG237" i="6"/>
  <c r="Z237" i="6"/>
  <c r="Y237" i="6"/>
  <c r="AA237" i="6"/>
  <c r="X237" i="6"/>
  <c r="A237" i="6"/>
  <c r="B237" i="6"/>
  <c r="AF236" i="6"/>
  <c r="AG236" i="6"/>
  <c r="Z236" i="6"/>
  <c r="Y236" i="6"/>
  <c r="X236" i="6"/>
  <c r="A236" i="6"/>
  <c r="B236" i="6"/>
  <c r="AF235" i="6"/>
  <c r="AG235" i="6"/>
  <c r="Z235" i="6"/>
  <c r="Y235" i="6"/>
  <c r="AA235" i="6"/>
  <c r="X235" i="6"/>
  <c r="A235" i="6"/>
  <c r="B235" i="6"/>
  <c r="AF234" i="6"/>
  <c r="AG234" i="6"/>
  <c r="Z234" i="6"/>
  <c r="Y234" i="6"/>
  <c r="X234" i="6"/>
  <c r="A234" i="6"/>
  <c r="B234" i="6"/>
  <c r="AF233" i="6"/>
  <c r="AG233" i="6"/>
  <c r="Z233" i="6"/>
  <c r="Y233" i="6"/>
  <c r="AA233" i="6"/>
  <c r="X233" i="6"/>
  <c r="A233" i="6"/>
  <c r="B233" i="6"/>
  <c r="AF232" i="6"/>
  <c r="AG232" i="6"/>
  <c r="Z232" i="6"/>
  <c r="Y232" i="6"/>
  <c r="X232" i="6"/>
  <c r="A232" i="6"/>
  <c r="B232" i="6"/>
  <c r="AF231" i="6"/>
  <c r="AG231" i="6"/>
  <c r="Z231" i="6"/>
  <c r="Y231" i="6"/>
  <c r="AA231" i="6"/>
  <c r="X231" i="6"/>
  <c r="A231" i="6"/>
  <c r="B231" i="6"/>
  <c r="AF230" i="6"/>
  <c r="AG230" i="6"/>
  <c r="Z230" i="6"/>
  <c r="Y230" i="6"/>
  <c r="X230" i="6"/>
  <c r="A230" i="6"/>
  <c r="B230" i="6"/>
  <c r="AF229" i="6"/>
  <c r="AG229" i="6"/>
  <c r="Z229" i="6"/>
  <c r="Y229" i="6"/>
  <c r="AA229" i="6"/>
  <c r="X229" i="6"/>
  <c r="A229" i="6"/>
  <c r="B229" i="6"/>
  <c r="AF228" i="6"/>
  <c r="AG228" i="6"/>
  <c r="Z228" i="6"/>
  <c r="Y228" i="6"/>
  <c r="X228" i="6"/>
  <c r="A228" i="6"/>
  <c r="B228" i="6"/>
  <c r="AF227" i="6"/>
  <c r="AG227" i="6"/>
  <c r="Z227" i="6"/>
  <c r="Y227" i="6"/>
  <c r="AA227" i="6"/>
  <c r="X227" i="6"/>
  <c r="A227" i="6"/>
  <c r="B227" i="6"/>
  <c r="AF226" i="6"/>
  <c r="AG226" i="6"/>
  <c r="Z226" i="6"/>
  <c r="Y226" i="6"/>
  <c r="X226" i="6"/>
  <c r="A226" i="6"/>
  <c r="B226" i="6"/>
  <c r="AF225" i="6"/>
  <c r="AG225" i="6"/>
  <c r="Z225" i="6"/>
  <c r="Y225" i="6"/>
  <c r="AA225" i="6"/>
  <c r="X225" i="6"/>
  <c r="A225" i="6"/>
  <c r="B225" i="6"/>
  <c r="AF224" i="6"/>
  <c r="AG224" i="6"/>
  <c r="Z224" i="6"/>
  <c r="Y224" i="6"/>
  <c r="X224" i="6"/>
  <c r="A224" i="6"/>
  <c r="B224" i="6"/>
  <c r="AF223" i="6"/>
  <c r="AG223" i="6"/>
  <c r="Z223" i="6"/>
  <c r="Y223" i="6"/>
  <c r="AA223" i="6"/>
  <c r="X223" i="6"/>
  <c r="A223" i="6"/>
  <c r="B223" i="6"/>
  <c r="AF222" i="6"/>
  <c r="AG222" i="6"/>
  <c r="Z222" i="6"/>
  <c r="Y222" i="6"/>
  <c r="X222" i="6"/>
  <c r="A222" i="6"/>
  <c r="B222" i="6"/>
  <c r="AF221" i="6"/>
  <c r="AG221" i="6"/>
  <c r="Z221" i="6"/>
  <c r="Y221" i="6"/>
  <c r="AA221" i="6"/>
  <c r="X221" i="6"/>
  <c r="A221" i="6"/>
  <c r="B221" i="6"/>
  <c r="AF220" i="6"/>
  <c r="AG220" i="6"/>
  <c r="Z220" i="6"/>
  <c r="Y220" i="6"/>
  <c r="X220" i="6"/>
  <c r="A220" i="6"/>
  <c r="B220" i="6"/>
  <c r="AF219" i="6"/>
  <c r="AG219" i="6"/>
  <c r="Z219" i="6"/>
  <c r="Y219" i="6"/>
  <c r="AA219" i="6"/>
  <c r="X219" i="6"/>
  <c r="A219" i="6"/>
  <c r="B219" i="6"/>
  <c r="AF218" i="6"/>
  <c r="AG218" i="6"/>
  <c r="Z218" i="6"/>
  <c r="Y218" i="6"/>
  <c r="X218" i="6"/>
  <c r="A218" i="6"/>
  <c r="B218" i="6"/>
  <c r="AF217" i="6"/>
  <c r="AG217" i="6"/>
  <c r="Z217" i="6"/>
  <c r="Y217" i="6"/>
  <c r="AA217" i="6"/>
  <c r="X217" i="6"/>
  <c r="AF216" i="6"/>
  <c r="AG216" i="6"/>
  <c r="Z216" i="6"/>
  <c r="Y216" i="6"/>
  <c r="AA216" i="6"/>
  <c r="X216" i="6"/>
  <c r="AF215" i="6"/>
  <c r="AG215" i="6"/>
  <c r="Z215" i="6"/>
  <c r="Y215" i="6"/>
  <c r="AA215" i="6"/>
  <c r="X215" i="6"/>
  <c r="AF214" i="6"/>
  <c r="AG214" i="6"/>
  <c r="Z214" i="6"/>
  <c r="Y214" i="6"/>
  <c r="AA214" i="6"/>
  <c r="X214" i="6"/>
  <c r="J214" i="6"/>
  <c r="O214" i="6"/>
  <c r="B214" i="6"/>
  <c r="G214" i="6"/>
  <c r="AF213" i="6"/>
  <c r="AG213" i="6"/>
  <c r="Z213" i="6"/>
  <c r="Y213" i="6"/>
  <c r="AA213" i="6"/>
  <c r="X213" i="6"/>
  <c r="J213" i="6"/>
  <c r="O213" i="6"/>
  <c r="B213" i="6"/>
  <c r="G213" i="6"/>
  <c r="AF212" i="6"/>
  <c r="AG212" i="6"/>
  <c r="Z212" i="6"/>
  <c r="Y212" i="6"/>
  <c r="AA212" i="6"/>
  <c r="X212" i="6"/>
  <c r="J212" i="6"/>
  <c r="O212" i="6"/>
  <c r="B212" i="6"/>
  <c r="G212" i="6"/>
  <c r="AF211" i="6"/>
  <c r="AG211" i="6"/>
  <c r="Z211" i="6"/>
  <c r="Y211" i="6"/>
  <c r="AA211" i="6"/>
  <c r="X211" i="6"/>
  <c r="J211" i="6"/>
  <c r="O211" i="6"/>
  <c r="B211" i="6"/>
  <c r="G211" i="6"/>
  <c r="AF210" i="6"/>
  <c r="AG210" i="6"/>
  <c r="Z210" i="6"/>
  <c r="Y210" i="6"/>
  <c r="AA210" i="6"/>
  <c r="X210" i="6"/>
  <c r="J210" i="6"/>
  <c r="O210" i="6"/>
  <c r="B210" i="6"/>
  <c r="G210" i="6"/>
  <c r="AF209" i="6"/>
  <c r="AG209" i="6"/>
  <c r="Z209" i="6"/>
  <c r="Y209" i="6"/>
  <c r="X209" i="6"/>
  <c r="J209" i="6"/>
  <c r="O209" i="6"/>
  <c r="B209" i="6"/>
  <c r="G209" i="6"/>
  <c r="AF208" i="6"/>
  <c r="AG208" i="6"/>
  <c r="Z208" i="6"/>
  <c r="Y208" i="6"/>
  <c r="X208" i="6"/>
  <c r="J208" i="6"/>
  <c r="O208" i="6"/>
  <c r="B208" i="6"/>
  <c r="G208" i="6"/>
  <c r="AF207" i="6"/>
  <c r="AG207" i="6"/>
  <c r="Z207" i="6"/>
  <c r="Y207" i="6"/>
  <c r="X207" i="6"/>
  <c r="J207" i="6"/>
  <c r="O207" i="6"/>
  <c r="B207" i="6"/>
  <c r="G207" i="6"/>
  <c r="AF206" i="6"/>
  <c r="AG206" i="6"/>
  <c r="Z206" i="6"/>
  <c r="Y206" i="6"/>
  <c r="X206" i="6"/>
  <c r="J206" i="6"/>
  <c r="O206" i="6"/>
  <c r="B206" i="6"/>
  <c r="G206" i="6"/>
  <c r="AF205" i="6"/>
  <c r="AG205" i="6"/>
  <c r="Z205" i="6"/>
  <c r="Y205" i="6"/>
  <c r="X205" i="6"/>
  <c r="J205" i="6"/>
  <c r="O205" i="6"/>
  <c r="B205" i="6"/>
  <c r="G205" i="6"/>
  <c r="AF204" i="6"/>
  <c r="AG204" i="6"/>
  <c r="Z204" i="6"/>
  <c r="Y204" i="6"/>
  <c r="X204" i="6"/>
  <c r="J204" i="6"/>
  <c r="O204" i="6"/>
  <c r="B204" i="6"/>
  <c r="G204" i="6"/>
  <c r="AF203" i="6"/>
  <c r="AG203" i="6"/>
  <c r="Z203" i="6"/>
  <c r="Y203" i="6"/>
  <c r="X203" i="6"/>
  <c r="J203" i="6"/>
  <c r="O203" i="6"/>
  <c r="B203" i="6"/>
  <c r="G203" i="6"/>
  <c r="AF202" i="6"/>
  <c r="AG202" i="6"/>
  <c r="Z202" i="6"/>
  <c r="Y202" i="6"/>
  <c r="X202" i="6"/>
  <c r="J202" i="6"/>
  <c r="O202" i="6"/>
  <c r="B202" i="6"/>
  <c r="G202" i="6"/>
  <c r="AF201" i="6"/>
  <c r="AG201" i="6"/>
  <c r="Z201" i="6"/>
  <c r="Y201" i="6"/>
  <c r="X201" i="6"/>
  <c r="J201" i="6"/>
  <c r="O201" i="6"/>
  <c r="B201" i="6"/>
  <c r="G201" i="6"/>
  <c r="AF200" i="6"/>
  <c r="AG200" i="6"/>
  <c r="Z200" i="6"/>
  <c r="Y200" i="6"/>
  <c r="X200" i="6"/>
  <c r="J200" i="6"/>
  <c r="O200" i="6"/>
  <c r="B200" i="6"/>
  <c r="G200" i="6"/>
  <c r="AF199" i="6"/>
  <c r="AG199" i="6"/>
  <c r="Z199" i="6"/>
  <c r="Y199" i="6"/>
  <c r="X199" i="6"/>
  <c r="J199" i="6"/>
  <c r="O199" i="6"/>
  <c r="B199" i="6"/>
  <c r="G199" i="6"/>
  <c r="AF198" i="6"/>
  <c r="AG198" i="6"/>
  <c r="Z198" i="6"/>
  <c r="Y198" i="6"/>
  <c r="X198" i="6"/>
  <c r="J198" i="6"/>
  <c r="O198" i="6"/>
  <c r="B198" i="6"/>
  <c r="G198" i="6"/>
  <c r="AF197" i="6"/>
  <c r="AG197" i="6"/>
  <c r="Z197" i="6"/>
  <c r="Y197" i="6"/>
  <c r="X197" i="6"/>
  <c r="J197" i="6"/>
  <c r="O197" i="6"/>
  <c r="B197" i="6"/>
  <c r="G197" i="6"/>
  <c r="AF196" i="6"/>
  <c r="AG196" i="6"/>
  <c r="Z196" i="6"/>
  <c r="Y196" i="6"/>
  <c r="X196" i="6"/>
  <c r="J196" i="6"/>
  <c r="O196" i="6"/>
  <c r="B196" i="6"/>
  <c r="G196" i="6"/>
  <c r="AF195" i="6"/>
  <c r="AG195" i="6"/>
  <c r="Z195" i="6"/>
  <c r="Y195" i="6"/>
  <c r="X195" i="6"/>
  <c r="J195" i="6"/>
  <c r="O195" i="6"/>
  <c r="B195" i="6"/>
  <c r="G195" i="6"/>
  <c r="AF194" i="6"/>
  <c r="AG194" i="6"/>
  <c r="Z194" i="6"/>
  <c r="Y194" i="6"/>
  <c r="X194" i="6"/>
  <c r="J194" i="6"/>
  <c r="O194" i="6"/>
  <c r="B194" i="6"/>
  <c r="G194" i="6"/>
  <c r="AF193" i="6"/>
  <c r="AG193" i="6"/>
  <c r="Z193" i="6"/>
  <c r="Y193" i="6"/>
  <c r="X193" i="6"/>
  <c r="J193" i="6"/>
  <c r="O193" i="6"/>
  <c r="B193" i="6"/>
  <c r="G193" i="6"/>
  <c r="AF192" i="6"/>
  <c r="AG192" i="6"/>
  <c r="Z192" i="6"/>
  <c r="Y192" i="6"/>
  <c r="X192" i="6"/>
  <c r="J192" i="6"/>
  <c r="O192" i="6"/>
  <c r="B192" i="6"/>
  <c r="G192" i="6"/>
  <c r="AF191" i="6"/>
  <c r="AG191" i="6"/>
  <c r="Z191" i="6"/>
  <c r="Y191" i="6"/>
  <c r="X191" i="6"/>
  <c r="J191" i="6"/>
  <c r="O191" i="6"/>
  <c r="B191" i="6"/>
  <c r="G191" i="6"/>
  <c r="AF190" i="6"/>
  <c r="AG190" i="6"/>
  <c r="Z190" i="6"/>
  <c r="Y190" i="6"/>
  <c r="X190" i="6"/>
  <c r="J190" i="6"/>
  <c r="O190" i="6"/>
  <c r="B190" i="6"/>
  <c r="G190" i="6"/>
  <c r="AF189" i="6"/>
  <c r="AG189" i="6"/>
  <c r="Z189" i="6"/>
  <c r="Y189" i="6"/>
  <c r="X189" i="6"/>
  <c r="J189" i="6"/>
  <c r="O189" i="6"/>
  <c r="B189" i="6"/>
  <c r="G189" i="6"/>
  <c r="AF188" i="6"/>
  <c r="AG188" i="6"/>
  <c r="Z188" i="6"/>
  <c r="Y188" i="6"/>
  <c r="X188" i="6"/>
  <c r="J188" i="6"/>
  <c r="O188" i="6"/>
  <c r="B188" i="6"/>
  <c r="G188" i="6"/>
  <c r="AF187" i="6"/>
  <c r="AG187" i="6"/>
  <c r="Z187" i="6"/>
  <c r="Y187" i="6"/>
  <c r="X187" i="6"/>
  <c r="J187" i="6"/>
  <c r="O187" i="6"/>
  <c r="B187" i="6"/>
  <c r="G187" i="6"/>
  <c r="AF186" i="6"/>
  <c r="AG186" i="6"/>
  <c r="Z186" i="6"/>
  <c r="Y186" i="6"/>
  <c r="X186" i="6"/>
  <c r="J186" i="6"/>
  <c r="O186" i="6"/>
  <c r="B186" i="6"/>
  <c r="G186" i="6"/>
  <c r="AF185" i="6"/>
  <c r="AG185" i="6"/>
  <c r="Z185" i="6"/>
  <c r="Y185" i="6"/>
  <c r="AA185" i="6"/>
  <c r="X185" i="6"/>
  <c r="J185" i="6"/>
  <c r="O185" i="6"/>
  <c r="B185" i="6"/>
  <c r="G185" i="6"/>
  <c r="AF184" i="6"/>
  <c r="AG184" i="6"/>
  <c r="Z184" i="6"/>
  <c r="Y184" i="6"/>
  <c r="AA184" i="6"/>
  <c r="X184" i="6"/>
  <c r="J184" i="6"/>
  <c r="O184" i="6"/>
  <c r="B184" i="6"/>
  <c r="G184" i="6"/>
  <c r="AF183" i="6"/>
  <c r="AG183" i="6"/>
  <c r="Z183" i="6"/>
  <c r="Y183" i="6"/>
  <c r="X183" i="6"/>
  <c r="J183" i="6"/>
  <c r="O183" i="6"/>
  <c r="B183" i="6"/>
  <c r="G183" i="6"/>
  <c r="AF182" i="6"/>
  <c r="AG182" i="6"/>
  <c r="Z182" i="6"/>
  <c r="Y182" i="6"/>
  <c r="AA182" i="6"/>
  <c r="X182" i="6"/>
  <c r="J182" i="6"/>
  <c r="O182" i="6"/>
  <c r="B182" i="6"/>
  <c r="G182" i="6"/>
  <c r="AF181" i="6"/>
  <c r="AG181" i="6"/>
  <c r="Z181" i="6"/>
  <c r="Y181" i="6"/>
  <c r="AA181" i="6"/>
  <c r="X181" i="6"/>
  <c r="J181" i="6"/>
  <c r="O181" i="6"/>
  <c r="B181" i="6"/>
  <c r="G181" i="6"/>
  <c r="AF180" i="6"/>
  <c r="AG180" i="6"/>
  <c r="Z180" i="6"/>
  <c r="Y180" i="6"/>
  <c r="AA180" i="6"/>
  <c r="X180" i="6"/>
  <c r="J180" i="6"/>
  <c r="O180" i="6"/>
  <c r="B180" i="6"/>
  <c r="G180" i="6"/>
  <c r="AF179" i="6"/>
  <c r="AG179" i="6"/>
  <c r="Z179" i="6"/>
  <c r="Y179" i="6"/>
  <c r="X179" i="6"/>
  <c r="J179" i="6"/>
  <c r="O179" i="6"/>
  <c r="B179" i="6"/>
  <c r="G179" i="6"/>
  <c r="AF178" i="6"/>
  <c r="AG178" i="6"/>
  <c r="Z178" i="6"/>
  <c r="Y178" i="6"/>
  <c r="AA178" i="6"/>
  <c r="X178" i="6"/>
  <c r="J178" i="6"/>
  <c r="O178" i="6"/>
  <c r="B178" i="6"/>
  <c r="G178" i="6"/>
  <c r="AF177" i="6"/>
  <c r="AG177" i="6"/>
  <c r="Z177" i="6"/>
  <c r="Y177" i="6"/>
  <c r="X177" i="6"/>
  <c r="J177" i="6"/>
  <c r="O177" i="6"/>
  <c r="B177" i="6"/>
  <c r="G177" i="6"/>
  <c r="AF176" i="6"/>
  <c r="AG176" i="6"/>
  <c r="Z176" i="6"/>
  <c r="Y176" i="6"/>
  <c r="X176" i="6"/>
  <c r="J176" i="6"/>
  <c r="O176" i="6"/>
  <c r="B176" i="6"/>
  <c r="G176" i="6"/>
  <c r="AF175" i="6"/>
  <c r="AG175" i="6"/>
  <c r="Z175" i="6"/>
  <c r="Y175" i="6"/>
  <c r="X175" i="6"/>
  <c r="J175" i="6"/>
  <c r="O175" i="6"/>
  <c r="B175" i="6"/>
  <c r="G175" i="6"/>
  <c r="AF174" i="6"/>
  <c r="AG174" i="6"/>
  <c r="Z174" i="6"/>
  <c r="Y174" i="6"/>
  <c r="X174" i="6"/>
  <c r="J174" i="6"/>
  <c r="O174" i="6"/>
  <c r="B174" i="6"/>
  <c r="G174" i="6"/>
  <c r="AF173" i="6"/>
  <c r="AG173" i="6"/>
  <c r="Z173" i="6"/>
  <c r="Y173" i="6"/>
  <c r="X173" i="6"/>
  <c r="J173" i="6"/>
  <c r="O173" i="6"/>
  <c r="B173" i="6"/>
  <c r="G173" i="6"/>
  <c r="AF172" i="6"/>
  <c r="AG172" i="6"/>
  <c r="Z172" i="6"/>
  <c r="Y172" i="6"/>
  <c r="X172" i="6"/>
  <c r="J172" i="6"/>
  <c r="O172" i="6"/>
  <c r="B172" i="6"/>
  <c r="G172" i="6"/>
  <c r="AF171" i="6"/>
  <c r="AG171" i="6"/>
  <c r="Z171" i="6"/>
  <c r="Y171" i="6"/>
  <c r="X171" i="6"/>
  <c r="J171" i="6"/>
  <c r="O171" i="6"/>
  <c r="B171" i="6"/>
  <c r="G171" i="6"/>
  <c r="AF170" i="6"/>
  <c r="AG170" i="6"/>
  <c r="Z170" i="6"/>
  <c r="Y170" i="6"/>
  <c r="X170" i="6"/>
  <c r="J170" i="6"/>
  <c r="O170" i="6"/>
  <c r="B170" i="6"/>
  <c r="G170" i="6"/>
  <c r="AF169" i="6"/>
  <c r="AG169" i="6"/>
  <c r="Z169" i="6"/>
  <c r="Y169" i="6"/>
  <c r="X169" i="6"/>
  <c r="J169" i="6"/>
  <c r="O169" i="6"/>
  <c r="B169" i="6"/>
  <c r="G169" i="6"/>
  <c r="AF168" i="6"/>
  <c r="AG168" i="6"/>
  <c r="Z168" i="6"/>
  <c r="Y168" i="6"/>
  <c r="X168" i="6"/>
  <c r="J168" i="6"/>
  <c r="O168" i="6"/>
  <c r="B168" i="6"/>
  <c r="G168" i="6"/>
  <c r="AF167" i="6"/>
  <c r="AG167" i="6"/>
  <c r="Z167" i="6"/>
  <c r="Y167" i="6"/>
  <c r="X167" i="6"/>
  <c r="J167" i="6"/>
  <c r="O167" i="6"/>
  <c r="B167" i="6"/>
  <c r="G167" i="6"/>
  <c r="AF166" i="6"/>
  <c r="AG166" i="6"/>
  <c r="Z166" i="6"/>
  <c r="Y166" i="6"/>
  <c r="X166" i="6"/>
  <c r="J166" i="6"/>
  <c r="O166" i="6"/>
  <c r="B166" i="6"/>
  <c r="G166" i="6"/>
  <c r="AF165" i="6"/>
  <c r="AG165" i="6"/>
  <c r="Z165" i="6"/>
  <c r="Y165" i="6"/>
  <c r="X165" i="6"/>
  <c r="J165" i="6"/>
  <c r="O165" i="6"/>
  <c r="B165" i="6"/>
  <c r="G165" i="6"/>
  <c r="AF164" i="6"/>
  <c r="AG164" i="6"/>
  <c r="Z164" i="6"/>
  <c r="Y164" i="6"/>
  <c r="X164" i="6"/>
  <c r="J164" i="6"/>
  <c r="O164" i="6"/>
  <c r="B164" i="6"/>
  <c r="G164" i="6"/>
  <c r="AF163" i="6"/>
  <c r="AG163" i="6"/>
  <c r="Z163" i="6"/>
  <c r="Y163" i="6"/>
  <c r="X163" i="6"/>
  <c r="J163" i="6"/>
  <c r="O163" i="6"/>
  <c r="B163" i="6"/>
  <c r="G163" i="6"/>
  <c r="AF162" i="6"/>
  <c r="AG162" i="6"/>
  <c r="Z162" i="6"/>
  <c r="Y162" i="6"/>
  <c r="X162" i="6"/>
  <c r="J162" i="6"/>
  <c r="O162" i="6"/>
  <c r="B162" i="6"/>
  <c r="G162" i="6"/>
  <c r="AF161" i="6"/>
  <c r="AG161" i="6"/>
  <c r="Z161" i="6"/>
  <c r="Y161" i="6"/>
  <c r="X161" i="6"/>
  <c r="J161" i="6"/>
  <c r="O161" i="6"/>
  <c r="B161" i="6"/>
  <c r="G161" i="6"/>
  <c r="AF160" i="6"/>
  <c r="AG160" i="6"/>
  <c r="Z160" i="6"/>
  <c r="Y160" i="6"/>
  <c r="X160" i="6"/>
  <c r="J160" i="6"/>
  <c r="O160" i="6"/>
  <c r="B160" i="6"/>
  <c r="G160" i="6"/>
  <c r="AF159" i="6"/>
  <c r="AG159" i="6"/>
  <c r="Z159" i="6"/>
  <c r="Y159" i="6"/>
  <c r="X159" i="6"/>
  <c r="J159" i="6"/>
  <c r="O159" i="6"/>
  <c r="B159" i="6"/>
  <c r="G159" i="6"/>
  <c r="AF158" i="6"/>
  <c r="AG158" i="6"/>
  <c r="Z158" i="6"/>
  <c r="Y158" i="6"/>
  <c r="X158" i="6"/>
  <c r="J158" i="6"/>
  <c r="O158" i="6"/>
  <c r="B158" i="6"/>
  <c r="G158" i="6"/>
  <c r="AF157" i="6"/>
  <c r="AG157" i="6"/>
  <c r="Z157" i="6"/>
  <c r="Y157" i="6"/>
  <c r="X157" i="6"/>
  <c r="J157" i="6"/>
  <c r="O157" i="6"/>
  <c r="B157" i="6"/>
  <c r="G157" i="6"/>
  <c r="AF156" i="6"/>
  <c r="AG156" i="6"/>
  <c r="Z156" i="6"/>
  <c r="Y156" i="6"/>
  <c r="X156" i="6"/>
  <c r="J156" i="6"/>
  <c r="O156" i="6"/>
  <c r="B156" i="6"/>
  <c r="G156" i="6"/>
  <c r="AF155" i="6"/>
  <c r="AG155" i="6"/>
  <c r="Z155" i="6"/>
  <c r="Y155" i="6"/>
  <c r="X155" i="6"/>
  <c r="J155" i="6"/>
  <c r="O155" i="6"/>
  <c r="B155" i="6"/>
  <c r="G155" i="6"/>
  <c r="AF154" i="6"/>
  <c r="AG154" i="6"/>
  <c r="Z154" i="6"/>
  <c r="Y154" i="6"/>
  <c r="X154" i="6"/>
  <c r="J154" i="6"/>
  <c r="O154" i="6"/>
  <c r="B154" i="6"/>
  <c r="G154" i="6"/>
  <c r="AF153" i="6"/>
  <c r="AG153" i="6"/>
  <c r="Z153" i="6"/>
  <c r="Y153" i="6"/>
  <c r="AA153" i="6"/>
  <c r="X153" i="6"/>
  <c r="J153" i="6"/>
  <c r="O153" i="6"/>
  <c r="B153" i="6"/>
  <c r="G153" i="6"/>
  <c r="AF152" i="6"/>
  <c r="AG152" i="6"/>
  <c r="Z152" i="6"/>
  <c r="Y152" i="6"/>
  <c r="AA152" i="6"/>
  <c r="X152" i="6"/>
  <c r="J152" i="6"/>
  <c r="O152" i="6"/>
  <c r="B152" i="6"/>
  <c r="G152" i="6"/>
  <c r="AF151" i="6"/>
  <c r="AG151" i="6"/>
  <c r="Z151" i="6"/>
  <c r="Y151" i="6"/>
  <c r="X151" i="6"/>
  <c r="J151" i="6"/>
  <c r="O151" i="6"/>
  <c r="B151" i="6"/>
  <c r="G151" i="6"/>
  <c r="AF150" i="6"/>
  <c r="AG150" i="6"/>
  <c r="Z150" i="6"/>
  <c r="Y150" i="6"/>
  <c r="AA150" i="6"/>
  <c r="X150" i="6"/>
  <c r="J150" i="6"/>
  <c r="O150" i="6"/>
  <c r="B150" i="6"/>
  <c r="G150" i="6"/>
  <c r="AF149" i="6"/>
  <c r="AG149" i="6"/>
  <c r="Z149" i="6"/>
  <c r="Y149" i="6"/>
  <c r="AA149" i="6"/>
  <c r="X149" i="6"/>
  <c r="J149" i="6"/>
  <c r="O149" i="6"/>
  <c r="B149" i="6"/>
  <c r="G149" i="6"/>
  <c r="AF148" i="6"/>
  <c r="AG148" i="6"/>
  <c r="Z148" i="6"/>
  <c r="Y148" i="6"/>
  <c r="AA148" i="6"/>
  <c r="X148" i="6"/>
  <c r="J148" i="6"/>
  <c r="O148" i="6"/>
  <c r="B148" i="6"/>
  <c r="G148" i="6"/>
  <c r="AF147" i="6"/>
  <c r="AG147" i="6"/>
  <c r="Z147" i="6"/>
  <c r="Y147" i="6"/>
  <c r="X147" i="6"/>
  <c r="J147" i="6"/>
  <c r="O147" i="6"/>
  <c r="B147" i="6"/>
  <c r="G147" i="6"/>
  <c r="AF146" i="6"/>
  <c r="AG146" i="6"/>
  <c r="Z146" i="6"/>
  <c r="Y146" i="6"/>
  <c r="AA146" i="6"/>
  <c r="X146" i="6"/>
  <c r="J146" i="6"/>
  <c r="O146" i="6"/>
  <c r="B146" i="6"/>
  <c r="G146" i="6"/>
  <c r="AF145" i="6"/>
  <c r="AG145" i="6"/>
  <c r="Z145" i="6"/>
  <c r="Y145" i="6"/>
  <c r="X145" i="6"/>
  <c r="J145" i="6"/>
  <c r="O145" i="6"/>
  <c r="B145" i="6"/>
  <c r="G145" i="6"/>
  <c r="AF144" i="6"/>
  <c r="AG144" i="6"/>
  <c r="Z144" i="6"/>
  <c r="Y144" i="6"/>
  <c r="X144" i="6"/>
  <c r="J144" i="6"/>
  <c r="O144" i="6"/>
  <c r="B144" i="6"/>
  <c r="G144" i="6"/>
  <c r="AF143" i="6"/>
  <c r="AG143" i="6"/>
  <c r="Z143" i="6"/>
  <c r="Y143" i="6"/>
  <c r="X143" i="6"/>
  <c r="J143" i="6"/>
  <c r="O143" i="6"/>
  <c r="B143" i="6"/>
  <c r="G143" i="6"/>
  <c r="AF142" i="6"/>
  <c r="AG142" i="6"/>
  <c r="Z142" i="6"/>
  <c r="Y142" i="6"/>
  <c r="X142" i="6"/>
  <c r="J142" i="6"/>
  <c r="O142" i="6"/>
  <c r="B142" i="6"/>
  <c r="G142" i="6"/>
  <c r="AF141" i="6"/>
  <c r="AG141" i="6"/>
  <c r="Z141" i="6"/>
  <c r="Y141" i="6"/>
  <c r="X141" i="6"/>
  <c r="J141" i="6"/>
  <c r="O141" i="6"/>
  <c r="B141" i="6"/>
  <c r="G141" i="6"/>
  <c r="AF140" i="6"/>
  <c r="AG140" i="6"/>
  <c r="Z140" i="6"/>
  <c r="Y140" i="6"/>
  <c r="X140" i="6"/>
  <c r="J140" i="6"/>
  <c r="O140" i="6"/>
  <c r="B140" i="6"/>
  <c r="G140" i="6"/>
  <c r="AF139" i="6"/>
  <c r="AG139" i="6"/>
  <c r="Z139" i="6"/>
  <c r="Y139" i="6"/>
  <c r="X139" i="6"/>
  <c r="J139" i="6"/>
  <c r="O139" i="6"/>
  <c r="B139" i="6"/>
  <c r="G139" i="6"/>
  <c r="AF138" i="6"/>
  <c r="AG138" i="6"/>
  <c r="Z138" i="6"/>
  <c r="Y138" i="6"/>
  <c r="X138" i="6"/>
  <c r="J138" i="6"/>
  <c r="O138" i="6"/>
  <c r="B138" i="6"/>
  <c r="G138" i="6"/>
  <c r="AF137" i="6"/>
  <c r="AG137" i="6"/>
  <c r="Z137" i="6"/>
  <c r="Y137" i="6"/>
  <c r="X137" i="6"/>
  <c r="J137" i="6"/>
  <c r="O137" i="6"/>
  <c r="B137" i="6"/>
  <c r="G137" i="6"/>
  <c r="AF136" i="6"/>
  <c r="AG136" i="6"/>
  <c r="Z136" i="6"/>
  <c r="Y136" i="6"/>
  <c r="X136" i="6"/>
  <c r="J136" i="6"/>
  <c r="O136" i="6"/>
  <c r="B136" i="6"/>
  <c r="G136" i="6"/>
  <c r="AF135" i="6"/>
  <c r="AG135" i="6"/>
  <c r="Z135" i="6"/>
  <c r="Y135" i="6"/>
  <c r="X135" i="6"/>
  <c r="J135" i="6"/>
  <c r="O135" i="6"/>
  <c r="B135" i="6"/>
  <c r="G135" i="6"/>
  <c r="AF134" i="6"/>
  <c r="AG134" i="6"/>
  <c r="Z134" i="6"/>
  <c r="Y134" i="6"/>
  <c r="X134" i="6"/>
  <c r="J134" i="6"/>
  <c r="O134" i="6"/>
  <c r="B134" i="6"/>
  <c r="G134" i="6"/>
  <c r="AF133" i="6"/>
  <c r="AG133" i="6"/>
  <c r="Z133" i="6"/>
  <c r="Y133" i="6"/>
  <c r="X133" i="6"/>
  <c r="J133" i="6"/>
  <c r="O133" i="6"/>
  <c r="B133" i="6"/>
  <c r="G133" i="6"/>
  <c r="AF132" i="6"/>
  <c r="AG132" i="6"/>
  <c r="Z132" i="6"/>
  <c r="Y132" i="6"/>
  <c r="X132" i="6"/>
  <c r="J132" i="6"/>
  <c r="O132" i="6"/>
  <c r="B132" i="6"/>
  <c r="G132" i="6"/>
  <c r="AF131" i="6"/>
  <c r="AG131" i="6"/>
  <c r="Z131" i="6"/>
  <c r="Y131" i="6"/>
  <c r="X131" i="6"/>
  <c r="J131" i="6"/>
  <c r="O131" i="6"/>
  <c r="B131" i="6"/>
  <c r="G131" i="6"/>
  <c r="AF130" i="6"/>
  <c r="AG130" i="6"/>
  <c r="Z130" i="6"/>
  <c r="Y130" i="6"/>
  <c r="X130" i="6"/>
  <c r="J130" i="6"/>
  <c r="O130" i="6"/>
  <c r="B130" i="6"/>
  <c r="G130" i="6"/>
  <c r="AF129" i="6"/>
  <c r="AG129" i="6"/>
  <c r="Z129" i="6"/>
  <c r="Y129" i="6"/>
  <c r="X129" i="6"/>
  <c r="J129" i="6"/>
  <c r="O129" i="6"/>
  <c r="B129" i="6"/>
  <c r="G129" i="6"/>
  <c r="AF128" i="6"/>
  <c r="AG128" i="6"/>
  <c r="Z128" i="6"/>
  <c r="Y128" i="6"/>
  <c r="X128" i="6"/>
  <c r="J128" i="6"/>
  <c r="O128" i="6"/>
  <c r="B128" i="6"/>
  <c r="G128" i="6"/>
  <c r="AF127" i="6"/>
  <c r="AG127" i="6"/>
  <c r="Z127" i="6"/>
  <c r="Y127" i="6"/>
  <c r="X127" i="6"/>
  <c r="J127" i="6"/>
  <c r="O127" i="6"/>
  <c r="B127" i="6"/>
  <c r="G127" i="6"/>
  <c r="AF126" i="6"/>
  <c r="AG126" i="6"/>
  <c r="Z126" i="6"/>
  <c r="Y126" i="6"/>
  <c r="X126" i="6"/>
  <c r="J126" i="6"/>
  <c r="O126" i="6"/>
  <c r="B126" i="6"/>
  <c r="G126" i="6"/>
  <c r="AF125" i="6"/>
  <c r="AG125" i="6"/>
  <c r="Z125" i="6"/>
  <c r="Y125" i="6"/>
  <c r="X125" i="6"/>
  <c r="J125" i="6"/>
  <c r="O125" i="6"/>
  <c r="B125" i="6"/>
  <c r="G125" i="6"/>
  <c r="AF124" i="6"/>
  <c r="AG124" i="6"/>
  <c r="Z124" i="6"/>
  <c r="Y124" i="6"/>
  <c r="X124" i="6"/>
  <c r="J124" i="6"/>
  <c r="O124" i="6"/>
  <c r="B124" i="6"/>
  <c r="G124" i="6"/>
  <c r="AF123" i="6"/>
  <c r="AG123" i="6"/>
  <c r="Z123" i="6"/>
  <c r="Y123" i="6"/>
  <c r="X123" i="6"/>
  <c r="J123" i="6"/>
  <c r="O123" i="6"/>
  <c r="B123" i="6"/>
  <c r="G123" i="6"/>
  <c r="AF122" i="6"/>
  <c r="AG122" i="6"/>
  <c r="Z122" i="6"/>
  <c r="Y122" i="6"/>
  <c r="X122" i="6"/>
  <c r="J122" i="6"/>
  <c r="O122" i="6"/>
  <c r="B122" i="6"/>
  <c r="G122" i="6"/>
  <c r="AF121" i="6"/>
  <c r="AG121" i="6"/>
  <c r="Z121" i="6"/>
  <c r="Y121" i="6"/>
  <c r="AA121" i="6"/>
  <c r="X121" i="6"/>
  <c r="J121" i="6"/>
  <c r="O121" i="6"/>
  <c r="B121" i="6"/>
  <c r="G121" i="6"/>
  <c r="AF120" i="6"/>
  <c r="AG120" i="6"/>
  <c r="Z120" i="6"/>
  <c r="Y120" i="6"/>
  <c r="AA120" i="6"/>
  <c r="X120" i="6"/>
  <c r="J120" i="6"/>
  <c r="O120" i="6"/>
  <c r="B120" i="6"/>
  <c r="G120" i="6"/>
  <c r="AF119" i="6"/>
  <c r="AG119" i="6"/>
  <c r="Z119" i="6"/>
  <c r="Y119" i="6"/>
  <c r="X119" i="6"/>
  <c r="J119" i="6"/>
  <c r="O119" i="6"/>
  <c r="B119" i="6"/>
  <c r="G119" i="6"/>
  <c r="AF118" i="6"/>
  <c r="AG118" i="6"/>
  <c r="Z118" i="6"/>
  <c r="Y118" i="6"/>
  <c r="AA118" i="6"/>
  <c r="X118" i="6"/>
  <c r="J118" i="6"/>
  <c r="O118" i="6"/>
  <c r="B118" i="6"/>
  <c r="G118" i="6"/>
  <c r="AF117" i="6"/>
  <c r="AG117" i="6"/>
  <c r="Z117" i="6"/>
  <c r="Y117" i="6"/>
  <c r="AA117" i="6"/>
  <c r="X117" i="6"/>
  <c r="J117" i="6"/>
  <c r="O117" i="6"/>
  <c r="B117" i="6"/>
  <c r="G117" i="6"/>
  <c r="AF116" i="6"/>
  <c r="AG116" i="6"/>
  <c r="Z116" i="6"/>
  <c r="Y116" i="6"/>
  <c r="AA116" i="6"/>
  <c r="X116" i="6"/>
  <c r="J116" i="6"/>
  <c r="O116" i="6"/>
  <c r="B116" i="6"/>
  <c r="G116" i="6"/>
  <c r="AF115" i="6"/>
  <c r="AG115" i="6"/>
  <c r="Z115" i="6"/>
  <c r="Y115" i="6"/>
  <c r="X115" i="6"/>
  <c r="J115" i="6"/>
  <c r="O115" i="6"/>
  <c r="B115" i="6"/>
  <c r="G115" i="6"/>
  <c r="AF114" i="6"/>
  <c r="AG114" i="6"/>
  <c r="Z114" i="6"/>
  <c r="Y114" i="6"/>
  <c r="AA114" i="6"/>
  <c r="X114" i="6"/>
  <c r="J114" i="6"/>
  <c r="O114" i="6"/>
  <c r="P114" i="6"/>
  <c r="B114" i="6"/>
  <c r="G114" i="6"/>
  <c r="H114" i="6"/>
  <c r="AF113" i="6"/>
  <c r="AG113" i="6"/>
  <c r="Z113" i="6"/>
  <c r="Y113" i="6"/>
  <c r="X113" i="6"/>
  <c r="AF112" i="6"/>
  <c r="AG112" i="6"/>
  <c r="Z112" i="6"/>
  <c r="Y112" i="6"/>
  <c r="X112" i="6"/>
  <c r="AF111" i="6"/>
  <c r="AG111" i="6"/>
  <c r="Z111" i="6"/>
  <c r="Y111" i="6"/>
  <c r="X111" i="6"/>
  <c r="AF110" i="6"/>
  <c r="AG110" i="6"/>
  <c r="Z110" i="6"/>
  <c r="Y110" i="6"/>
  <c r="X110" i="6"/>
  <c r="AF109" i="6"/>
  <c r="AG109" i="6"/>
  <c r="Z109" i="6"/>
  <c r="Y109" i="6"/>
  <c r="X109" i="6"/>
  <c r="AF108" i="6"/>
  <c r="AG108" i="6"/>
  <c r="Z108" i="6"/>
  <c r="Y108" i="6"/>
  <c r="X108" i="6"/>
  <c r="AF107" i="6"/>
  <c r="AG107" i="6"/>
  <c r="Z107" i="6"/>
  <c r="Y107" i="6"/>
  <c r="X107" i="6"/>
  <c r="AF106" i="6"/>
  <c r="AG106" i="6"/>
  <c r="Z106" i="6"/>
  <c r="Y106" i="6"/>
  <c r="X106" i="6"/>
  <c r="AF105" i="6"/>
  <c r="AG105" i="6"/>
  <c r="Z105" i="6"/>
  <c r="Y105" i="6"/>
  <c r="X105" i="6"/>
  <c r="J105" i="6"/>
  <c r="O105" i="6"/>
  <c r="B105" i="6"/>
  <c r="G105" i="6"/>
  <c r="AF104" i="6"/>
  <c r="AG104" i="6"/>
  <c r="Z104" i="6"/>
  <c r="Y104" i="6"/>
  <c r="X104" i="6"/>
  <c r="J104" i="6"/>
  <c r="O104" i="6"/>
  <c r="B104" i="6"/>
  <c r="G104" i="6"/>
  <c r="AF103" i="6"/>
  <c r="AG103" i="6"/>
  <c r="Z103" i="6"/>
  <c r="Y103" i="6"/>
  <c r="X103" i="6"/>
  <c r="J103" i="6"/>
  <c r="O103" i="6"/>
  <c r="B103" i="6"/>
  <c r="G103" i="6"/>
  <c r="AF102" i="6"/>
  <c r="AG102" i="6"/>
  <c r="Z102" i="6"/>
  <c r="Y102" i="6"/>
  <c r="X102" i="6"/>
  <c r="J102" i="6"/>
  <c r="O102" i="6"/>
  <c r="B102" i="6"/>
  <c r="G102" i="6"/>
  <c r="AF101" i="6"/>
  <c r="AG101" i="6"/>
  <c r="Z101" i="6"/>
  <c r="Y101" i="6"/>
  <c r="X101" i="6"/>
  <c r="J101" i="6"/>
  <c r="O101" i="6"/>
  <c r="B101" i="6"/>
  <c r="G101" i="6"/>
  <c r="AF100" i="6"/>
  <c r="AG100" i="6"/>
  <c r="Z100" i="6"/>
  <c r="Y100" i="6"/>
  <c r="X100" i="6"/>
  <c r="J100" i="6"/>
  <c r="O100" i="6"/>
  <c r="B100" i="6"/>
  <c r="G100" i="6"/>
  <c r="AF99" i="6"/>
  <c r="AG99" i="6"/>
  <c r="Z99" i="6"/>
  <c r="Y99" i="6"/>
  <c r="X99" i="6"/>
  <c r="J99" i="6"/>
  <c r="O99" i="6"/>
  <c r="B99" i="6"/>
  <c r="G99" i="6"/>
  <c r="AF98" i="6"/>
  <c r="AG98" i="6"/>
  <c r="Z98" i="6"/>
  <c r="Y98" i="6"/>
  <c r="X98" i="6"/>
  <c r="J98" i="6"/>
  <c r="O98" i="6"/>
  <c r="B98" i="6"/>
  <c r="G98" i="6"/>
  <c r="AF97" i="6"/>
  <c r="AG97" i="6"/>
  <c r="Z97" i="6"/>
  <c r="Y97" i="6"/>
  <c r="X97" i="6"/>
  <c r="J97" i="6"/>
  <c r="O97" i="6"/>
  <c r="B97" i="6"/>
  <c r="G97" i="6"/>
  <c r="AF96" i="6"/>
  <c r="AG96" i="6"/>
  <c r="Z96" i="6"/>
  <c r="Y96" i="6"/>
  <c r="X96" i="6"/>
  <c r="J96" i="6"/>
  <c r="O96" i="6"/>
  <c r="B96" i="6"/>
  <c r="G96" i="6"/>
  <c r="AF95" i="6"/>
  <c r="AG95" i="6"/>
  <c r="Z95" i="6"/>
  <c r="Y95" i="6"/>
  <c r="X95" i="6"/>
  <c r="J95" i="6"/>
  <c r="O95" i="6"/>
  <c r="B95" i="6"/>
  <c r="G95" i="6"/>
  <c r="AF94" i="6"/>
  <c r="AG94" i="6"/>
  <c r="Z94" i="6"/>
  <c r="Y94" i="6"/>
  <c r="X94" i="6"/>
  <c r="J94" i="6"/>
  <c r="O94" i="6"/>
  <c r="B94" i="6"/>
  <c r="G94" i="6"/>
  <c r="AF93" i="6"/>
  <c r="AG93" i="6"/>
  <c r="Z93" i="6"/>
  <c r="Y93" i="6"/>
  <c r="X93" i="6"/>
  <c r="J93" i="6"/>
  <c r="O93" i="6"/>
  <c r="B93" i="6"/>
  <c r="G93" i="6"/>
  <c r="AF92" i="6"/>
  <c r="AG92" i="6"/>
  <c r="Z92" i="6"/>
  <c r="Y92" i="6"/>
  <c r="X92" i="6"/>
  <c r="J92" i="6"/>
  <c r="O92" i="6"/>
  <c r="B92" i="6"/>
  <c r="G92" i="6"/>
  <c r="AF91" i="6"/>
  <c r="AG91" i="6"/>
  <c r="Z91" i="6"/>
  <c r="Y91" i="6"/>
  <c r="X91" i="6"/>
  <c r="J91" i="6"/>
  <c r="O91" i="6"/>
  <c r="B91" i="6"/>
  <c r="G91" i="6"/>
  <c r="AF90" i="6"/>
  <c r="AG90" i="6"/>
  <c r="Z90" i="6"/>
  <c r="Y90" i="6"/>
  <c r="X90" i="6"/>
  <c r="J90" i="6"/>
  <c r="O90" i="6"/>
  <c r="B90" i="6"/>
  <c r="G90" i="6"/>
  <c r="AF89" i="6"/>
  <c r="AG89" i="6"/>
  <c r="Z89" i="6"/>
  <c r="Y89" i="6"/>
  <c r="X89" i="6"/>
  <c r="J89" i="6"/>
  <c r="O89" i="6"/>
  <c r="B89" i="6"/>
  <c r="G89" i="6"/>
  <c r="AF88" i="6"/>
  <c r="AG88" i="6"/>
  <c r="Z88" i="6"/>
  <c r="Y88" i="6"/>
  <c r="AA88" i="6"/>
  <c r="X88" i="6"/>
  <c r="J88" i="6"/>
  <c r="O88" i="6"/>
  <c r="B88" i="6"/>
  <c r="G88" i="6"/>
  <c r="AF87" i="6"/>
  <c r="AG87" i="6"/>
  <c r="Z87" i="6"/>
  <c r="Y87" i="6"/>
  <c r="AA87" i="6"/>
  <c r="X87" i="6"/>
  <c r="J87" i="6"/>
  <c r="O87" i="6"/>
  <c r="B87" i="6"/>
  <c r="G87" i="6"/>
  <c r="AF86" i="6"/>
  <c r="AG86" i="6"/>
  <c r="Z86" i="6"/>
  <c r="Y86" i="6"/>
  <c r="AA86" i="6"/>
  <c r="X86" i="6"/>
  <c r="J86" i="6"/>
  <c r="O86" i="6"/>
  <c r="B86" i="6"/>
  <c r="G86" i="6"/>
  <c r="AF85" i="6"/>
  <c r="AG85" i="6"/>
  <c r="Z85" i="6"/>
  <c r="Y85" i="6"/>
  <c r="AA85" i="6"/>
  <c r="X85" i="6"/>
  <c r="J85" i="6"/>
  <c r="O85" i="6"/>
  <c r="B85" i="6"/>
  <c r="G85" i="6"/>
  <c r="AF84" i="6"/>
  <c r="AG84" i="6"/>
  <c r="Z84" i="6"/>
  <c r="Y84" i="6"/>
  <c r="AA84" i="6"/>
  <c r="X84" i="6"/>
  <c r="J84" i="6"/>
  <c r="O84" i="6"/>
  <c r="B84" i="6"/>
  <c r="G84" i="6"/>
  <c r="AF83" i="6"/>
  <c r="AG83" i="6"/>
  <c r="Z83" i="6"/>
  <c r="Y83" i="6"/>
  <c r="AA83" i="6"/>
  <c r="X83" i="6"/>
  <c r="J83" i="6"/>
  <c r="O83" i="6"/>
  <c r="B83" i="6"/>
  <c r="G83" i="6"/>
  <c r="AF82" i="6"/>
  <c r="AG82" i="6"/>
  <c r="Z82" i="6"/>
  <c r="Y82" i="6"/>
  <c r="AA82" i="6"/>
  <c r="X82" i="6"/>
  <c r="J82" i="6"/>
  <c r="O82" i="6"/>
  <c r="B82" i="6"/>
  <c r="G82" i="6"/>
  <c r="AF81" i="6"/>
  <c r="AG81" i="6"/>
  <c r="Z81" i="6"/>
  <c r="Y81" i="6"/>
  <c r="AA81" i="6"/>
  <c r="X81" i="6"/>
  <c r="J81" i="6"/>
  <c r="O81" i="6"/>
  <c r="B81" i="6"/>
  <c r="G81" i="6"/>
  <c r="AF80" i="6"/>
  <c r="AG80" i="6"/>
  <c r="Z80" i="6"/>
  <c r="Y80" i="6"/>
  <c r="X80" i="6"/>
  <c r="J80" i="6"/>
  <c r="O80" i="6"/>
  <c r="B80" i="6"/>
  <c r="G80" i="6"/>
  <c r="AF79" i="6"/>
  <c r="AG79" i="6"/>
  <c r="Z79" i="6"/>
  <c r="Y79" i="6"/>
  <c r="X79" i="6"/>
  <c r="J79" i="6"/>
  <c r="O79" i="6"/>
  <c r="B79" i="6"/>
  <c r="G79" i="6"/>
  <c r="AF78" i="6"/>
  <c r="AG78" i="6"/>
  <c r="Z78" i="6"/>
  <c r="Y78" i="6"/>
  <c r="X78" i="6"/>
  <c r="J78" i="6"/>
  <c r="O78" i="6"/>
  <c r="B78" i="6"/>
  <c r="G78" i="6"/>
  <c r="AF77" i="6"/>
  <c r="AG77" i="6"/>
  <c r="Z77" i="6"/>
  <c r="Y77" i="6"/>
  <c r="X77" i="6"/>
  <c r="J77" i="6"/>
  <c r="O77" i="6"/>
  <c r="B77" i="6"/>
  <c r="G77" i="6"/>
  <c r="AF76" i="6"/>
  <c r="AG76" i="6"/>
  <c r="Z76" i="6"/>
  <c r="Y76" i="6"/>
  <c r="X76" i="6"/>
  <c r="J76" i="6"/>
  <c r="O76" i="6"/>
  <c r="B76" i="6"/>
  <c r="G76" i="6"/>
  <c r="AF75" i="6"/>
  <c r="AG75" i="6"/>
  <c r="Z75" i="6"/>
  <c r="Y75" i="6"/>
  <c r="X75" i="6"/>
  <c r="J75" i="6"/>
  <c r="O75" i="6"/>
  <c r="B75" i="6"/>
  <c r="G75" i="6"/>
  <c r="AF74" i="6"/>
  <c r="AG74" i="6"/>
  <c r="Z74" i="6"/>
  <c r="Y74" i="6"/>
  <c r="X74" i="6"/>
  <c r="J74" i="6"/>
  <c r="O74" i="6"/>
  <c r="B74" i="6"/>
  <c r="G74" i="6"/>
  <c r="AF73" i="6"/>
  <c r="AG73" i="6"/>
  <c r="Z73" i="6"/>
  <c r="Y73" i="6"/>
  <c r="X73" i="6"/>
  <c r="J73" i="6"/>
  <c r="O73" i="6"/>
  <c r="B73" i="6"/>
  <c r="G73" i="6"/>
  <c r="AF72" i="6"/>
  <c r="AG72" i="6"/>
  <c r="Z72" i="6"/>
  <c r="Y72" i="6"/>
  <c r="X72" i="6"/>
  <c r="J72" i="6"/>
  <c r="O72" i="6"/>
  <c r="B72" i="6"/>
  <c r="G72" i="6"/>
  <c r="AF71" i="6"/>
  <c r="AG71" i="6"/>
  <c r="Z71" i="6"/>
  <c r="Y71" i="6"/>
  <c r="X71" i="6"/>
  <c r="J71" i="6"/>
  <c r="O71" i="6"/>
  <c r="B71" i="6"/>
  <c r="G71" i="6"/>
  <c r="AF70" i="6"/>
  <c r="AG70" i="6"/>
  <c r="Z70" i="6"/>
  <c r="Y70" i="6"/>
  <c r="X70" i="6"/>
  <c r="J70" i="6"/>
  <c r="O70" i="6"/>
  <c r="B70" i="6"/>
  <c r="G70" i="6"/>
  <c r="AF69" i="6"/>
  <c r="AG69" i="6"/>
  <c r="Z69" i="6"/>
  <c r="Y69" i="6"/>
  <c r="X69" i="6"/>
  <c r="J69" i="6"/>
  <c r="O69" i="6"/>
  <c r="B69" i="6"/>
  <c r="G69" i="6"/>
  <c r="AF68" i="6"/>
  <c r="AG68" i="6"/>
  <c r="Z68" i="6"/>
  <c r="Y68" i="6"/>
  <c r="X68" i="6"/>
  <c r="J68" i="6"/>
  <c r="O68" i="6"/>
  <c r="B68" i="6"/>
  <c r="G68" i="6"/>
  <c r="AF67" i="6"/>
  <c r="AG67" i="6"/>
  <c r="Z67" i="6"/>
  <c r="Y67" i="6"/>
  <c r="X67" i="6"/>
  <c r="J67" i="6"/>
  <c r="O67" i="6"/>
  <c r="B67" i="6"/>
  <c r="G67" i="6"/>
  <c r="AF66" i="6"/>
  <c r="AG66" i="6"/>
  <c r="Z66" i="6"/>
  <c r="Y66" i="6"/>
  <c r="X66" i="6"/>
  <c r="J66" i="6"/>
  <c r="O66" i="6"/>
  <c r="B66" i="6"/>
  <c r="G66" i="6"/>
  <c r="AF65" i="6"/>
  <c r="AG65" i="6"/>
  <c r="Z65" i="6"/>
  <c r="Y65" i="6"/>
  <c r="X65" i="6"/>
  <c r="J65" i="6"/>
  <c r="O65" i="6"/>
  <c r="B65" i="6"/>
  <c r="G65" i="6"/>
  <c r="AF64" i="6"/>
  <c r="AG64" i="6"/>
  <c r="Z64" i="6"/>
  <c r="Y64" i="6"/>
  <c r="X64" i="6"/>
  <c r="J64" i="6"/>
  <c r="O64" i="6"/>
  <c r="B64" i="6"/>
  <c r="G64" i="6"/>
  <c r="AF63" i="6"/>
  <c r="AG63" i="6"/>
  <c r="Z63" i="6"/>
  <c r="Y63" i="6"/>
  <c r="X63" i="6"/>
  <c r="J63" i="6"/>
  <c r="O63" i="6"/>
  <c r="B63" i="6"/>
  <c r="G63" i="6"/>
  <c r="AF62" i="6"/>
  <c r="AG62" i="6"/>
  <c r="Z62" i="6"/>
  <c r="Y62" i="6"/>
  <c r="X62" i="6"/>
  <c r="J62" i="6"/>
  <c r="O62" i="6"/>
  <c r="B62" i="6"/>
  <c r="G62" i="6"/>
  <c r="AF61" i="6"/>
  <c r="AG61" i="6"/>
  <c r="Z61" i="6"/>
  <c r="Y61" i="6"/>
  <c r="X61" i="6"/>
  <c r="J61" i="6"/>
  <c r="O61" i="6"/>
  <c r="B61" i="6"/>
  <c r="G61" i="6"/>
  <c r="AF60" i="6"/>
  <c r="AG60" i="6"/>
  <c r="Z60" i="6"/>
  <c r="Y60" i="6"/>
  <c r="X60" i="6"/>
  <c r="J60" i="6"/>
  <c r="O60" i="6"/>
  <c r="B60" i="6"/>
  <c r="G60" i="6"/>
  <c r="AF59" i="6"/>
  <c r="AG59" i="6"/>
  <c r="Z59" i="6"/>
  <c r="Y59" i="6"/>
  <c r="X59" i="6"/>
  <c r="J59" i="6"/>
  <c r="O59" i="6"/>
  <c r="B59" i="6"/>
  <c r="G59" i="6"/>
  <c r="AF58" i="6"/>
  <c r="AG58" i="6"/>
  <c r="Z58" i="6"/>
  <c r="Y58" i="6"/>
  <c r="X58" i="6"/>
  <c r="J58" i="6"/>
  <c r="O58" i="6"/>
  <c r="B58" i="6"/>
  <c r="G58" i="6"/>
  <c r="AF57" i="6"/>
  <c r="AG57" i="6"/>
  <c r="Z57" i="6"/>
  <c r="Y57" i="6"/>
  <c r="X57" i="6"/>
  <c r="J57" i="6"/>
  <c r="O57" i="6"/>
  <c r="B57" i="6"/>
  <c r="G57" i="6"/>
  <c r="AF56" i="6"/>
  <c r="AG56" i="6"/>
  <c r="Z56" i="6"/>
  <c r="Y56" i="6"/>
  <c r="X56" i="6"/>
  <c r="J56" i="6"/>
  <c r="O56" i="6"/>
  <c r="B56" i="6"/>
  <c r="G56" i="6"/>
  <c r="AF55" i="6"/>
  <c r="AG55" i="6"/>
  <c r="Z55" i="6"/>
  <c r="Y55" i="6"/>
  <c r="AA55" i="6"/>
  <c r="X55" i="6"/>
  <c r="J55" i="6"/>
  <c r="O55" i="6"/>
  <c r="B55" i="6"/>
  <c r="G55" i="6"/>
  <c r="AF54" i="6"/>
  <c r="AG54" i="6"/>
  <c r="Z54" i="6"/>
  <c r="Y54" i="6"/>
  <c r="AA54" i="6"/>
  <c r="X54" i="6"/>
  <c r="J54" i="6"/>
  <c r="O54" i="6"/>
  <c r="B54" i="6"/>
  <c r="G54" i="6"/>
  <c r="AF53" i="6"/>
  <c r="AG53" i="6"/>
  <c r="Z53" i="6"/>
  <c r="Y53" i="6"/>
  <c r="AA53" i="6"/>
  <c r="X53" i="6"/>
  <c r="J53" i="6"/>
  <c r="O53" i="6"/>
  <c r="B53" i="6"/>
  <c r="G53" i="6"/>
  <c r="AF52" i="6"/>
  <c r="AG52" i="6"/>
  <c r="Z52" i="6"/>
  <c r="Y52" i="6"/>
  <c r="X52" i="6"/>
  <c r="J52" i="6"/>
  <c r="O52" i="6"/>
  <c r="B52" i="6"/>
  <c r="G52" i="6"/>
  <c r="AF51" i="6"/>
  <c r="AG51" i="6"/>
  <c r="Z51" i="6"/>
  <c r="Y51" i="6"/>
  <c r="AA51" i="6"/>
  <c r="X51" i="6"/>
  <c r="J51" i="6"/>
  <c r="O51" i="6"/>
  <c r="B51" i="6"/>
  <c r="G51" i="6"/>
  <c r="AF50" i="6"/>
  <c r="AG50" i="6"/>
  <c r="Z50" i="6"/>
  <c r="Y50" i="6"/>
  <c r="AA50" i="6"/>
  <c r="X50" i="6"/>
  <c r="J50" i="6"/>
  <c r="O50" i="6"/>
  <c r="B50" i="6"/>
  <c r="G50" i="6"/>
  <c r="AF49" i="6"/>
  <c r="AG49" i="6"/>
  <c r="Z49" i="6"/>
  <c r="Y49" i="6"/>
  <c r="AA49" i="6"/>
  <c r="X49" i="6"/>
  <c r="J49" i="6"/>
  <c r="O49" i="6"/>
  <c r="B49" i="6"/>
  <c r="G49" i="6"/>
  <c r="AF48" i="6"/>
  <c r="AG48" i="6"/>
  <c r="Z48" i="6"/>
  <c r="Y48" i="6"/>
  <c r="X48" i="6"/>
  <c r="J48" i="6"/>
  <c r="O48" i="6"/>
  <c r="B48" i="6"/>
  <c r="G48" i="6"/>
  <c r="AF47" i="6"/>
  <c r="AG47" i="6"/>
  <c r="Z47" i="6"/>
  <c r="Y47" i="6"/>
  <c r="X47" i="6"/>
  <c r="J47" i="6"/>
  <c r="O47" i="6"/>
  <c r="B47" i="6"/>
  <c r="G47" i="6"/>
  <c r="AF46" i="6"/>
  <c r="AG46" i="6"/>
  <c r="Z46" i="6"/>
  <c r="Y46" i="6"/>
  <c r="X46" i="6"/>
  <c r="J46" i="6"/>
  <c r="O46" i="6"/>
  <c r="B46" i="6"/>
  <c r="G46" i="6"/>
  <c r="AF45" i="6"/>
  <c r="AG45" i="6"/>
  <c r="Z45" i="6"/>
  <c r="Y45" i="6"/>
  <c r="X45" i="6"/>
  <c r="J45" i="6"/>
  <c r="O45" i="6"/>
  <c r="B45" i="6"/>
  <c r="G45" i="6"/>
  <c r="AF44" i="6"/>
  <c r="AG44" i="6"/>
  <c r="Z44" i="6"/>
  <c r="Y44" i="6"/>
  <c r="X44" i="6"/>
  <c r="J44" i="6"/>
  <c r="O44" i="6"/>
  <c r="B44" i="6"/>
  <c r="G44" i="6"/>
  <c r="AF43" i="6"/>
  <c r="AG43" i="6"/>
  <c r="Z43" i="6"/>
  <c r="Y43" i="6"/>
  <c r="X43" i="6"/>
  <c r="J43" i="6"/>
  <c r="O43" i="6"/>
  <c r="B43" i="6"/>
  <c r="G43" i="6"/>
  <c r="AF42" i="6"/>
  <c r="AG42" i="6"/>
  <c r="Z42" i="6"/>
  <c r="Y42" i="6"/>
  <c r="X42" i="6"/>
  <c r="J42" i="6"/>
  <c r="O42" i="6"/>
  <c r="B42" i="6"/>
  <c r="G42" i="6"/>
  <c r="AF41" i="6"/>
  <c r="AG41" i="6"/>
  <c r="Z41" i="6"/>
  <c r="Y41" i="6"/>
  <c r="X41" i="6"/>
  <c r="J41" i="6"/>
  <c r="O41" i="6"/>
  <c r="B41" i="6"/>
  <c r="G41" i="6"/>
  <c r="AF40" i="6"/>
  <c r="AG40" i="6"/>
  <c r="Z40" i="6"/>
  <c r="Y40" i="6"/>
  <c r="X40" i="6"/>
  <c r="J40" i="6"/>
  <c r="O40" i="6"/>
  <c r="B40" i="6"/>
  <c r="G40" i="6"/>
  <c r="AF39" i="6"/>
  <c r="AG39" i="6"/>
  <c r="Z39" i="6"/>
  <c r="Y39" i="6"/>
  <c r="X39" i="6"/>
  <c r="J39" i="6"/>
  <c r="O39" i="6"/>
  <c r="B39" i="6"/>
  <c r="G39" i="6"/>
  <c r="AF38" i="6"/>
  <c r="AG38" i="6"/>
  <c r="Z38" i="6"/>
  <c r="Y38" i="6"/>
  <c r="X38" i="6"/>
  <c r="J38" i="6"/>
  <c r="O38" i="6"/>
  <c r="B38" i="6"/>
  <c r="G38" i="6"/>
  <c r="AF37" i="6"/>
  <c r="AG37" i="6"/>
  <c r="Z37" i="6"/>
  <c r="Y37" i="6"/>
  <c r="X37" i="6"/>
  <c r="J37" i="6"/>
  <c r="O37" i="6"/>
  <c r="B37" i="6"/>
  <c r="G37" i="6"/>
  <c r="AF36" i="6"/>
  <c r="AG36" i="6"/>
  <c r="Z36" i="6"/>
  <c r="Y36" i="6"/>
  <c r="X36" i="6"/>
  <c r="J36" i="6"/>
  <c r="O36" i="6"/>
  <c r="B36" i="6"/>
  <c r="G36" i="6"/>
  <c r="AF35" i="6"/>
  <c r="AG35" i="6"/>
  <c r="Z35" i="6"/>
  <c r="Y35" i="6"/>
  <c r="X35" i="6"/>
  <c r="J35" i="6"/>
  <c r="O35" i="6"/>
  <c r="B35" i="6"/>
  <c r="G35" i="6"/>
  <c r="AF34" i="6"/>
  <c r="AG34" i="6"/>
  <c r="Z34" i="6"/>
  <c r="Y34" i="6"/>
  <c r="X34" i="6"/>
  <c r="J34" i="6"/>
  <c r="O34" i="6"/>
  <c r="B34" i="6"/>
  <c r="G34" i="6"/>
  <c r="AF33" i="6"/>
  <c r="AG33" i="6"/>
  <c r="Z33" i="6"/>
  <c r="Y33" i="6"/>
  <c r="X33" i="6"/>
  <c r="J33" i="6"/>
  <c r="O33" i="6"/>
  <c r="B33" i="6"/>
  <c r="G33" i="6"/>
  <c r="AF32" i="6"/>
  <c r="AG32" i="6"/>
  <c r="Z32" i="6"/>
  <c r="Y32" i="6"/>
  <c r="X32" i="6"/>
  <c r="J32" i="6"/>
  <c r="O32" i="6"/>
  <c r="B32" i="6"/>
  <c r="G32" i="6"/>
  <c r="AF31" i="6"/>
  <c r="AG31" i="6"/>
  <c r="Z31" i="6"/>
  <c r="Y31" i="6"/>
  <c r="X31" i="6"/>
  <c r="J31" i="6"/>
  <c r="O31" i="6"/>
  <c r="B31" i="6"/>
  <c r="G31" i="6"/>
  <c r="AF30" i="6"/>
  <c r="AG30" i="6"/>
  <c r="Z30" i="6"/>
  <c r="Y30" i="6"/>
  <c r="X30" i="6"/>
  <c r="J30" i="6"/>
  <c r="O30" i="6"/>
  <c r="B30" i="6"/>
  <c r="G30" i="6"/>
  <c r="AF29" i="6"/>
  <c r="AG29" i="6"/>
  <c r="Z29" i="6"/>
  <c r="Y29" i="6"/>
  <c r="X29" i="6"/>
  <c r="J29" i="6"/>
  <c r="O29" i="6"/>
  <c r="B29" i="6"/>
  <c r="G29" i="6"/>
  <c r="AF28" i="6"/>
  <c r="AG28" i="6"/>
  <c r="Z28" i="6"/>
  <c r="Y28" i="6"/>
  <c r="X28" i="6"/>
  <c r="J28" i="6"/>
  <c r="O28" i="6"/>
  <c r="B28" i="6"/>
  <c r="G28" i="6"/>
  <c r="AF27" i="6"/>
  <c r="AG27" i="6"/>
  <c r="Z27" i="6"/>
  <c r="Y27" i="6"/>
  <c r="X27" i="6"/>
  <c r="J27" i="6"/>
  <c r="O27" i="6"/>
  <c r="B27" i="6"/>
  <c r="G27" i="6"/>
  <c r="AF26" i="6"/>
  <c r="AG26" i="6"/>
  <c r="Z26" i="6"/>
  <c r="Y26" i="6"/>
  <c r="X26" i="6"/>
  <c r="J26" i="6"/>
  <c r="O26" i="6"/>
  <c r="B26" i="6"/>
  <c r="G26" i="6"/>
  <c r="AF25" i="6"/>
  <c r="AG25" i="6"/>
  <c r="Z25" i="6"/>
  <c r="Y25" i="6"/>
  <c r="X25" i="6"/>
  <c r="J25" i="6"/>
  <c r="O25" i="6"/>
  <c r="B25" i="6"/>
  <c r="G25" i="6"/>
  <c r="AF24" i="6"/>
  <c r="AG24" i="6"/>
  <c r="Z24" i="6"/>
  <c r="Y24" i="6"/>
  <c r="X24" i="6"/>
  <c r="J24" i="6"/>
  <c r="O24" i="6"/>
  <c r="B24" i="6"/>
  <c r="G24" i="6"/>
  <c r="AF23" i="6"/>
  <c r="AG23" i="6"/>
  <c r="Z23" i="6"/>
  <c r="Y23" i="6"/>
  <c r="X23" i="6"/>
  <c r="J23" i="6"/>
  <c r="O23" i="6"/>
  <c r="B23" i="6"/>
  <c r="G23" i="6"/>
  <c r="AF22" i="6"/>
  <c r="AG22" i="6"/>
  <c r="Z22" i="6"/>
  <c r="Y22" i="6"/>
  <c r="X22" i="6"/>
  <c r="J22" i="6"/>
  <c r="O22" i="6"/>
  <c r="B22" i="6"/>
  <c r="G22" i="6"/>
  <c r="AF21" i="6"/>
  <c r="AG21" i="6"/>
  <c r="Z21" i="6"/>
  <c r="Y21" i="6"/>
  <c r="X21" i="6"/>
  <c r="J21" i="6"/>
  <c r="O21" i="6"/>
  <c r="B21" i="6"/>
  <c r="G21" i="6"/>
  <c r="AF20" i="6"/>
  <c r="AG20" i="6"/>
  <c r="Z20" i="6"/>
  <c r="Y20" i="6"/>
  <c r="X20" i="6"/>
  <c r="J20" i="6"/>
  <c r="O20" i="6"/>
  <c r="B20" i="6"/>
  <c r="G20" i="6"/>
  <c r="AF19" i="6"/>
  <c r="AG19" i="6"/>
  <c r="Z19" i="6"/>
  <c r="Y19" i="6"/>
  <c r="X19" i="6"/>
  <c r="J19" i="6"/>
  <c r="O19" i="6"/>
  <c r="B19" i="6"/>
  <c r="G19" i="6"/>
  <c r="AF18" i="6"/>
  <c r="AG18" i="6"/>
  <c r="Z18" i="6"/>
  <c r="Y18" i="6"/>
  <c r="X18" i="6"/>
  <c r="J18" i="6"/>
  <c r="O18" i="6"/>
  <c r="B18" i="6"/>
  <c r="G18" i="6"/>
  <c r="AF17" i="6"/>
  <c r="AG17" i="6"/>
  <c r="Z17" i="6"/>
  <c r="Y17" i="6"/>
  <c r="X17" i="6"/>
  <c r="J17" i="6"/>
  <c r="O17" i="6"/>
  <c r="B17" i="6"/>
  <c r="G17" i="6"/>
  <c r="AF16" i="6"/>
  <c r="AG16" i="6"/>
  <c r="Z16" i="6"/>
  <c r="Y16" i="6"/>
  <c r="X16" i="6"/>
  <c r="J16" i="6"/>
  <c r="O16" i="6"/>
  <c r="B16" i="6"/>
  <c r="G16" i="6"/>
  <c r="AF15" i="6"/>
  <c r="AG15" i="6"/>
  <c r="Z15" i="6"/>
  <c r="Y15" i="6"/>
  <c r="X15" i="6"/>
  <c r="J15" i="6"/>
  <c r="O15" i="6"/>
  <c r="B15" i="6"/>
  <c r="G15" i="6"/>
  <c r="AF14" i="6"/>
  <c r="AG14" i="6"/>
  <c r="Z14" i="6"/>
  <c r="Y14" i="6"/>
  <c r="X14" i="6"/>
  <c r="J14" i="6"/>
  <c r="O14" i="6"/>
  <c r="B14" i="6"/>
  <c r="G14" i="6"/>
  <c r="AF13" i="6"/>
  <c r="AG13" i="6"/>
  <c r="Z13" i="6"/>
  <c r="Y13" i="6"/>
  <c r="X13" i="6"/>
  <c r="J13" i="6"/>
  <c r="O13" i="6"/>
  <c r="B13" i="6"/>
  <c r="G13" i="6"/>
  <c r="AF12" i="6"/>
  <c r="AG12" i="6"/>
  <c r="Z12" i="6"/>
  <c r="Y12" i="6"/>
  <c r="X12" i="6"/>
  <c r="J12" i="6"/>
  <c r="O12" i="6"/>
  <c r="B12" i="6"/>
  <c r="G12" i="6"/>
  <c r="AF11" i="6"/>
  <c r="AG11" i="6"/>
  <c r="Z11" i="6"/>
  <c r="Y11" i="6"/>
  <c r="X11" i="6"/>
  <c r="J11" i="6"/>
  <c r="O11" i="6"/>
  <c r="B11" i="6"/>
  <c r="G11" i="6"/>
  <c r="AF10" i="6"/>
  <c r="AG10" i="6"/>
  <c r="Z10" i="6"/>
  <c r="Y10" i="6"/>
  <c r="X10" i="6"/>
  <c r="J10" i="6"/>
  <c r="O10" i="6"/>
  <c r="B10" i="6"/>
  <c r="G10" i="6"/>
  <c r="AF9" i="6"/>
  <c r="AG9" i="6"/>
  <c r="Z9" i="6"/>
  <c r="Y9" i="6"/>
  <c r="X9" i="6"/>
  <c r="J9" i="6"/>
  <c r="O9" i="6"/>
  <c r="B9" i="6"/>
  <c r="G9" i="6"/>
  <c r="AF8" i="6"/>
  <c r="AG8" i="6"/>
  <c r="Z8" i="6"/>
  <c r="Y8" i="6"/>
  <c r="X8" i="6"/>
  <c r="J8" i="6"/>
  <c r="O8" i="6"/>
  <c r="B8" i="6"/>
  <c r="G8" i="6"/>
  <c r="AF7" i="6"/>
  <c r="AG7" i="6"/>
  <c r="Z7" i="6"/>
  <c r="Y7" i="6"/>
  <c r="X7" i="6"/>
  <c r="J7" i="6"/>
  <c r="O7" i="6"/>
  <c r="B7" i="6"/>
  <c r="G7" i="6"/>
  <c r="AF6" i="6"/>
  <c r="AG6" i="6"/>
  <c r="X6" i="6"/>
  <c r="J6" i="6"/>
  <c r="O6" i="6"/>
  <c r="B6" i="6"/>
  <c r="G6" i="6"/>
  <c r="AF5" i="6"/>
  <c r="AG5" i="6"/>
  <c r="Y5" i="6"/>
  <c r="J5" i="6"/>
  <c r="O5" i="6"/>
  <c r="P5" i="6"/>
  <c r="B5" i="6"/>
  <c r="G5" i="6"/>
  <c r="H5" i="6"/>
  <c r="Z4" i="6"/>
  <c r="Y4" i="6"/>
  <c r="X4" i="6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114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5" i="1"/>
  <c r="Y7" i="7"/>
  <c r="Y7" i="8"/>
  <c r="AA7" i="8"/>
  <c r="Z7" i="13"/>
  <c r="Y7" i="16"/>
  <c r="X7" i="13"/>
  <c r="Y7" i="14"/>
  <c r="B220" i="12"/>
  <c r="P114" i="11"/>
  <c r="H5" i="12"/>
  <c r="B219" i="12"/>
  <c r="H114" i="11"/>
  <c r="B220" i="11"/>
  <c r="B218" i="11"/>
  <c r="P5" i="11"/>
  <c r="AA332" i="11"/>
  <c r="AA336" i="11"/>
  <c r="AA427" i="11"/>
  <c r="AA431" i="11"/>
  <c r="H5" i="11"/>
  <c r="B219" i="11"/>
  <c r="AA317" i="11"/>
  <c r="AA318" i="11"/>
  <c r="AA320" i="11"/>
  <c r="AA351" i="11"/>
  <c r="AA355" i="11"/>
  <c r="AA359" i="11"/>
  <c r="AA363" i="11"/>
  <c r="AA367" i="11"/>
  <c r="AA371" i="11"/>
  <c r="AA375" i="11"/>
  <c r="AA379" i="11"/>
  <c r="AA383" i="11"/>
  <c r="AA387" i="11"/>
  <c r="AA391" i="11"/>
  <c r="AA395" i="11"/>
  <c r="AA399" i="11"/>
  <c r="AA403" i="11"/>
  <c r="AA407" i="11"/>
  <c r="AA411" i="11"/>
  <c r="AA415" i="11"/>
  <c r="AA419" i="11"/>
  <c r="AA423" i="11"/>
  <c r="AA349" i="11"/>
  <c r="AA353" i="11"/>
  <c r="AA357" i="11"/>
  <c r="AA361" i="11"/>
  <c r="AA365" i="11"/>
  <c r="AA369" i="11"/>
  <c r="AA373" i="11"/>
  <c r="AA377" i="11"/>
  <c r="AA381" i="11"/>
  <c r="AA385" i="11"/>
  <c r="AA389" i="11"/>
  <c r="AA393" i="11"/>
  <c r="AA397" i="11"/>
  <c r="AA401" i="11"/>
  <c r="AA405" i="11"/>
  <c r="AA409" i="11"/>
  <c r="AA413" i="11"/>
  <c r="AA417" i="11"/>
  <c r="AA421" i="11"/>
  <c r="AA425" i="11"/>
  <c r="AA429" i="11"/>
  <c r="X4" i="9"/>
  <c r="Y4" i="9"/>
  <c r="Z4" i="9"/>
  <c r="X7" i="16"/>
  <c r="Z7" i="16"/>
  <c r="Y6" i="13"/>
  <c r="AA6" i="13"/>
  <c r="Z6" i="13"/>
  <c r="Z6" i="6"/>
  <c r="Z6" i="7"/>
  <c r="AA6" i="7"/>
  <c r="Y6" i="9"/>
  <c r="AA6" i="9"/>
  <c r="X5" i="12"/>
  <c r="X5" i="15"/>
  <c r="X7" i="11"/>
  <c r="X7" i="12"/>
  <c r="Y7" i="11"/>
  <c r="AA7" i="11"/>
  <c r="Y7" i="12"/>
  <c r="AA7" i="12"/>
  <c r="AA7" i="10"/>
  <c r="AA7" i="14"/>
  <c r="X5" i="6"/>
  <c r="Y5" i="12"/>
  <c r="AA5" i="12"/>
  <c r="Z5" i="6"/>
  <c r="Y5" i="7"/>
  <c r="AA5" i="7"/>
  <c r="Y5" i="9"/>
  <c r="Z5" i="16"/>
  <c r="AA5" i="16"/>
  <c r="AA14" i="10"/>
  <c r="AA24" i="10"/>
  <c r="AA26" i="10"/>
  <c r="AA28" i="10"/>
  <c r="AA30" i="10"/>
  <c r="AA32" i="10"/>
  <c r="AA34" i="10"/>
  <c r="AA36" i="10"/>
  <c r="AA38" i="10"/>
  <c r="AA40" i="10"/>
  <c r="AA42" i="10"/>
  <c r="AA44" i="10"/>
  <c r="AA46" i="10"/>
  <c r="AA56" i="10"/>
  <c r="AA58" i="10"/>
  <c r="AA60" i="10"/>
  <c r="AA62" i="10"/>
  <c r="AA87" i="10"/>
  <c r="AA89" i="10"/>
  <c r="AA91" i="10"/>
  <c r="AA93" i="10"/>
  <c r="AA121" i="10"/>
  <c r="AA125" i="10"/>
  <c r="AA152" i="10"/>
  <c r="AA154" i="10"/>
  <c r="AA156" i="10"/>
  <c r="AA158" i="10"/>
  <c r="AA187" i="10"/>
  <c r="AA191" i="10"/>
  <c r="AA216" i="10"/>
  <c r="AA217" i="10"/>
  <c r="AA349" i="10"/>
  <c r="AA353" i="10"/>
  <c r="AA357" i="10"/>
  <c r="AA361" i="10"/>
  <c r="AA365" i="10"/>
  <c r="AA369" i="10"/>
  <c r="AA373" i="10"/>
  <c r="AA377" i="10"/>
  <c r="AA381" i="10"/>
  <c r="AA385" i="10"/>
  <c r="AA389" i="10"/>
  <c r="AA393" i="10"/>
  <c r="AA397" i="10"/>
  <c r="AA401" i="10"/>
  <c r="AA405" i="10"/>
  <c r="AA409" i="10"/>
  <c r="AA413" i="10"/>
  <c r="AA417" i="10"/>
  <c r="AA421" i="10"/>
  <c r="AA425" i="10"/>
  <c r="AA429" i="10"/>
  <c r="AA15" i="10"/>
  <c r="AA17" i="10"/>
  <c r="AA19" i="10"/>
  <c r="AA21" i="10"/>
  <c r="AA23" i="10"/>
  <c r="AA25" i="10"/>
  <c r="AA27" i="10"/>
  <c r="AA29" i="10"/>
  <c r="AA39" i="10"/>
  <c r="AA41" i="10"/>
  <c r="AA43" i="10"/>
  <c r="AA45" i="10"/>
  <c r="AA47" i="10"/>
  <c r="AA49" i="10"/>
  <c r="AA51" i="10"/>
  <c r="AA53" i="10"/>
  <c r="AA55" i="10"/>
  <c r="AA57" i="10"/>
  <c r="AA59" i="10"/>
  <c r="AA61" i="10"/>
  <c r="AA88" i="10"/>
  <c r="AA90" i="10"/>
  <c r="AA92" i="10"/>
  <c r="AA94" i="10"/>
  <c r="AA120" i="10"/>
  <c r="AA122" i="10"/>
  <c r="AA124" i="10"/>
  <c r="AA126" i="10"/>
  <c r="AA153" i="10"/>
  <c r="AA157" i="10"/>
  <c r="AA184" i="10"/>
  <c r="AA186" i="10"/>
  <c r="AA188" i="10"/>
  <c r="AA190" i="10"/>
  <c r="AA321" i="10"/>
  <c r="AA322" i="10"/>
  <c r="AA323" i="10"/>
  <c r="AA325" i="10"/>
  <c r="AA326" i="10"/>
  <c r="AA327" i="10"/>
  <c r="AA347" i="10"/>
  <c r="AA351" i="10"/>
  <c r="AA355" i="10"/>
  <c r="AA359" i="10"/>
  <c r="AA363" i="10"/>
  <c r="AA367" i="10"/>
  <c r="AA371" i="10"/>
  <c r="AA375" i="10"/>
  <c r="AA379" i="10"/>
  <c r="AA383" i="10"/>
  <c r="AA387" i="10"/>
  <c r="AA391" i="10"/>
  <c r="AA395" i="10"/>
  <c r="AA399" i="10"/>
  <c r="AA403" i="10"/>
  <c r="AA407" i="10"/>
  <c r="AA411" i="10"/>
  <c r="AA415" i="10"/>
  <c r="AA419" i="10"/>
  <c r="AA423" i="10"/>
  <c r="AA427" i="10"/>
  <c r="AA431" i="10"/>
  <c r="AA347" i="9"/>
  <c r="AA351" i="9"/>
  <c r="AA355" i="9"/>
  <c r="AA359" i="9"/>
  <c r="AA363" i="9"/>
  <c r="AA367" i="9"/>
  <c r="AA371" i="9"/>
  <c r="AA375" i="9"/>
  <c r="AA379" i="9"/>
  <c r="AA383" i="9"/>
  <c r="AA387" i="9"/>
  <c r="AA391" i="9"/>
  <c r="AA395" i="9"/>
  <c r="AA399" i="9"/>
  <c r="AA403" i="9"/>
  <c r="AA407" i="9"/>
  <c r="AA411" i="9"/>
  <c r="AA415" i="9"/>
  <c r="AA419" i="9"/>
  <c r="AA423" i="9"/>
  <c r="AA427" i="9"/>
  <c r="AA431" i="9"/>
  <c r="AA45" i="9"/>
  <c r="AA47" i="9"/>
  <c r="AA49" i="9"/>
  <c r="AA51" i="9"/>
  <c r="AA78" i="9"/>
  <c r="AA80" i="9"/>
  <c r="AA82" i="9"/>
  <c r="AA84" i="9"/>
  <c r="AA109" i="9"/>
  <c r="AA110" i="9"/>
  <c r="AA64" i="9"/>
  <c r="AA68" i="9"/>
  <c r="AA93" i="9"/>
  <c r="AA95" i="9"/>
  <c r="AA97" i="9"/>
  <c r="AA99" i="9"/>
  <c r="AA125" i="9"/>
  <c r="AA127" i="9"/>
  <c r="AA129" i="9"/>
  <c r="AA131" i="9"/>
  <c r="AA156" i="9"/>
  <c r="AA158" i="9"/>
  <c r="AA160" i="9"/>
  <c r="AA162" i="9"/>
  <c r="AA189" i="9"/>
  <c r="AA191" i="9"/>
  <c r="AA193" i="9"/>
  <c r="AA195" i="9"/>
  <c r="AA218" i="9"/>
  <c r="AA222" i="9"/>
  <c r="AA226" i="9"/>
  <c r="AA230" i="9"/>
  <c r="AA234" i="9"/>
  <c r="AA238" i="9"/>
  <c r="AA240" i="9"/>
  <c r="AA242" i="9"/>
  <c r="AA257" i="9"/>
  <c r="AA259" i="9"/>
  <c r="AA272" i="9"/>
  <c r="AA274" i="9"/>
  <c r="AA289" i="9"/>
  <c r="AA291" i="9"/>
  <c r="AA299" i="9"/>
  <c r="AA322" i="9"/>
  <c r="AA323" i="9"/>
  <c r="AA324" i="9"/>
  <c r="AA326" i="9"/>
  <c r="AA327" i="9"/>
  <c r="AA328" i="9"/>
  <c r="AA330" i="9"/>
  <c r="AA331" i="9"/>
  <c r="AA332" i="9"/>
  <c r="AA334" i="9"/>
  <c r="AA335" i="9"/>
  <c r="AA336" i="9"/>
  <c r="AA337" i="9"/>
  <c r="AA61" i="9"/>
  <c r="AA63" i="9"/>
  <c r="AA65" i="9"/>
  <c r="AA67" i="9"/>
  <c r="AA94" i="9"/>
  <c r="AA96" i="9"/>
  <c r="AA98" i="9"/>
  <c r="AA100" i="9"/>
  <c r="AA126" i="9"/>
  <c r="AA128" i="9"/>
  <c r="AA130" i="9"/>
  <c r="AA132" i="9"/>
  <c r="AA159" i="9"/>
  <c r="AA163" i="9"/>
  <c r="AA188" i="9"/>
  <c r="AA190" i="9"/>
  <c r="AA192" i="9"/>
  <c r="AA194" i="9"/>
  <c r="AA220" i="9"/>
  <c r="AA224" i="9"/>
  <c r="AA228" i="9"/>
  <c r="AA232" i="9"/>
  <c r="AA236" i="9"/>
  <c r="AA241" i="9"/>
  <c r="AA243" i="9"/>
  <c r="AA256" i="9"/>
  <c r="AA258" i="9"/>
  <c r="AA273" i="9"/>
  <c r="AA275" i="9"/>
  <c r="AA290" i="9"/>
  <c r="AA349" i="9"/>
  <c r="AA353" i="9"/>
  <c r="AA357" i="9"/>
  <c r="AA361" i="9"/>
  <c r="AA365" i="9"/>
  <c r="AA369" i="9"/>
  <c r="AA373" i="9"/>
  <c r="AA377" i="9"/>
  <c r="AA381" i="9"/>
  <c r="AA385" i="9"/>
  <c r="AA389" i="9"/>
  <c r="AA393" i="9"/>
  <c r="AA397" i="9"/>
  <c r="AA401" i="9"/>
  <c r="AA405" i="9"/>
  <c r="AA409" i="9"/>
  <c r="AA413" i="9"/>
  <c r="AA417" i="9"/>
  <c r="AA421" i="9"/>
  <c r="AA425" i="9"/>
  <c r="AA429" i="9"/>
  <c r="AA32" i="9"/>
  <c r="AA36" i="9"/>
  <c r="AA48" i="9"/>
  <c r="AA52" i="9"/>
  <c r="AA77" i="9"/>
  <c r="AA79" i="9"/>
  <c r="AA81" i="9"/>
  <c r="AA83" i="9"/>
  <c r="AA111" i="9"/>
  <c r="AA112" i="9"/>
  <c r="AA113" i="9"/>
  <c r="AA115" i="9"/>
  <c r="AA140" i="9"/>
  <c r="AA142" i="9"/>
  <c r="AA144" i="9"/>
  <c r="AA146" i="9"/>
  <c r="AA173" i="9"/>
  <c r="AA175" i="9"/>
  <c r="AA177" i="9"/>
  <c r="AA179" i="9"/>
  <c r="AA204" i="9"/>
  <c r="AA206" i="9"/>
  <c r="AA208" i="9"/>
  <c r="AA210" i="9"/>
  <c r="AA249" i="9"/>
  <c r="AA251" i="9"/>
  <c r="AA264" i="9"/>
  <c r="AA266" i="9"/>
  <c r="AA281" i="9"/>
  <c r="AA283" i="9"/>
  <c r="AA296" i="9"/>
  <c r="AA298" i="9"/>
  <c r="AA306" i="9"/>
  <c r="AA307" i="9"/>
  <c r="AA308" i="9"/>
  <c r="AA309" i="9"/>
  <c r="AA310" i="9"/>
  <c r="AA311" i="9"/>
  <c r="AA312" i="9"/>
  <c r="AA313" i="9"/>
  <c r="AA352" i="9"/>
  <c r="AA356" i="9"/>
  <c r="AA360" i="9"/>
  <c r="AA364" i="9"/>
  <c r="AA368" i="9"/>
  <c r="AA372" i="9"/>
  <c r="AA376" i="9"/>
  <c r="AA380" i="9"/>
  <c r="AA384" i="9"/>
  <c r="AA388" i="9"/>
  <c r="AA392" i="9"/>
  <c r="AA396" i="9"/>
  <c r="AA400" i="9"/>
  <c r="AA404" i="9"/>
  <c r="AA408" i="9"/>
  <c r="AA412" i="9"/>
  <c r="AA416" i="9"/>
  <c r="AA420" i="9"/>
  <c r="AA424" i="9"/>
  <c r="AA428" i="9"/>
  <c r="AA53" i="8"/>
  <c r="AA55" i="8"/>
  <c r="AA57" i="8"/>
  <c r="AA59" i="8"/>
  <c r="AA84" i="8"/>
  <c r="AA86" i="8"/>
  <c r="AA88" i="8"/>
  <c r="AA90" i="8"/>
  <c r="AA116" i="8"/>
  <c r="AA118" i="8"/>
  <c r="AA120" i="8"/>
  <c r="AA122" i="8"/>
  <c r="AA147" i="8"/>
  <c r="AA149" i="8"/>
  <c r="AA151" i="8"/>
  <c r="AA153" i="8"/>
  <c r="AA180" i="8"/>
  <c r="AA184" i="8"/>
  <c r="AA211" i="8"/>
  <c r="AA213" i="8"/>
  <c r="AA234" i="8"/>
  <c r="AA236" i="8"/>
  <c r="AA259" i="8"/>
  <c r="AA261" i="8"/>
  <c r="AA343" i="8"/>
  <c r="AA344" i="8"/>
  <c r="AA345" i="8"/>
  <c r="AA346" i="8"/>
  <c r="AA350" i="8"/>
  <c r="AA354" i="8"/>
  <c r="AA358" i="8"/>
  <c r="AA362" i="8"/>
  <c r="AA366" i="8"/>
  <c r="AA370" i="8"/>
  <c r="AA374" i="8"/>
  <c r="AA378" i="8"/>
  <c r="AA382" i="8"/>
  <c r="AA386" i="8"/>
  <c r="AA390" i="8"/>
  <c r="AA394" i="8"/>
  <c r="AA398" i="8"/>
  <c r="AA402" i="8"/>
  <c r="AA406" i="8"/>
  <c r="AA410" i="8"/>
  <c r="AA414" i="8"/>
  <c r="AA418" i="8"/>
  <c r="AA422" i="8"/>
  <c r="AA426" i="8"/>
  <c r="AA430" i="8"/>
  <c r="AA52" i="8"/>
  <c r="AA54" i="8"/>
  <c r="AA56" i="8"/>
  <c r="AA58" i="8"/>
  <c r="AA85" i="8"/>
  <c r="AA87" i="8"/>
  <c r="AA89" i="8"/>
  <c r="AA91" i="8"/>
  <c r="AA117" i="8"/>
  <c r="AA119" i="8"/>
  <c r="AA121" i="8"/>
  <c r="AA123" i="8"/>
  <c r="AA148" i="8"/>
  <c r="AA152" i="8"/>
  <c r="AA179" i="8"/>
  <c r="AA181" i="8"/>
  <c r="AA183" i="8"/>
  <c r="AA185" i="8"/>
  <c r="AA212" i="8"/>
  <c r="AA215" i="8"/>
  <c r="AA216" i="8"/>
  <c r="AA217" i="8"/>
  <c r="AA233" i="8"/>
  <c r="AA235" i="8"/>
  <c r="AA258" i="8"/>
  <c r="AA260" i="8"/>
  <c r="AA311" i="8"/>
  <c r="AA313" i="8"/>
  <c r="AA314" i="8"/>
  <c r="AA315" i="8"/>
  <c r="AA317" i="8"/>
  <c r="AA318" i="8"/>
  <c r="AA348" i="8"/>
  <c r="AA352" i="8"/>
  <c r="AA356" i="8"/>
  <c r="AA360" i="8"/>
  <c r="AA364" i="8"/>
  <c r="AA368" i="8"/>
  <c r="AA372" i="8"/>
  <c r="AA376" i="8"/>
  <c r="AA380" i="8"/>
  <c r="AA384" i="8"/>
  <c r="AA388" i="8"/>
  <c r="AA392" i="8"/>
  <c r="AA396" i="8"/>
  <c r="AA400" i="8"/>
  <c r="AA404" i="8"/>
  <c r="AA408" i="8"/>
  <c r="AA412" i="8"/>
  <c r="AA416" i="8"/>
  <c r="AA420" i="8"/>
  <c r="AA424" i="8"/>
  <c r="AA428" i="8"/>
  <c r="AA14" i="7"/>
  <c r="AA16" i="7"/>
  <c r="AA18" i="7"/>
  <c r="AA20" i="7"/>
  <c r="AA63" i="7"/>
  <c r="AA65" i="7"/>
  <c r="AA67" i="7"/>
  <c r="AA69" i="7"/>
  <c r="AA94" i="7"/>
  <c r="AA96" i="7"/>
  <c r="AA98" i="7"/>
  <c r="AA100" i="7"/>
  <c r="AA126" i="7"/>
  <c r="AA128" i="7"/>
  <c r="AA130" i="7"/>
  <c r="AA132" i="7"/>
  <c r="AA159" i="7"/>
  <c r="AA161" i="7"/>
  <c r="AA163" i="7"/>
  <c r="AA165" i="7"/>
  <c r="AA190" i="7"/>
  <c r="AA192" i="7"/>
  <c r="AA194" i="7"/>
  <c r="AA196" i="7"/>
  <c r="AA219" i="7"/>
  <c r="AA225" i="7"/>
  <c r="AA228" i="7"/>
  <c r="AA230" i="7"/>
  <c r="AA243" i="7"/>
  <c r="AA245" i="7"/>
  <c r="AA258" i="7"/>
  <c r="AA262" i="7"/>
  <c r="AA266" i="7"/>
  <c r="AA270" i="7"/>
  <c r="AA274" i="7"/>
  <c r="AA278" i="7"/>
  <c r="AA282" i="7"/>
  <c r="AA286" i="7"/>
  <c r="AA290" i="7"/>
  <c r="AA294" i="7"/>
  <c r="AA298" i="7"/>
  <c r="AA303" i="7"/>
  <c r="AA304" i="7"/>
  <c r="AA305" i="7"/>
  <c r="AA306" i="7"/>
  <c r="AA307" i="7"/>
  <c r="AA308" i="7"/>
  <c r="AA309" i="7"/>
  <c r="AA310" i="7"/>
  <c r="AA15" i="7"/>
  <c r="AA17" i="7"/>
  <c r="AA19" i="7"/>
  <c r="AA21" i="7"/>
  <c r="AA62" i="7"/>
  <c r="AA64" i="7"/>
  <c r="AA66" i="7"/>
  <c r="AA68" i="7"/>
  <c r="AA95" i="7"/>
  <c r="AA99" i="7"/>
  <c r="AA127" i="7"/>
  <c r="AA131" i="7"/>
  <c r="AA158" i="7"/>
  <c r="AA160" i="7"/>
  <c r="AA162" i="7"/>
  <c r="AA164" i="7"/>
  <c r="AA191" i="7"/>
  <c r="AA193" i="7"/>
  <c r="AA195" i="7"/>
  <c r="AA197" i="7"/>
  <c r="AA218" i="7"/>
  <c r="AA227" i="7"/>
  <c r="AA229" i="7"/>
  <c r="AA242" i="7"/>
  <c r="AA244" i="7"/>
  <c r="AA260" i="7"/>
  <c r="AA264" i="7"/>
  <c r="AA268" i="7"/>
  <c r="AA272" i="7"/>
  <c r="AA276" i="7"/>
  <c r="AA280" i="7"/>
  <c r="AA284" i="7"/>
  <c r="AA288" i="7"/>
  <c r="AA292" i="7"/>
  <c r="AA296" i="7"/>
  <c r="AA300" i="7"/>
  <c r="AA334" i="7"/>
  <c r="AA335" i="7"/>
  <c r="AA336" i="7"/>
  <c r="AA337" i="7"/>
  <c r="AA338" i="7"/>
  <c r="AA339" i="7"/>
  <c r="AA340" i="7"/>
  <c r="AA341" i="7"/>
  <c r="AA34" i="6"/>
  <c r="AA38" i="6"/>
  <c r="AA65" i="6"/>
  <c r="AA67" i="6"/>
  <c r="AA69" i="6"/>
  <c r="AA71" i="6"/>
  <c r="AA98" i="6"/>
  <c r="AA100" i="6"/>
  <c r="AA102" i="6"/>
  <c r="AA104" i="6"/>
  <c r="AA130" i="6"/>
  <c r="AA132" i="6"/>
  <c r="AA134" i="6"/>
  <c r="AA136" i="6"/>
  <c r="AA165" i="6"/>
  <c r="AA169" i="6"/>
  <c r="AA194" i="6"/>
  <c r="AA196" i="6"/>
  <c r="AA198" i="6"/>
  <c r="AA200" i="6"/>
  <c r="AA242" i="6"/>
  <c r="AA244" i="6"/>
  <c r="AA259" i="6"/>
  <c r="AA261" i="6"/>
  <c r="AA274" i="6"/>
  <c r="AA276" i="6"/>
  <c r="AA291" i="6"/>
  <c r="AA293" i="6"/>
  <c r="AA341" i="6"/>
  <c r="AA342" i="6"/>
  <c r="AA343" i="6"/>
  <c r="AA344" i="6"/>
  <c r="AA345" i="6"/>
  <c r="AA346" i="6"/>
  <c r="AA350" i="6"/>
  <c r="AA354" i="6"/>
  <c r="AA358" i="6"/>
  <c r="AA362" i="6"/>
  <c r="AA366" i="6"/>
  <c r="AA370" i="6"/>
  <c r="AA374" i="6"/>
  <c r="AA378" i="6"/>
  <c r="AA382" i="6"/>
  <c r="AA386" i="6"/>
  <c r="AA390" i="6"/>
  <c r="AA394" i="6"/>
  <c r="AA398" i="6"/>
  <c r="AA402" i="6"/>
  <c r="AA406" i="6"/>
  <c r="AA410" i="6"/>
  <c r="AA414" i="6"/>
  <c r="AA418" i="6"/>
  <c r="AA422" i="6"/>
  <c r="AA426" i="6"/>
  <c r="AA430" i="6"/>
  <c r="AA9" i="6"/>
  <c r="AA11" i="6"/>
  <c r="AA15" i="6"/>
  <c r="AA17" i="6"/>
  <c r="AA19" i="6"/>
  <c r="AA21" i="6"/>
  <c r="AA23" i="6"/>
  <c r="AA33" i="6"/>
  <c r="AA35" i="6"/>
  <c r="AA37" i="6"/>
  <c r="AA39" i="6"/>
  <c r="AA66" i="6"/>
  <c r="AA68" i="6"/>
  <c r="AA70" i="6"/>
  <c r="AA72" i="6"/>
  <c r="AA97" i="6"/>
  <c r="AA99" i="6"/>
  <c r="AA101" i="6"/>
  <c r="AA103" i="6"/>
  <c r="AA133" i="6"/>
  <c r="AA137" i="6"/>
  <c r="AA162" i="6"/>
  <c r="AA164" i="6"/>
  <c r="AA166" i="6"/>
  <c r="AA168" i="6"/>
  <c r="AA197" i="6"/>
  <c r="AA201" i="6"/>
  <c r="AA243" i="6"/>
  <c r="AA245" i="6"/>
  <c r="AA258" i="6"/>
  <c r="AA260" i="6"/>
  <c r="AA275" i="6"/>
  <c r="AA277" i="6"/>
  <c r="AA290" i="6"/>
  <c r="AA292" i="6"/>
  <c r="AA310" i="6"/>
  <c r="AA311" i="6"/>
  <c r="AA312" i="6"/>
  <c r="AA313" i="6"/>
  <c r="AA314" i="6"/>
  <c r="AA315" i="6"/>
  <c r="AA316" i="6"/>
  <c r="AA317" i="6"/>
  <c r="AA348" i="6"/>
  <c r="AA352" i="6"/>
  <c r="AA356" i="6"/>
  <c r="AA360" i="6"/>
  <c r="AA364" i="6"/>
  <c r="AA368" i="6"/>
  <c r="AA372" i="6"/>
  <c r="AA376" i="6"/>
  <c r="AA380" i="6"/>
  <c r="AA384" i="6"/>
  <c r="AA388" i="6"/>
  <c r="AA392" i="6"/>
  <c r="AA396" i="6"/>
  <c r="AA400" i="6"/>
  <c r="AA404" i="6"/>
  <c r="AA408" i="6"/>
  <c r="AA412" i="6"/>
  <c r="AA416" i="6"/>
  <c r="AA420" i="6"/>
  <c r="AA424" i="6"/>
  <c r="AA428" i="6"/>
  <c r="Y6" i="10"/>
  <c r="AA6" i="10"/>
  <c r="Y6" i="6"/>
  <c r="AA6" i="6"/>
  <c r="Z6" i="8"/>
  <c r="X5" i="9"/>
  <c r="AA5" i="10"/>
  <c r="Z5" i="9"/>
  <c r="AA5" i="15"/>
  <c r="Y4" i="7"/>
  <c r="AA4" i="7"/>
  <c r="Z4" i="8"/>
  <c r="AA4" i="8"/>
  <c r="AA4" i="9"/>
  <c r="X4" i="10"/>
  <c r="B218" i="10"/>
  <c r="Y4" i="11"/>
  <c r="AA4" i="11"/>
  <c r="X4" i="13"/>
  <c r="X4" i="15"/>
  <c r="X4" i="8"/>
  <c r="Z4" i="13"/>
  <c r="AA4" i="13"/>
  <c r="Z4" i="15"/>
  <c r="AA6" i="8"/>
  <c r="B220" i="7"/>
  <c r="X6" i="8"/>
  <c r="X6" i="9"/>
  <c r="AA6" i="12"/>
  <c r="AA6" i="15"/>
  <c r="AA7" i="6"/>
  <c r="AA20" i="6"/>
  <c r="AA28" i="6"/>
  <c r="AA8" i="6"/>
  <c r="AA30" i="6"/>
  <c r="AA41" i="6"/>
  <c r="AA43" i="6"/>
  <c r="AA45" i="6"/>
  <c r="AA47" i="6"/>
  <c r="AA58" i="6"/>
  <c r="AA60" i="6"/>
  <c r="AA62" i="6"/>
  <c r="AA64" i="6"/>
  <c r="AA73" i="6"/>
  <c r="AA75" i="6"/>
  <c r="AA77" i="6"/>
  <c r="AA79" i="6"/>
  <c r="AA90" i="6"/>
  <c r="AA92" i="6"/>
  <c r="AA94" i="6"/>
  <c r="AA96" i="6"/>
  <c r="AA105" i="6"/>
  <c r="AA106" i="6"/>
  <c r="AA107" i="6"/>
  <c r="AA108" i="6"/>
  <c r="AA109" i="6"/>
  <c r="AA110" i="6"/>
  <c r="AA125" i="6"/>
  <c r="AA129" i="6"/>
  <c r="AA138" i="6"/>
  <c r="AA140" i="6"/>
  <c r="AA142" i="6"/>
  <c r="AA144" i="6"/>
  <c r="AA157" i="6"/>
  <c r="AA161" i="6"/>
  <c r="AA170" i="6"/>
  <c r="AA172" i="6"/>
  <c r="AA174" i="6"/>
  <c r="AA176" i="6"/>
  <c r="AA189" i="6"/>
  <c r="AA193" i="6"/>
  <c r="AA202" i="6"/>
  <c r="AA204" i="6"/>
  <c r="AA206" i="6"/>
  <c r="AA208" i="6"/>
  <c r="AA218" i="6"/>
  <c r="AA222" i="6"/>
  <c r="AA226" i="6"/>
  <c r="AA230" i="6"/>
  <c r="AA234" i="6"/>
  <c r="AA239" i="6"/>
  <c r="AA241" i="6"/>
  <c r="AA246" i="6"/>
  <c r="AA248" i="6"/>
  <c r="AA255" i="6"/>
  <c r="AA257" i="6"/>
  <c r="AA262" i="6"/>
  <c r="AA264" i="6"/>
  <c r="AA271" i="6"/>
  <c r="AA273" i="6"/>
  <c r="AA278" i="6"/>
  <c r="AA280" i="6"/>
  <c r="AA287" i="6"/>
  <c r="AA289" i="6"/>
  <c r="AA294" i="6"/>
  <c r="AA296" i="6"/>
  <c r="AA302" i="6"/>
  <c r="AA303" i="6"/>
  <c r="AA304" i="6"/>
  <c r="AA305" i="6"/>
  <c r="AA306" i="6"/>
  <c r="AA307" i="6"/>
  <c r="AA308" i="6"/>
  <c r="AA309" i="6"/>
  <c r="AA333" i="6"/>
  <c r="AA334" i="6"/>
  <c r="AA335" i="6"/>
  <c r="AA336" i="6"/>
  <c r="AA337" i="6"/>
  <c r="AA338" i="6"/>
  <c r="AA339" i="6"/>
  <c r="AA340" i="6"/>
  <c r="AA347" i="6"/>
  <c r="AA351" i="6"/>
  <c r="AA355" i="6"/>
  <c r="AA359" i="6"/>
  <c r="AA363" i="6"/>
  <c r="AA367" i="6"/>
  <c r="AA371" i="6"/>
  <c r="AA375" i="6"/>
  <c r="AA379" i="6"/>
  <c r="AA383" i="6"/>
  <c r="AA387" i="6"/>
  <c r="AA391" i="6"/>
  <c r="AA395" i="6"/>
  <c r="AA399" i="6"/>
  <c r="AA403" i="6"/>
  <c r="AA407" i="6"/>
  <c r="AA411" i="6"/>
  <c r="AA415" i="6"/>
  <c r="AA419" i="6"/>
  <c r="AA423" i="6"/>
  <c r="AA427" i="6"/>
  <c r="AA431" i="6"/>
  <c r="AA8" i="7"/>
  <c r="AA10" i="7"/>
  <c r="AA23" i="7"/>
  <c r="AA25" i="7"/>
  <c r="AA27" i="7"/>
  <c r="AA29" i="7"/>
  <c r="AA38" i="7"/>
  <c r="AA40" i="7"/>
  <c r="AA42" i="7"/>
  <c r="AA44" i="7"/>
  <c r="AA55" i="7"/>
  <c r="AA57" i="7"/>
  <c r="AA59" i="7"/>
  <c r="AA61" i="7"/>
  <c r="AA70" i="7"/>
  <c r="AA72" i="7"/>
  <c r="AA74" i="7"/>
  <c r="AA76" i="7"/>
  <c r="AA87" i="7"/>
  <c r="AA91" i="7"/>
  <c r="AA102" i="7"/>
  <c r="AA104" i="7"/>
  <c r="AA118" i="7"/>
  <c r="AA120" i="7"/>
  <c r="AA122" i="7"/>
  <c r="AA124" i="7"/>
  <c r="AA135" i="7"/>
  <c r="AA139" i="7"/>
  <c r="AA150" i="7"/>
  <c r="AA152" i="7"/>
  <c r="AA154" i="7"/>
  <c r="AA156" i="7"/>
  <c r="AA167" i="7"/>
  <c r="AA169" i="7"/>
  <c r="AA171" i="7"/>
  <c r="AA173" i="7"/>
  <c r="AA182" i="7"/>
  <c r="AA184" i="7"/>
  <c r="AA186" i="7"/>
  <c r="AA188" i="7"/>
  <c r="AA199" i="7"/>
  <c r="AA201" i="7"/>
  <c r="AA203" i="7"/>
  <c r="AA214" i="7"/>
  <c r="AA215" i="7"/>
  <c r="AA217" i="7"/>
  <c r="AA221" i="7"/>
  <c r="AA223" i="7"/>
  <c r="AA231" i="7"/>
  <c r="AA233" i="7"/>
  <c r="AA239" i="7"/>
  <c r="AA241" i="7"/>
  <c r="AA246" i="7"/>
  <c r="AA248" i="7"/>
  <c r="AA255" i="7"/>
  <c r="AA257" i="7"/>
  <c r="AA259" i="7"/>
  <c r="AA263" i="7"/>
  <c r="AA267" i="7"/>
  <c r="AA271" i="7"/>
  <c r="AA275" i="7"/>
  <c r="AA279" i="7"/>
  <c r="AA283" i="7"/>
  <c r="AA287" i="7"/>
  <c r="AA291" i="7"/>
  <c r="AA295" i="7"/>
  <c r="AA299" i="7"/>
  <c r="AA311" i="7"/>
  <c r="AA312" i="7"/>
  <c r="AA313" i="7"/>
  <c r="AA314" i="7"/>
  <c r="AA315" i="7"/>
  <c r="AA316" i="7"/>
  <c r="AA317" i="7"/>
  <c r="AA318" i="7"/>
  <c r="AA342" i="7"/>
  <c r="AA343" i="7"/>
  <c r="AA344" i="7"/>
  <c r="AA345" i="7"/>
  <c r="AA346" i="7"/>
  <c r="AA350" i="7"/>
  <c r="AA354" i="7"/>
  <c r="AA358" i="7"/>
  <c r="AA362" i="7"/>
  <c r="AA366" i="7"/>
  <c r="AA370" i="7"/>
  <c r="AA374" i="7"/>
  <c r="AA378" i="7"/>
  <c r="AA382" i="7"/>
  <c r="AA386" i="7"/>
  <c r="AA390" i="7"/>
  <c r="AA394" i="7"/>
  <c r="AA398" i="7"/>
  <c r="AA402" i="7"/>
  <c r="AA406" i="7"/>
  <c r="AA410" i="7"/>
  <c r="AA414" i="7"/>
  <c r="AA418" i="7"/>
  <c r="AA422" i="7"/>
  <c r="AA426" i="7"/>
  <c r="AA430" i="7"/>
  <c r="AA12" i="8"/>
  <c r="AA14" i="8"/>
  <c r="AA16" i="8"/>
  <c r="AA18" i="8"/>
  <c r="AA29" i="8"/>
  <c r="AA31" i="8"/>
  <c r="AA33" i="8"/>
  <c r="AA35" i="8"/>
  <c r="AA44" i="8"/>
  <c r="AA46" i="8"/>
  <c r="AA48" i="8"/>
  <c r="AA50" i="8"/>
  <c r="AA61" i="8"/>
  <c r="AA63" i="8"/>
  <c r="AA65" i="8"/>
  <c r="AA67" i="8"/>
  <c r="AA76" i="8"/>
  <c r="AA78" i="8"/>
  <c r="AA80" i="8"/>
  <c r="AA82" i="8"/>
  <c r="AA93" i="8"/>
  <c r="AA95" i="8"/>
  <c r="AA97" i="8"/>
  <c r="AA99" i="8"/>
  <c r="AA111" i="8"/>
  <c r="AA112" i="8"/>
  <c r="AA113" i="8"/>
  <c r="AA115" i="8"/>
  <c r="AA124" i="8"/>
  <c r="AA126" i="8"/>
  <c r="AA128" i="8"/>
  <c r="AA130" i="8"/>
  <c r="AA139" i="8"/>
  <c r="AA141" i="8"/>
  <c r="AA143" i="8"/>
  <c r="AA145" i="8"/>
  <c r="AA156" i="8"/>
  <c r="AA160" i="8"/>
  <c r="AA171" i="8"/>
  <c r="AA173" i="8"/>
  <c r="AA175" i="8"/>
  <c r="AA177" i="8"/>
  <c r="AA188" i="8"/>
  <c r="AA192" i="8"/>
  <c r="AA203" i="8"/>
  <c r="AA205" i="8"/>
  <c r="AA207" i="8"/>
  <c r="AA209" i="8"/>
  <c r="AA231" i="8"/>
  <c r="AA238" i="8"/>
  <c r="AA240" i="8"/>
  <c r="AA245" i="8"/>
  <c r="AA247" i="8"/>
  <c r="AA249" i="8"/>
  <c r="AA254" i="8"/>
  <c r="AA256" i="8"/>
  <c r="AA263" i="8"/>
  <c r="AA265" i="8"/>
  <c r="AA272" i="8"/>
  <c r="AA276" i="8"/>
  <c r="AA280" i="8"/>
  <c r="AA284" i="8"/>
  <c r="AA288" i="8"/>
  <c r="AA292" i="8"/>
  <c r="AA296" i="8"/>
  <c r="AA300" i="8"/>
  <c r="AA16" i="6"/>
  <c r="AA25" i="6"/>
  <c r="AA27" i="6"/>
  <c r="AA29" i="6"/>
  <c r="AA31" i="6"/>
  <c r="AA42" i="6"/>
  <c r="AA46" i="6"/>
  <c r="AA57" i="6"/>
  <c r="AA59" i="6"/>
  <c r="AA61" i="6"/>
  <c r="AA63" i="6"/>
  <c r="AA74" i="6"/>
  <c r="AA76" i="6"/>
  <c r="AA78" i="6"/>
  <c r="AA80" i="6"/>
  <c r="AA89" i="6"/>
  <c r="AA91" i="6"/>
  <c r="AA93" i="6"/>
  <c r="AA95" i="6"/>
  <c r="AA112" i="6"/>
  <c r="AA113" i="6"/>
  <c r="AA122" i="6"/>
  <c r="AA124" i="6"/>
  <c r="AA126" i="6"/>
  <c r="AA128" i="6"/>
  <c r="AA141" i="6"/>
  <c r="AA145" i="6"/>
  <c r="AA154" i="6"/>
  <c r="AA156" i="6"/>
  <c r="AA158" i="6"/>
  <c r="AA160" i="6"/>
  <c r="AA173" i="6"/>
  <c r="AA177" i="6"/>
  <c r="AA186" i="6"/>
  <c r="AA188" i="6"/>
  <c r="AA190" i="6"/>
  <c r="AA192" i="6"/>
  <c r="AA205" i="6"/>
  <c r="AA209" i="6"/>
  <c r="AA220" i="6"/>
  <c r="AA224" i="6"/>
  <c r="AA228" i="6"/>
  <c r="AA232" i="6"/>
  <c r="AA236" i="6"/>
  <c r="AA238" i="6"/>
  <c r="AA240" i="6"/>
  <c r="AA247" i="6"/>
  <c r="AA249" i="6"/>
  <c r="AA254" i="6"/>
  <c r="AA256" i="6"/>
  <c r="AA263" i="6"/>
  <c r="AA265" i="6"/>
  <c r="AA270" i="6"/>
  <c r="AA272" i="6"/>
  <c r="AA279" i="6"/>
  <c r="AA281" i="6"/>
  <c r="AA286" i="6"/>
  <c r="AA295" i="6"/>
  <c r="AA297" i="6"/>
  <c r="AA318" i="6"/>
  <c r="AA319" i="6"/>
  <c r="AA321" i="6"/>
  <c r="AA322" i="6"/>
  <c r="AA323" i="6"/>
  <c r="AA349" i="6"/>
  <c r="AA353" i="6"/>
  <c r="AA357" i="6"/>
  <c r="AA361" i="6"/>
  <c r="AA365" i="6"/>
  <c r="AA369" i="6"/>
  <c r="AA373" i="6"/>
  <c r="AA377" i="6"/>
  <c r="AA381" i="6"/>
  <c r="AA385" i="6"/>
  <c r="AA389" i="6"/>
  <c r="AA393" i="6"/>
  <c r="AA397" i="6"/>
  <c r="AA401" i="6"/>
  <c r="AA405" i="6"/>
  <c r="AA409" i="6"/>
  <c r="AA413" i="6"/>
  <c r="AA417" i="6"/>
  <c r="AA421" i="6"/>
  <c r="AA425" i="6"/>
  <c r="AA429" i="6"/>
  <c r="AA7" i="7"/>
  <c r="AA9" i="7"/>
  <c r="AA11" i="7"/>
  <c r="AA13" i="7"/>
  <c r="AA22" i="7"/>
  <c r="AA26" i="7"/>
  <c r="AA28" i="7"/>
  <c r="AA39" i="7"/>
  <c r="AA41" i="7"/>
  <c r="AA43" i="7"/>
  <c r="AA45" i="7"/>
  <c r="AA54" i="7"/>
  <c r="AA56" i="7"/>
  <c r="AA58" i="7"/>
  <c r="AA60" i="7"/>
  <c r="AA71" i="7"/>
  <c r="AA73" i="7"/>
  <c r="AA75" i="7"/>
  <c r="AA86" i="7"/>
  <c r="AA88" i="7"/>
  <c r="AA90" i="7"/>
  <c r="AA92" i="7"/>
  <c r="AA103" i="7"/>
  <c r="AA106" i="7"/>
  <c r="AA107" i="7"/>
  <c r="AA108" i="7"/>
  <c r="AA119" i="7"/>
  <c r="AA123" i="7"/>
  <c r="AA134" i="7"/>
  <c r="AA136" i="7"/>
  <c r="AA138" i="7"/>
  <c r="AA140" i="7"/>
  <c r="AA151" i="7"/>
  <c r="AA153" i="7"/>
  <c r="AA155" i="7"/>
  <c r="AA157" i="7"/>
  <c r="AA166" i="7"/>
  <c r="AA168" i="7"/>
  <c r="AA170" i="7"/>
  <c r="AA172" i="7"/>
  <c r="AA183" i="7"/>
  <c r="AA185" i="7"/>
  <c r="AA187" i="7"/>
  <c r="AA189" i="7"/>
  <c r="AA198" i="7"/>
  <c r="AA202" i="7"/>
  <c r="AA213" i="7"/>
  <c r="AA222" i="7"/>
  <c r="AA224" i="7"/>
  <c r="AA226" i="7"/>
  <c r="AA232" i="7"/>
  <c r="AA234" i="7"/>
  <c r="AA238" i="7"/>
  <c r="AA240" i="7"/>
  <c r="AA247" i="7"/>
  <c r="AA249" i="7"/>
  <c r="AA254" i="7"/>
  <c r="AA256" i="7"/>
  <c r="AA261" i="7"/>
  <c r="AA265" i="7"/>
  <c r="AA269" i="7"/>
  <c r="AA273" i="7"/>
  <c r="AA277" i="7"/>
  <c r="AA281" i="7"/>
  <c r="AA285" i="7"/>
  <c r="AA289" i="7"/>
  <c r="AA293" i="7"/>
  <c r="AA297" i="7"/>
  <c r="AA301" i="7"/>
  <c r="AA302" i="7"/>
  <c r="AA326" i="7"/>
  <c r="AA327" i="7"/>
  <c r="AA328" i="7"/>
  <c r="AA330" i="7"/>
  <c r="AA331" i="7"/>
  <c r="AA332" i="7"/>
  <c r="AA333" i="7"/>
  <c r="AA348" i="7"/>
  <c r="AA352" i="7"/>
  <c r="AA356" i="7"/>
  <c r="AA360" i="7"/>
  <c r="AA364" i="7"/>
  <c r="AA368" i="7"/>
  <c r="AA372" i="7"/>
  <c r="AA376" i="7"/>
  <c r="AA380" i="7"/>
  <c r="AA384" i="7"/>
  <c r="AA388" i="7"/>
  <c r="AA392" i="7"/>
  <c r="AA396" i="7"/>
  <c r="AA400" i="7"/>
  <c r="AA404" i="7"/>
  <c r="AA408" i="7"/>
  <c r="AA412" i="7"/>
  <c r="AA416" i="7"/>
  <c r="AA420" i="7"/>
  <c r="AA424" i="7"/>
  <c r="AA428" i="7"/>
  <c r="AA13" i="8"/>
  <c r="AA15" i="8"/>
  <c r="AA17" i="8"/>
  <c r="AA19" i="8"/>
  <c r="AA28" i="8"/>
  <c r="AA30" i="8"/>
  <c r="AA32" i="8"/>
  <c r="AA34" i="8"/>
  <c r="AA45" i="8"/>
  <c r="AA47" i="8"/>
  <c r="AA49" i="8"/>
  <c r="AA51" i="8"/>
  <c r="AA60" i="8"/>
  <c r="AA62" i="8"/>
  <c r="AA64" i="8"/>
  <c r="AA66" i="8"/>
  <c r="AA77" i="8"/>
  <c r="AA79" i="8"/>
  <c r="AA81" i="8"/>
  <c r="AA83" i="8"/>
  <c r="AA92" i="8"/>
  <c r="AA94" i="8"/>
  <c r="AA96" i="8"/>
  <c r="AA98" i="8"/>
  <c r="AA108" i="8"/>
  <c r="AA109" i="8"/>
  <c r="AA110" i="8"/>
  <c r="AA114" i="8"/>
  <c r="AA125" i="8"/>
  <c r="AA127" i="8"/>
  <c r="AA129" i="8"/>
  <c r="AA131" i="8"/>
  <c r="AA140" i="8"/>
  <c r="AA144" i="8"/>
  <c r="AA155" i="8"/>
  <c r="AA157" i="8"/>
  <c r="AA159" i="8"/>
  <c r="AA161" i="8"/>
  <c r="AA172" i="8"/>
  <c r="AA176" i="8"/>
  <c r="AA187" i="8"/>
  <c r="AA189" i="8"/>
  <c r="AA191" i="8"/>
  <c r="AA193" i="8"/>
  <c r="AA204" i="8"/>
  <c r="AA208" i="8"/>
  <c r="AA230" i="8"/>
  <c r="AA232" i="8"/>
  <c r="AA237" i="8"/>
  <c r="AA239" i="8"/>
  <c r="AA246" i="8"/>
  <c r="AA248" i="8"/>
  <c r="AA255" i="8"/>
  <c r="AA257" i="8"/>
  <c r="AA262" i="8"/>
  <c r="AA264" i="8"/>
  <c r="AA270" i="8"/>
  <c r="AA274" i="8"/>
  <c r="AA278" i="8"/>
  <c r="AA282" i="8"/>
  <c r="AA319" i="8"/>
  <c r="AA321" i="8"/>
  <c r="AA322" i="8"/>
  <c r="AA323" i="8"/>
  <c r="AA324" i="8"/>
  <c r="AA325" i="8"/>
  <c r="AA326" i="8"/>
  <c r="AA349" i="8"/>
  <c r="AA353" i="8"/>
  <c r="AA357" i="8"/>
  <c r="AA361" i="8"/>
  <c r="AA365" i="8"/>
  <c r="AA369" i="8"/>
  <c r="AA373" i="8"/>
  <c r="AA377" i="8"/>
  <c r="AA381" i="8"/>
  <c r="AA385" i="8"/>
  <c r="AA389" i="8"/>
  <c r="AA393" i="8"/>
  <c r="AA397" i="8"/>
  <c r="AA401" i="8"/>
  <c r="AA405" i="8"/>
  <c r="AA409" i="8"/>
  <c r="AA413" i="8"/>
  <c r="AA417" i="8"/>
  <c r="AA421" i="8"/>
  <c r="AA425" i="8"/>
  <c r="AA429" i="8"/>
  <c r="AA7" i="9"/>
  <c r="AA9" i="9"/>
  <c r="AA11" i="9"/>
  <c r="AA13" i="9"/>
  <c r="AA22" i="9"/>
  <c r="AA26" i="9"/>
  <c r="AA28" i="9"/>
  <c r="AA37" i="9"/>
  <c r="AA39" i="9"/>
  <c r="AA41" i="9"/>
  <c r="AA43" i="9"/>
  <c r="AA56" i="9"/>
  <c r="AA60" i="9"/>
  <c r="AA69" i="9"/>
  <c r="AA71" i="9"/>
  <c r="AA73" i="9"/>
  <c r="AA75" i="9"/>
  <c r="AA86" i="9"/>
  <c r="AA88" i="9"/>
  <c r="AA90" i="9"/>
  <c r="AA92" i="9"/>
  <c r="AA101" i="9"/>
  <c r="AA103" i="9"/>
  <c r="AA105" i="9"/>
  <c r="AA106" i="9"/>
  <c r="AA107" i="9"/>
  <c r="AA108" i="9"/>
  <c r="AA117" i="9"/>
  <c r="AA119" i="9"/>
  <c r="AA121" i="9"/>
  <c r="AA123" i="9"/>
  <c r="AA134" i="9"/>
  <c r="AA136" i="9"/>
  <c r="AA138" i="9"/>
  <c r="AA151" i="9"/>
  <c r="AA155" i="9"/>
  <c r="AA164" i="9"/>
  <c r="AA166" i="9"/>
  <c r="AA168" i="9"/>
  <c r="AA170" i="9"/>
  <c r="AA181" i="9"/>
  <c r="AA183" i="9"/>
  <c r="AA185" i="9"/>
  <c r="AA187" i="9"/>
  <c r="AA196" i="9"/>
  <c r="AA198" i="9"/>
  <c r="AA200" i="9"/>
  <c r="AA202" i="9"/>
  <c r="AA213" i="9"/>
  <c r="AA219" i="9"/>
  <c r="AA223" i="9"/>
  <c r="AA227" i="9"/>
  <c r="AA231" i="9"/>
  <c r="AA235" i="9"/>
  <c r="AA239" i="9"/>
  <c r="AA244" i="9"/>
  <c r="AA246" i="9"/>
  <c r="AA253" i="9"/>
  <c r="AA255" i="9"/>
  <c r="AA260" i="9"/>
  <c r="AA262" i="9"/>
  <c r="AA269" i="9"/>
  <c r="AA271" i="9"/>
  <c r="AA276" i="9"/>
  <c r="AA278" i="9"/>
  <c r="AA285" i="9"/>
  <c r="AA287" i="9"/>
  <c r="AA292" i="9"/>
  <c r="AA294" i="9"/>
  <c r="AA301" i="9"/>
  <c r="AA302" i="9"/>
  <c r="AA303" i="9"/>
  <c r="AA304" i="9"/>
  <c r="AA305" i="9"/>
  <c r="AA286" i="8"/>
  <c r="AA290" i="8"/>
  <c r="AA294" i="8"/>
  <c r="AA298" i="8"/>
  <c r="AA303" i="8"/>
  <c r="AA305" i="8"/>
  <c r="AA306" i="8"/>
  <c r="AA307" i="8"/>
  <c r="AA309" i="8"/>
  <c r="AA310" i="8"/>
  <c r="AA335" i="8"/>
  <c r="AA336" i="8"/>
  <c r="AA337" i="8"/>
  <c r="AA338" i="8"/>
  <c r="AA339" i="8"/>
  <c r="AA340" i="8"/>
  <c r="AA341" i="8"/>
  <c r="AA342" i="8"/>
  <c r="AA351" i="8"/>
  <c r="AA355" i="8"/>
  <c r="AA359" i="8"/>
  <c r="AA363" i="8"/>
  <c r="AA367" i="8"/>
  <c r="AA371" i="8"/>
  <c r="AA375" i="8"/>
  <c r="AA379" i="8"/>
  <c r="AA383" i="8"/>
  <c r="AA387" i="8"/>
  <c r="AA391" i="8"/>
  <c r="AA395" i="8"/>
  <c r="AA399" i="8"/>
  <c r="AA403" i="8"/>
  <c r="AA407" i="8"/>
  <c r="AA411" i="8"/>
  <c r="AA415" i="8"/>
  <c r="AA419" i="8"/>
  <c r="AA423" i="8"/>
  <c r="AA427" i="8"/>
  <c r="AA431" i="8"/>
  <c r="AA8" i="9"/>
  <c r="AA10" i="9"/>
  <c r="AA23" i="9"/>
  <c r="AA25" i="9"/>
  <c r="AA27" i="9"/>
  <c r="AA40" i="9"/>
  <c r="AA44" i="9"/>
  <c r="AA53" i="9"/>
  <c r="AA55" i="9"/>
  <c r="AA57" i="9"/>
  <c r="AA59" i="9"/>
  <c r="AA72" i="9"/>
  <c r="AA76" i="9"/>
  <c r="AA85" i="9"/>
  <c r="AA87" i="9"/>
  <c r="AA89" i="9"/>
  <c r="AA91" i="9"/>
  <c r="AA102" i="9"/>
  <c r="AA104" i="9"/>
  <c r="AA118" i="9"/>
  <c r="AA120" i="9"/>
  <c r="AA122" i="9"/>
  <c r="AA124" i="9"/>
  <c r="AA133" i="9"/>
  <c r="AA135" i="9"/>
  <c r="AA137" i="9"/>
  <c r="AA139" i="9"/>
  <c r="AA148" i="9"/>
  <c r="AA150" i="9"/>
  <c r="AA152" i="9"/>
  <c r="AA154" i="9"/>
  <c r="AA165" i="9"/>
  <c r="AA167" i="9"/>
  <c r="AA169" i="9"/>
  <c r="AA171" i="9"/>
  <c r="AA180" i="9"/>
  <c r="AA182" i="9"/>
  <c r="AA184" i="9"/>
  <c r="AA186" i="9"/>
  <c r="AA197" i="9"/>
  <c r="AA199" i="9"/>
  <c r="AA201" i="9"/>
  <c r="AA203" i="9"/>
  <c r="AA212" i="9"/>
  <c r="AA214" i="9"/>
  <c r="AA215" i="9"/>
  <c r="AA216" i="9"/>
  <c r="AA217" i="9"/>
  <c r="AA221" i="9"/>
  <c r="AA225" i="9"/>
  <c r="AA229" i="9"/>
  <c r="AA233" i="9"/>
  <c r="AA237" i="9"/>
  <c r="AA245" i="9"/>
  <c r="AA247" i="9"/>
  <c r="AA252" i="9"/>
  <c r="AA254" i="9"/>
  <c r="AA261" i="9"/>
  <c r="AA263" i="9"/>
  <c r="AA268" i="9"/>
  <c r="AA270" i="9"/>
  <c r="AA277" i="9"/>
  <c r="AA279" i="9"/>
  <c r="AA284" i="9"/>
  <c r="AA286" i="9"/>
  <c r="AA293" i="9"/>
  <c r="AA295" i="9"/>
  <c r="AA300" i="9"/>
  <c r="AA314" i="9"/>
  <c r="AA315" i="9"/>
  <c r="AA316" i="9"/>
  <c r="AA317" i="9"/>
  <c r="AA318" i="9"/>
  <c r="AA319" i="9"/>
  <c r="AA320" i="9"/>
  <c r="AA346" i="9"/>
  <c r="AA350" i="9"/>
  <c r="AA354" i="9"/>
  <c r="AA358" i="9"/>
  <c r="AA362" i="9"/>
  <c r="AA366" i="9"/>
  <c r="AA370" i="9"/>
  <c r="AA374" i="9"/>
  <c r="AA378" i="9"/>
  <c r="AA382" i="9"/>
  <c r="AA386" i="9"/>
  <c r="AA390" i="9"/>
  <c r="AA394" i="9"/>
  <c r="AA398" i="9"/>
  <c r="AA402" i="9"/>
  <c r="AA406" i="9"/>
  <c r="AA410" i="9"/>
  <c r="AA414" i="9"/>
  <c r="AA418" i="9"/>
  <c r="AA422" i="9"/>
  <c r="AA426" i="9"/>
  <c r="AA430" i="9"/>
  <c r="AA10" i="10"/>
  <c r="AA16" i="10"/>
  <c r="AA18" i="10"/>
  <c r="AA20" i="10"/>
  <c r="AA22" i="10"/>
  <c r="AA64" i="10"/>
  <c r="AA66" i="10"/>
  <c r="AA68" i="10"/>
  <c r="AA70" i="10"/>
  <c r="AA79" i="10"/>
  <c r="AA81" i="10"/>
  <c r="AA83" i="10"/>
  <c r="AA85" i="10"/>
  <c r="AA96" i="10"/>
  <c r="AA98" i="10"/>
  <c r="AA100" i="10"/>
  <c r="AA102" i="10"/>
  <c r="AA114" i="10"/>
  <c r="AA116" i="10"/>
  <c r="AA118" i="10"/>
  <c r="AA129" i="10"/>
  <c r="AA131" i="10"/>
  <c r="AA133" i="10"/>
  <c r="AA135" i="10"/>
  <c r="AA144" i="10"/>
  <c r="AA146" i="10"/>
  <c r="AA148" i="10"/>
  <c r="AA150" i="10"/>
  <c r="AA161" i="10"/>
  <c r="AA165" i="10"/>
  <c r="AA176" i="10"/>
  <c r="AA178" i="10"/>
  <c r="AA180" i="10"/>
  <c r="AA182" i="10"/>
  <c r="AA195" i="10"/>
  <c r="AA199" i="10"/>
  <c r="AA208" i="10"/>
  <c r="AA210" i="10"/>
  <c r="AA212" i="10"/>
  <c r="AA214" i="10"/>
  <c r="AA215" i="10"/>
  <c r="AA219" i="10"/>
  <c r="AA223" i="10"/>
  <c r="AA227" i="10"/>
  <c r="AA231" i="10"/>
  <c r="AA235" i="10"/>
  <c r="AA239" i="10"/>
  <c r="AA243" i="10"/>
  <c r="AA247" i="10"/>
  <c r="AA251" i="10"/>
  <c r="AA255" i="10"/>
  <c r="AA259" i="10"/>
  <c r="AA263" i="10"/>
  <c r="AA267" i="10"/>
  <c r="AA271" i="10"/>
  <c r="AA275" i="10"/>
  <c r="AA279" i="10"/>
  <c r="AA283" i="10"/>
  <c r="AA287" i="10"/>
  <c r="AA291" i="10"/>
  <c r="AA295" i="10"/>
  <c r="AA299" i="10"/>
  <c r="AA313" i="10"/>
  <c r="AA314" i="10"/>
  <c r="AA315" i="10"/>
  <c r="AA316" i="10"/>
  <c r="AA317" i="10"/>
  <c r="AA318" i="10"/>
  <c r="AA319" i="10"/>
  <c r="AA345" i="10"/>
  <c r="AA346" i="10"/>
  <c r="AA350" i="10"/>
  <c r="AA354" i="10"/>
  <c r="AA358" i="10"/>
  <c r="AA362" i="10"/>
  <c r="AA366" i="10"/>
  <c r="AA370" i="10"/>
  <c r="AA374" i="10"/>
  <c r="AA378" i="10"/>
  <c r="AA382" i="10"/>
  <c r="AA386" i="10"/>
  <c r="AA390" i="10"/>
  <c r="AA394" i="10"/>
  <c r="AA398" i="10"/>
  <c r="AA402" i="10"/>
  <c r="AA406" i="10"/>
  <c r="AA410" i="10"/>
  <c r="AA414" i="10"/>
  <c r="AA418" i="10"/>
  <c r="AA422" i="10"/>
  <c r="AA426" i="10"/>
  <c r="AA430" i="10"/>
  <c r="AA324" i="11"/>
  <c r="AA328" i="11"/>
  <c r="AA121" i="12"/>
  <c r="AA153" i="12"/>
  <c r="AA185" i="12"/>
  <c r="AA31" i="10"/>
  <c r="AA33" i="10"/>
  <c r="AA35" i="10"/>
  <c r="AA37" i="10"/>
  <c r="AA48" i="10"/>
  <c r="AA50" i="10"/>
  <c r="AA52" i="10"/>
  <c r="AA54" i="10"/>
  <c r="AA63" i="10"/>
  <c r="AA65" i="10"/>
  <c r="AA67" i="10"/>
  <c r="AA69" i="10"/>
  <c r="AA80" i="10"/>
  <c r="AA82" i="10"/>
  <c r="AA84" i="10"/>
  <c r="AA86" i="10"/>
  <c r="AA95" i="10"/>
  <c r="AA97" i="10"/>
  <c r="AA99" i="10"/>
  <c r="AA101" i="10"/>
  <c r="AA112" i="10"/>
  <c r="AA113" i="10"/>
  <c r="AA117" i="10"/>
  <c r="AA128" i="10"/>
  <c r="AA130" i="10"/>
  <c r="AA132" i="10"/>
  <c r="AA134" i="10"/>
  <c r="AA145" i="10"/>
  <c r="AA149" i="10"/>
  <c r="AA160" i="10"/>
  <c r="AA162" i="10"/>
  <c r="AA164" i="10"/>
  <c r="AA166" i="10"/>
  <c r="AA179" i="10"/>
  <c r="AA183" i="10"/>
  <c r="AA192" i="10"/>
  <c r="AA194" i="10"/>
  <c r="AA196" i="10"/>
  <c r="AA198" i="10"/>
  <c r="AA211" i="10"/>
  <c r="AA213" i="10"/>
  <c r="AA221" i="10"/>
  <c r="AA225" i="10"/>
  <c r="AA229" i="10"/>
  <c r="AA233" i="10"/>
  <c r="AA237" i="10"/>
  <c r="AA241" i="10"/>
  <c r="AA245" i="10"/>
  <c r="AA249" i="10"/>
  <c r="AA253" i="10"/>
  <c r="AA257" i="10"/>
  <c r="AA261" i="10"/>
  <c r="AA265" i="10"/>
  <c r="AA269" i="10"/>
  <c r="AA273" i="10"/>
  <c r="AA277" i="10"/>
  <c r="AA281" i="10"/>
  <c r="AA285" i="10"/>
  <c r="AA289" i="10"/>
  <c r="AA293" i="10"/>
  <c r="AA297" i="10"/>
  <c r="AA301" i="10"/>
  <c r="AA302" i="10"/>
  <c r="AA303" i="10"/>
  <c r="AA304" i="10"/>
  <c r="AA329" i="10"/>
  <c r="AA330" i="10"/>
  <c r="AA331" i="10"/>
  <c r="AA332" i="10"/>
  <c r="AA333" i="10"/>
  <c r="AA334" i="10"/>
  <c r="AA335" i="10"/>
  <c r="AA336" i="10"/>
  <c r="AA348" i="10"/>
  <c r="AA352" i="10"/>
  <c r="AA356" i="10"/>
  <c r="AA360" i="10"/>
  <c r="AA364" i="10"/>
  <c r="AA368" i="10"/>
  <c r="AA372" i="10"/>
  <c r="AA376" i="10"/>
  <c r="AA380" i="10"/>
  <c r="AA384" i="10"/>
  <c r="AA388" i="10"/>
  <c r="AA392" i="10"/>
  <c r="AA396" i="10"/>
  <c r="AA400" i="10"/>
  <c r="AA404" i="10"/>
  <c r="AA408" i="10"/>
  <c r="AA412" i="10"/>
  <c r="AA416" i="10"/>
  <c r="AA420" i="10"/>
  <c r="AA424" i="10"/>
  <c r="AA428" i="10"/>
  <c r="AA314" i="11"/>
  <c r="AA340" i="11"/>
  <c r="AA344" i="11"/>
  <c r="AA19" i="12"/>
  <c r="AA21" i="12"/>
  <c r="AA23" i="12"/>
  <c r="AA25" i="12"/>
  <c r="AA34" i="12"/>
  <c r="AA36" i="12"/>
  <c r="AA38" i="12"/>
  <c r="AA40" i="12"/>
  <c r="AA51" i="12"/>
  <c r="AA53" i="12"/>
  <c r="AA55" i="12"/>
  <c r="AA57" i="12"/>
  <c r="AA66" i="12"/>
  <c r="AA68" i="12"/>
  <c r="AA70" i="12"/>
  <c r="AA72" i="12"/>
  <c r="AA83" i="12"/>
  <c r="AA85" i="12"/>
  <c r="AA87" i="12"/>
  <c r="AA89" i="12"/>
  <c r="AA98" i="12"/>
  <c r="AA100" i="12"/>
  <c r="AA102" i="12"/>
  <c r="AA104" i="12"/>
  <c r="AA114" i="12"/>
  <c r="AA116" i="12"/>
  <c r="AA118" i="12"/>
  <c r="AA120" i="12"/>
  <c r="AA131" i="12"/>
  <c r="AA133" i="12"/>
  <c r="AA135" i="12"/>
  <c r="AA137" i="12"/>
  <c r="AA146" i="12"/>
  <c r="AA148" i="12"/>
  <c r="AA150" i="12"/>
  <c r="AA152" i="12"/>
  <c r="AA165" i="12"/>
  <c r="AA169" i="12"/>
  <c r="AA178" i="12"/>
  <c r="AA180" i="12"/>
  <c r="AA182" i="12"/>
  <c r="AA209" i="12"/>
  <c r="AA221" i="12"/>
  <c r="AA225" i="12"/>
  <c r="AA229" i="12"/>
  <c r="AA233" i="12"/>
  <c r="AA237" i="12"/>
  <c r="AA241" i="12"/>
  <c r="AA245" i="12"/>
  <c r="AA249" i="12"/>
  <c r="AA253" i="12"/>
  <c r="AA257" i="12"/>
  <c r="AA261" i="12"/>
  <c r="AA265" i="12"/>
  <c r="AA269" i="12"/>
  <c r="AA273" i="12"/>
  <c r="AA277" i="12"/>
  <c r="AA281" i="12"/>
  <c r="AA285" i="12"/>
  <c r="AA289" i="12"/>
  <c r="AA293" i="12"/>
  <c r="AA297" i="12"/>
  <c r="AA301" i="12"/>
  <c r="AA302" i="12"/>
  <c r="AA303" i="12"/>
  <c r="AA304" i="12"/>
  <c r="AA305" i="12"/>
  <c r="AA306" i="12"/>
  <c r="AA307" i="12"/>
  <c r="AA308" i="12"/>
  <c r="AA333" i="12"/>
  <c r="AA334" i="12"/>
  <c r="AA335" i="12"/>
  <c r="AA336" i="12"/>
  <c r="AA337" i="12"/>
  <c r="AA338" i="12"/>
  <c r="AA339" i="12"/>
  <c r="AA340" i="12"/>
  <c r="AA347" i="12"/>
  <c r="AA351" i="12"/>
  <c r="AA355" i="12"/>
  <c r="AA359" i="12"/>
  <c r="AA363" i="12"/>
  <c r="AA367" i="12"/>
  <c r="AA371" i="12"/>
  <c r="AA375" i="12"/>
  <c r="AA379" i="12"/>
  <c r="AA383" i="12"/>
  <c r="AA387" i="12"/>
  <c r="AA391" i="12"/>
  <c r="AA395" i="12"/>
  <c r="AA399" i="12"/>
  <c r="AA403" i="12"/>
  <c r="AA407" i="12"/>
  <c r="AA411" i="12"/>
  <c r="AA415" i="12"/>
  <c r="AA419" i="12"/>
  <c r="AA423" i="12"/>
  <c r="AA427" i="12"/>
  <c r="AA431" i="12"/>
  <c r="AA8" i="13"/>
  <c r="AA10" i="13"/>
  <c r="AA14" i="13"/>
  <c r="AA25" i="13"/>
  <c r="AA29" i="13"/>
  <c r="AA40" i="13"/>
  <c r="AA42" i="13"/>
  <c r="AA44" i="13"/>
  <c r="AA46" i="13"/>
  <c r="AA57" i="13"/>
  <c r="AA59" i="13"/>
  <c r="AA61" i="13"/>
  <c r="AA63" i="13"/>
  <c r="AA72" i="13"/>
  <c r="AA74" i="13"/>
  <c r="AA76" i="13"/>
  <c r="AA78" i="13"/>
  <c r="AA89" i="13"/>
  <c r="AA91" i="13"/>
  <c r="AA93" i="13"/>
  <c r="AA95" i="13"/>
  <c r="AA104" i="13"/>
  <c r="AA111" i="13"/>
  <c r="AA120" i="13"/>
  <c r="AA122" i="13"/>
  <c r="AA124" i="13"/>
  <c r="AA126" i="13"/>
  <c r="AA135" i="13"/>
  <c r="AA137" i="13"/>
  <c r="AA139" i="13"/>
  <c r="AA141" i="13"/>
  <c r="AA154" i="13"/>
  <c r="AA158" i="13"/>
  <c r="AA167" i="13"/>
  <c r="AA169" i="13"/>
  <c r="AA171" i="13"/>
  <c r="AA173" i="13"/>
  <c r="AA186" i="13"/>
  <c r="AA190" i="13"/>
  <c r="AA199" i="13"/>
  <c r="AA201" i="13"/>
  <c r="AA203" i="13"/>
  <c r="AA205" i="13"/>
  <c r="AA215" i="13"/>
  <c r="AA217" i="13"/>
  <c r="AA220" i="13"/>
  <c r="AA222" i="13"/>
  <c r="AA229" i="13"/>
  <c r="AA231" i="13"/>
  <c r="AA236" i="13"/>
  <c r="AA238" i="13"/>
  <c r="AA245" i="13"/>
  <c r="AA247" i="13"/>
  <c r="AA252" i="13"/>
  <c r="AA254" i="13"/>
  <c r="AA261" i="13"/>
  <c r="AA265" i="13"/>
  <c r="AA269" i="13"/>
  <c r="AA273" i="13"/>
  <c r="AA277" i="13"/>
  <c r="AA281" i="13"/>
  <c r="AA285" i="13"/>
  <c r="AA289" i="13"/>
  <c r="AA293" i="13"/>
  <c r="AA297" i="13"/>
  <c r="AA301" i="13"/>
  <c r="AA302" i="13"/>
  <c r="AA303" i="13"/>
  <c r="AA304" i="13"/>
  <c r="AA305" i="13"/>
  <c r="AA306" i="13"/>
  <c r="AA307" i="13"/>
  <c r="AA308" i="13"/>
  <c r="AA334" i="13"/>
  <c r="AA335" i="13"/>
  <c r="AA336" i="13"/>
  <c r="AA337" i="13"/>
  <c r="AA338" i="13"/>
  <c r="AA339" i="13"/>
  <c r="AA340" i="13"/>
  <c r="AA341" i="13"/>
  <c r="AA347" i="13"/>
  <c r="AA351" i="13"/>
  <c r="AA355" i="13"/>
  <c r="AA359" i="13"/>
  <c r="AA363" i="13"/>
  <c r="AA367" i="13"/>
  <c r="AA371" i="13"/>
  <c r="AA375" i="13"/>
  <c r="AA379" i="13"/>
  <c r="AA383" i="13"/>
  <c r="AA387" i="13"/>
  <c r="AA391" i="13"/>
  <c r="AA395" i="13"/>
  <c r="AA399" i="13"/>
  <c r="AA403" i="13"/>
  <c r="AA407" i="13"/>
  <c r="AA411" i="13"/>
  <c r="AA415" i="13"/>
  <c r="AA419" i="13"/>
  <c r="AA423" i="13"/>
  <c r="AA427" i="13"/>
  <c r="AA431" i="13"/>
  <c r="AA6" i="14"/>
  <c r="AA8" i="14"/>
  <c r="AA10" i="14"/>
  <c r="AA18" i="14"/>
  <c r="AA20" i="14"/>
  <c r="AA22" i="14"/>
  <c r="AA11" i="14"/>
  <c r="AA19" i="14"/>
  <c r="AA21" i="14"/>
  <c r="AA23" i="14"/>
  <c r="AA25" i="14"/>
  <c r="AA184" i="12"/>
  <c r="AA195" i="12"/>
  <c r="AA197" i="12"/>
  <c r="AA199" i="12"/>
  <c r="AA201" i="12"/>
  <c r="AA210" i="12"/>
  <c r="AA212" i="12"/>
  <c r="AA214" i="12"/>
  <c r="AA215" i="12"/>
  <c r="AA216" i="12"/>
  <c r="AA217" i="12"/>
  <c r="AA220" i="12"/>
  <c r="AA224" i="12"/>
  <c r="AA228" i="12"/>
  <c r="AA232" i="12"/>
  <c r="AA236" i="12"/>
  <c r="AA240" i="12"/>
  <c r="AA244" i="12"/>
  <c r="AA248" i="12"/>
  <c r="AA252" i="12"/>
  <c r="AA256" i="12"/>
  <c r="AA260" i="12"/>
  <c r="AA264" i="12"/>
  <c r="AA268" i="12"/>
  <c r="AA272" i="12"/>
  <c r="AA276" i="12"/>
  <c r="AA280" i="12"/>
  <c r="AA284" i="12"/>
  <c r="AA288" i="12"/>
  <c r="AA292" i="12"/>
  <c r="AA296" i="12"/>
  <c r="AA300" i="12"/>
  <c r="AA325" i="12"/>
  <c r="AA326" i="12"/>
  <c r="AA327" i="12"/>
  <c r="AA329" i="12"/>
  <c r="AA330" i="12"/>
  <c r="AA331" i="12"/>
  <c r="AA332" i="12"/>
  <c r="AA348" i="12"/>
  <c r="AA352" i="12"/>
  <c r="AA356" i="12"/>
  <c r="AA360" i="12"/>
  <c r="AA364" i="12"/>
  <c r="AA368" i="12"/>
  <c r="AA372" i="12"/>
  <c r="AA376" i="12"/>
  <c r="AA380" i="12"/>
  <c r="AA384" i="12"/>
  <c r="AA388" i="12"/>
  <c r="AA392" i="12"/>
  <c r="AA396" i="12"/>
  <c r="AA400" i="12"/>
  <c r="AA404" i="12"/>
  <c r="AA408" i="12"/>
  <c r="AA412" i="12"/>
  <c r="AA416" i="12"/>
  <c r="AA420" i="12"/>
  <c r="AA424" i="12"/>
  <c r="AA428" i="12"/>
  <c r="AA17" i="13"/>
  <c r="AA21" i="13"/>
  <c r="AA32" i="13"/>
  <c r="AA34" i="13"/>
  <c r="AA36" i="13"/>
  <c r="AA38" i="13"/>
  <c r="AA49" i="13"/>
  <c r="AA51" i="13"/>
  <c r="AA53" i="13"/>
  <c r="AA55" i="13"/>
  <c r="AA64" i="13"/>
  <c r="AA66" i="13"/>
  <c r="AA68" i="13"/>
  <c r="AA70" i="13"/>
  <c r="AA81" i="13"/>
  <c r="AA83" i="13"/>
  <c r="AA85" i="13"/>
  <c r="AA87" i="13"/>
  <c r="AA96" i="13"/>
  <c r="AA98" i="13"/>
  <c r="AA100" i="13"/>
  <c r="AA102" i="13"/>
  <c r="AA114" i="13"/>
  <c r="AA116" i="13"/>
  <c r="AA118" i="13"/>
  <c r="AA129" i="13"/>
  <c r="AA131" i="13"/>
  <c r="AA133" i="13"/>
  <c r="AA146" i="13"/>
  <c r="AA150" i="13"/>
  <c r="AA159" i="13"/>
  <c r="AA161" i="13"/>
  <c r="AA163" i="13"/>
  <c r="AA165" i="13"/>
  <c r="AA178" i="13"/>
  <c r="AA182" i="13"/>
  <c r="AA191" i="13"/>
  <c r="AA193" i="13"/>
  <c r="AA195" i="13"/>
  <c r="AA197" i="13"/>
  <c r="AA210" i="13"/>
  <c r="AA214" i="13"/>
  <c r="AA223" i="13"/>
  <c r="AA225" i="13"/>
  <c r="AA227" i="13"/>
  <c r="AA232" i="13"/>
  <c r="AA234" i="13"/>
  <c r="AA241" i="13"/>
  <c r="AA243" i="13"/>
  <c r="AA248" i="13"/>
  <c r="AA250" i="13"/>
  <c r="AA257" i="13"/>
  <c r="AA260" i="13"/>
  <c r="AA264" i="13"/>
  <c r="AA268" i="13"/>
  <c r="AA272" i="13"/>
  <c r="AA276" i="13"/>
  <c r="AA280" i="13"/>
  <c r="AA284" i="13"/>
  <c r="AA288" i="13"/>
  <c r="AA292" i="13"/>
  <c r="AA296" i="13"/>
  <c r="AA300" i="13"/>
  <c r="AA34" i="14"/>
  <c r="AA36" i="14"/>
  <c r="AA38" i="14"/>
  <c r="AA40" i="14"/>
  <c r="AA51" i="14"/>
  <c r="AA53" i="14"/>
  <c r="AA55" i="14"/>
  <c r="AA66" i="14"/>
  <c r="AA68" i="14"/>
  <c r="AA70" i="14"/>
  <c r="AA72" i="14"/>
  <c r="AA83" i="14"/>
  <c r="AA85" i="14"/>
  <c r="AA87" i="14"/>
  <c r="AA89" i="14"/>
  <c r="AA98" i="14"/>
  <c r="AA100" i="14"/>
  <c r="AA102" i="14"/>
  <c r="AA104" i="14"/>
  <c r="AA114" i="14"/>
  <c r="AA116" i="14"/>
  <c r="AA118" i="14"/>
  <c r="AA120" i="14"/>
  <c r="AA131" i="14"/>
  <c r="AA133" i="14"/>
  <c r="AA135" i="14"/>
  <c r="AA137" i="14"/>
  <c r="AA146" i="14"/>
  <c r="AA148" i="14"/>
  <c r="AA150" i="14"/>
  <c r="AA152" i="14"/>
  <c r="AA165" i="14"/>
  <c r="AA169" i="14"/>
  <c r="AA178" i="14"/>
  <c r="AA180" i="14"/>
  <c r="AA182" i="14"/>
  <c r="AA184" i="14"/>
  <c r="AA195" i="14"/>
  <c r="AA197" i="14"/>
  <c r="AA199" i="14"/>
  <c r="AA201" i="14"/>
  <c r="AA210" i="14"/>
  <c r="AA212" i="14"/>
  <c r="AA214" i="14"/>
  <c r="AA215" i="14"/>
  <c r="AA216" i="14"/>
  <c r="AA217" i="14"/>
  <c r="AA219" i="14"/>
  <c r="AA223" i="14"/>
  <c r="AA227" i="14"/>
  <c r="AA231" i="14"/>
  <c r="AA235" i="14"/>
  <c r="AA239" i="14"/>
  <c r="AA243" i="14"/>
  <c r="AA247" i="14"/>
  <c r="AA251" i="14"/>
  <c r="AA255" i="14"/>
  <c r="AA259" i="14"/>
  <c r="AA263" i="14"/>
  <c r="AA267" i="14"/>
  <c r="AA271" i="14"/>
  <c r="AA275" i="14"/>
  <c r="AA279" i="14"/>
  <c r="AA283" i="14"/>
  <c r="AA287" i="14"/>
  <c r="AA291" i="14"/>
  <c r="AA295" i="14"/>
  <c r="AA299" i="14"/>
  <c r="AA311" i="14"/>
  <c r="AA312" i="14"/>
  <c r="AA313" i="14"/>
  <c r="AA314" i="14"/>
  <c r="AA315" i="14"/>
  <c r="AA316" i="14"/>
  <c r="AA317" i="14"/>
  <c r="AA318" i="14"/>
  <c r="AA342" i="14"/>
  <c r="AA343" i="14"/>
  <c r="AA35" i="14"/>
  <c r="AA37" i="14"/>
  <c r="AA39" i="14"/>
  <c r="AA41" i="14"/>
  <c r="AA50" i="14"/>
  <c r="AA52" i="14"/>
  <c r="AA54" i="14"/>
  <c r="AA56" i="14"/>
  <c r="AA67" i="14"/>
  <c r="AA71" i="14"/>
  <c r="AA82" i="14"/>
  <c r="AA84" i="14"/>
  <c r="AA86" i="14"/>
  <c r="AA88" i="14"/>
  <c r="AA99" i="14"/>
  <c r="AA101" i="14"/>
  <c r="AA103" i="14"/>
  <c r="AA115" i="14"/>
  <c r="AA117" i="14"/>
  <c r="AA119" i="14"/>
  <c r="AA121" i="14"/>
  <c r="AA130" i="14"/>
  <c r="AA132" i="14"/>
  <c r="AA134" i="14"/>
  <c r="AA136" i="14"/>
  <c r="AA147" i="14"/>
  <c r="AA149" i="14"/>
  <c r="AA151" i="14"/>
  <c r="AA153" i="14"/>
  <c r="AA162" i="14"/>
  <c r="AA164" i="14"/>
  <c r="AA166" i="14"/>
  <c r="AA168" i="14"/>
  <c r="AA181" i="14"/>
  <c r="AA185" i="14"/>
  <c r="AA194" i="14"/>
  <c r="AA196" i="14"/>
  <c r="AA198" i="14"/>
  <c r="AA200" i="14"/>
  <c r="AA211" i="14"/>
  <c r="AA213" i="14"/>
  <c r="AA221" i="14"/>
  <c r="AA225" i="14"/>
  <c r="AA229" i="14"/>
  <c r="AA233" i="14"/>
  <c r="AA237" i="14"/>
  <c r="AA241" i="14"/>
  <c r="AA245" i="14"/>
  <c r="AA249" i="14"/>
  <c r="AA253" i="14"/>
  <c r="AA257" i="14"/>
  <c r="AA261" i="14"/>
  <c r="AA265" i="14"/>
  <c r="AA269" i="14"/>
  <c r="AA273" i="14"/>
  <c r="AA277" i="14"/>
  <c r="AA281" i="14"/>
  <c r="AA285" i="14"/>
  <c r="AA289" i="14"/>
  <c r="AA293" i="14"/>
  <c r="AA297" i="14"/>
  <c r="AA301" i="14"/>
  <c r="AA302" i="14"/>
  <c r="AA326" i="14"/>
  <c r="AA327" i="14"/>
  <c r="AA328" i="14"/>
  <c r="AA330" i="14"/>
  <c r="AA331" i="14"/>
  <c r="AA332" i="14"/>
  <c r="AA333" i="14"/>
  <c r="AA344" i="14"/>
  <c r="AA345" i="14"/>
  <c r="AA346" i="14"/>
  <c r="AA350" i="14"/>
  <c r="AA354" i="14"/>
  <c r="AA358" i="14"/>
  <c r="AA362" i="14"/>
  <c r="AA366" i="14"/>
  <c r="AA370" i="14"/>
  <c r="AA374" i="14"/>
  <c r="AA378" i="14"/>
  <c r="AA382" i="14"/>
  <c r="AA386" i="14"/>
  <c r="AA390" i="14"/>
  <c r="AA394" i="14"/>
  <c r="AA398" i="14"/>
  <c r="AA402" i="14"/>
  <c r="AA406" i="14"/>
  <c r="AA410" i="14"/>
  <c r="AA414" i="14"/>
  <c r="AA418" i="14"/>
  <c r="AA422" i="14"/>
  <c r="AA426" i="14"/>
  <c r="AA430" i="14"/>
  <c r="AA4" i="15"/>
  <c r="AA19" i="15"/>
  <c r="AA23" i="15"/>
  <c r="AA32" i="15"/>
  <c r="AA34" i="15"/>
  <c r="AA36" i="15"/>
  <c r="AA38" i="15"/>
  <c r="AA49" i="15"/>
  <c r="AA51" i="15"/>
  <c r="AA53" i="15"/>
  <c r="AA55" i="15"/>
  <c r="AA64" i="15"/>
  <c r="AA66" i="15"/>
  <c r="AA68" i="15"/>
  <c r="AA70" i="15"/>
  <c r="AA85" i="15"/>
  <c r="AA87" i="15"/>
  <c r="AA89" i="15"/>
  <c r="AA91" i="15"/>
  <c r="AA102" i="15"/>
  <c r="AA118" i="15"/>
  <c r="AA122" i="15"/>
  <c r="AA133" i="15"/>
  <c r="AA135" i="15"/>
  <c r="AA137" i="15"/>
  <c r="AA139" i="15"/>
  <c r="AA150" i="15"/>
  <c r="AA154" i="15"/>
  <c r="AA165" i="15"/>
  <c r="AA167" i="15"/>
  <c r="AA169" i="15"/>
  <c r="AA171" i="15"/>
  <c r="AA182" i="15"/>
  <c r="AA184" i="15"/>
  <c r="AA186" i="15"/>
  <c r="AA188" i="15"/>
  <c r="AA197" i="15"/>
  <c r="AA199" i="15"/>
  <c r="AA201" i="15"/>
  <c r="AA203" i="15"/>
  <c r="AA214" i="15"/>
  <c r="AA215" i="15"/>
  <c r="AA216" i="15"/>
  <c r="AA217" i="15"/>
  <c r="AA221" i="15"/>
  <c r="AA223" i="15"/>
  <c r="AA231" i="15"/>
  <c r="AA233" i="15"/>
  <c r="AA243" i="15"/>
  <c r="AA245" i="15"/>
  <c r="AA348" i="14"/>
  <c r="AA352" i="14"/>
  <c r="AA356" i="14"/>
  <c r="AA360" i="14"/>
  <c r="AA364" i="14"/>
  <c r="AA368" i="14"/>
  <c r="AA372" i="14"/>
  <c r="AA376" i="14"/>
  <c r="AA380" i="14"/>
  <c r="AA384" i="14"/>
  <c r="AA388" i="14"/>
  <c r="AA392" i="14"/>
  <c r="AA396" i="14"/>
  <c r="AA400" i="14"/>
  <c r="AA404" i="14"/>
  <c r="AA408" i="14"/>
  <c r="AA412" i="14"/>
  <c r="AA416" i="14"/>
  <c r="AA420" i="14"/>
  <c r="AA424" i="14"/>
  <c r="AA428" i="14"/>
  <c r="AA16" i="15"/>
  <c r="AA18" i="15"/>
  <c r="AA20" i="15"/>
  <c r="AA22" i="15"/>
  <c r="AA35" i="15"/>
  <c r="AA37" i="15"/>
  <c r="AA39" i="15"/>
  <c r="AA48" i="15"/>
  <c r="AA50" i="15"/>
  <c r="AA52" i="15"/>
  <c r="AA54" i="15"/>
  <c r="AA65" i="15"/>
  <c r="AA67" i="15"/>
  <c r="AA69" i="15"/>
  <c r="AA71" i="15"/>
  <c r="AA84" i="15"/>
  <c r="AA86" i="15"/>
  <c r="AA88" i="15"/>
  <c r="AA90" i="15"/>
  <c r="AA101" i="15"/>
  <c r="AA103" i="15"/>
  <c r="AA105" i="15"/>
  <c r="AA106" i="15"/>
  <c r="AA107" i="15"/>
  <c r="AA117" i="15"/>
  <c r="AA119" i="15"/>
  <c r="AA121" i="15"/>
  <c r="AA123" i="15"/>
  <c r="AA134" i="15"/>
  <c r="AA138" i="15"/>
  <c r="AA140" i="15"/>
  <c r="AA149" i="15"/>
  <c r="AA151" i="15"/>
  <c r="AA153" i="15"/>
  <c r="AA155" i="15"/>
  <c r="AA166" i="15"/>
  <c r="AA168" i="15"/>
  <c r="AA170" i="15"/>
  <c r="AA172" i="15"/>
  <c r="AA181" i="15"/>
  <c r="AA183" i="15"/>
  <c r="AA185" i="15"/>
  <c r="AA187" i="15"/>
  <c r="AA198" i="15"/>
  <c r="AA200" i="15"/>
  <c r="AA202" i="15"/>
  <c r="AA204" i="15"/>
  <c r="AA213" i="15"/>
  <c r="AA222" i="15"/>
  <c r="AA224" i="15"/>
  <c r="AA226" i="15"/>
  <c r="AA232" i="15"/>
  <c r="AA234" i="15"/>
  <c r="AA238" i="15"/>
  <c r="AA239" i="15"/>
  <c r="AA241" i="15"/>
  <c r="AA246" i="15"/>
  <c r="AA248" i="15"/>
  <c r="AA255" i="15"/>
  <c r="AA257" i="15"/>
  <c r="AA262" i="15"/>
  <c r="AA264" i="15"/>
  <c r="AA271" i="15"/>
  <c r="AA273" i="15"/>
  <c r="AA278" i="15"/>
  <c r="AA280" i="15"/>
  <c r="AA287" i="15"/>
  <c r="AA289" i="15"/>
  <c r="AA294" i="15"/>
  <c r="AA297" i="15"/>
  <c r="AA301" i="15"/>
  <c r="AA303" i="15"/>
  <c r="AA304" i="15"/>
  <c r="AA182" i="16"/>
  <c r="AA284" i="15"/>
  <c r="AA291" i="15"/>
  <c r="AA293" i="15"/>
  <c r="AA298" i="15"/>
  <c r="AA305" i="15"/>
  <c r="AA307" i="15"/>
  <c r="AA308" i="15"/>
  <c r="AA309" i="15"/>
  <c r="AA311" i="15"/>
  <c r="AA312" i="15"/>
  <c r="AA337" i="15"/>
  <c r="AA338" i="15"/>
  <c r="AA339" i="15"/>
  <c r="AA340" i="15"/>
  <c r="AA341" i="15"/>
  <c r="AA342" i="15"/>
  <c r="AA343" i="15"/>
  <c r="AA344" i="15"/>
  <c r="AA6" i="16"/>
  <c r="AA8" i="16"/>
  <c r="AA10" i="16"/>
  <c r="AA21" i="16"/>
  <c r="AA23" i="16"/>
  <c r="AA25" i="16"/>
  <c r="AA27" i="16"/>
  <c r="AA38" i="16"/>
  <c r="AA40" i="16"/>
  <c r="AA42" i="16"/>
  <c r="AA53" i="16"/>
  <c r="AA55" i="16"/>
  <c r="AA57" i="16"/>
  <c r="AA59" i="16"/>
  <c r="AA70" i="16"/>
  <c r="AA72" i="16"/>
  <c r="AA74" i="16"/>
  <c r="AA91" i="16"/>
  <c r="AA93" i="16"/>
  <c r="AA141" i="16"/>
  <c r="AA173" i="16"/>
  <c r="AA247" i="15"/>
  <c r="AA249" i="15"/>
  <c r="AA254" i="15"/>
  <c r="AA256" i="15"/>
  <c r="AA263" i="15"/>
  <c r="AA265" i="15"/>
  <c r="AA270" i="15"/>
  <c r="AA272" i="15"/>
  <c r="AA279" i="15"/>
  <c r="AA281" i="15"/>
  <c r="AA286" i="15"/>
  <c r="AA288" i="15"/>
  <c r="AA295" i="15"/>
  <c r="AA299" i="15"/>
  <c r="AA313" i="15"/>
  <c r="AA315" i="15"/>
  <c r="AA316" i="15"/>
  <c r="AA317" i="15"/>
  <c r="AA319" i="15"/>
  <c r="AA320" i="15"/>
  <c r="AA345" i="15"/>
  <c r="AA346" i="15"/>
  <c r="AA350" i="15"/>
  <c r="AA354" i="15"/>
  <c r="AA358" i="15"/>
  <c r="AA362" i="15"/>
  <c r="AA366" i="15"/>
  <c r="AA370" i="15"/>
  <c r="AA374" i="15"/>
  <c r="AA378" i="15"/>
  <c r="AA382" i="15"/>
  <c r="AA386" i="15"/>
  <c r="AA390" i="15"/>
  <c r="AA4" i="16"/>
  <c r="AA12" i="16"/>
  <c r="AA14" i="16"/>
  <c r="AA16" i="16"/>
  <c r="AA18" i="16"/>
  <c r="AA29" i="16"/>
  <c r="AA31" i="16"/>
  <c r="AA33" i="16"/>
  <c r="AA35" i="16"/>
  <c r="AA44" i="16"/>
  <c r="AA46" i="16"/>
  <c r="AA48" i="16"/>
  <c r="AA50" i="16"/>
  <c r="AA63" i="16"/>
  <c r="AA67" i="16"/>
  <c r="AA76" i="16"/>
  <c r="AA78" i="16"/>
  <c r="AA80" i="16"/>
  <c r="AA82" i="16"/>
  <c r="AA84" i="16"/>
  <c r="AA95" i="16"/>
  <c r="AA97" i="16"/>
  <c r="AA99" i="16"/>
  <c r="AA101" i="16"/>
  <c r="AA115" i="16"/>
  <c r="AA117" i="16"/>
  <c r="AA128" i="16"/>
  <c r="AA130" i="16"/>
  <c r="AA132" i="16"/>
  <c r="AA145" i="16"/>
  <c r="AA147" i="16"/>
  <c r="AA149" i="16"/>
  <c r="AA162" i="16"/>
  <c r="AA164" i="16"/>
  <c r="AA179" i="16"/>
  <c r="AA181" i="16"/>
  <c r="AA7" i="16"/>
  <c r="AA9" i="16"/>
  <c r="AA11" i="16"/>
  <c r="AA20" i="16"/>
  <c r="AA22" i="16"/>
  <c r="AA26" i="16"/>
  <c r="AA37" i="16"/>
  <c r="AA39" i="16"/>
  <c r="AA41" i="16"/>
  <c r="AA43" i="16"/>
  <c r="AA52" i="16"/>
  <c r="AA54" i="16"/>
  <c r="AA56" i="16"/>
  <c r="AA58" i="16"/>
  <c r="AA69" i="16"/>
  <c r="AA71" i="16"/>
  <c r="AA73" i="16"/>
  <c r="AA75" i="16"/>
  <c r="AA86" i="16"/>
  <c r="AA88" i="16"/>
  <c r="AA90" i="16"/>
  <c r="AA92" i="16"/>
  <c r="AA103" i="16"/>
  <c r="AA105" i="16"/>
  <c r="AA106" i="16"/>
  <c r="AA108" i="16"/>
  <c r="AA109" i="16"/>
  <c r="AA121" i="16"/>
  <c r="AA125" i="16"/>
  <c r="AA134" i="16"/>
  <c r="AA136" i="16"/>
  <c r="AA138" i="16"/>
  <c r="AA140" i="16"/>
  <c r="AA151" i="16"/>
  <c r="AA153" i="16"/>
  <c r="AA155" i="16"/>
  <c r="AA157" i="16"/>
  <c r="AA166" i="16"/>
  <c r="AA168" i="16"/>
  <c r="AA170" i="16"/>
  <c r="AA172" i="16"/>
  <c r="AA183" i="16"/>
  <c r="AA185" i="16"/>
  <c r="AA187" i="16"/>
  <c r="AA189" i="16"/>
  <c r="AA202" i="16"/>
  <c r="AA206" i="16"/>
  <c r="AA219" i="16"/>
  <c r="AA221" i="16"/>
  <c r="AA228" i="16"/>
  <c r="AA230" i="16"/>
  <c r="AA237" i="16"/>
  <c r="AA239" i="16"/>
  <c r="AA244" i="16"/>
  <c r="AA246" i="16"/>
  <c r="AA253" i="16"/>
  <c r="AA255" i="16"/>
  <c r="AA260" i="16"/>
  <c r="AA262" i="16"/>
  <c r="AA269" i="16"/>
  <c r="AA271" i="16"/>
  <c r="AA276" i="16"/>
  <c r="AA278" i="16"/>
  <c r="AA285" i="16"/>
  <c r="AA287" i="16"/>
  <c r="AA290" i="16"/>
  <c r="AA295" i="16"/>
  <c r="AA298" i="16"/>
  <c r="AA305" i="16"/>
  <c r="AA306" i="16"/>
  <c r="AA307" i="16"/>
  <c r="AA321" i="16"/>
  <c r="AA322" i="16"/>
  <c r="AA323" i="16"/>
  <c r="AA324" i="16"/>
  <c r="AA337" i="16"/>
  <c r="AA338" i="16"/>
  <c r="AA339" i="16"/>
  <c r="AA340" i="16"/>
  <c r="AA348" i="16"/>
  <c r="AA352" i="16"/>
  <c r="AA356" i="16"/>
  <c r="AA360" i="16"/>
  <c r="AA364" i="16"/>
  <c r="AA368" i="16"/>
  <c r="AA372" i="16"/>
  <c r="AA376" i="16"/>
  <c r="AA380" i="16"/>
  <c r="AA384" i="16"/>
  <c r="AA388" i="16"/>
  <c r="AA392" i="16"/>
  <c r="AA396" i="16"/>
  <c r="AA400" i="16"/>
  <c r="AA404" i="16"/>
  <c r="AA408" i="16"/>
  <c r="AA412" i="16"/>
  <c r="AA186" i="16"/>
  <c r="AA190" i="16"/>
  <c r="AA199" i="16"/>
  <c r="AA201" i="16"/>
  <c r="AA203" i="16"/>
  <c r="AA205" i="16"/>
  <c r="AA215" i="16"/>
  <c r="AA217" i="16"/>
  <c r="AA220" i="16"/>
  <c r="AA222" i="16"/>
  <c r="AA229" i="16"/>
  <c r="AA231" i="16"/>
  <c r="AA236" i="16"/>
  <c r="AA238" i="16"/>
  <c r="AA245" i="16"/>
  <c r="AA247" i="16"/>
  <c r="AA252" i="16"/>
  <c r="AA254" i="16"/>
  <c r="AA261" i="16"/>
  <c r="AA263" i="16"/>
  <c r="AA268" i="16"/>
  <c r="AA270" i="16"/>
  <c r="AA277" i="16"/>
  <c r="AA279" i="16"/>
  <c r="AA284" i="16"/>
  <c r="AA286" i="16"/>
  <c r="AA291" i="16"/>
  <c r="AA294" i="16"/>
  <c r="AA296" i="16"/>
  <c r="AA300" i="16"/>
  <c r="AA313" i="16"/>
  <c r="AA314" i="16"/>
  <c r="AA315" i="16"/>
  <c r="AA329" i="16"/>
  <c r="AA330" i="16"/>
  <c r="AA331" i="16"/>
  <c r="AA332" i="16"/>
  <c r="AA345" i="16"/>
  <c r="AA346" i="16"/>
  <c r="AA350" i="16"/>
  <c r="AA354" i="16"/>
  <c r="AA358" i="16"/>
  <c r="AA362" i="16"/>
  <c r="AA366" i="16"/>
  <c r="AA370" i="16"/>
  <c r="AA374" i="16"/>
  <c r="AA378" i="16"/>
  <c r="AA382" i="16"/>
  <c r="AA386" i="16"/>
  <c r="AA390" i="16"/>
  <c r="AA394" i="16"/>
  <c r="AA398" i="16"/>
  <c r="AA402" i="16"/>
  <c r="AA406" i="16"/>
  <c r="AA410" i="16"/>
  <c r="AA414" i="16"/>
  <c r="AA24" i="6"/>
  <c r="AA24" i="7"/>
  <c r="AA24" i="8"/>
  <c r="AA24" i="9"/>
  <c r="AA24" i="12"/>
  <c r="AA24" i="14"/>
  <c r="AA24" i="16"/>
  <c r="AA13" i="6"/>
  <c r="AA13" i="14"/>
  <c r="Y12" i="7"/>
  <c r="AA12" i="7"/>
  <c r="Y12" i="9"/>
  <c r="AA12" i="9"/>
  <c r="Y12" i="10"/>
  <c r="AA12" i="10"/>
  <c r="X12" i="12"/>
  <c r="Z12" i="12"/>
  <c r="AA12" i="12"/>
  <c r="Y12" i="14"/>
  <c r="AA12" i="14"/>
  <c r="X12" i="15"/>
  <c r="Z12" i="15"/>
  <c r="AA12" i="15"/>
  <c r="AA12" i="6"/>
  <c r="AA13" i="10"/>
  <c r="AA12" i="13"/>
  <c r="AA13" i="13"/>
  <c r="AA5" i="6"/>
  <c r="AA5" i="8"/>
  <c r="AA5" i="9"/>
  <c r="AA5" i="13"/>
  <c r="AA5" i="14"/>
  <c r="AA4" i="6"/>
  <c r="AA4" i="10"/>
  <c r="AA4" i="12"/>
  <c r="AA4" i="14"/>
  <c r="AA341" i="11"/>
  <c r="AA345" i="11"/>
  <c r="AA6" i="11"/>
  <c r="AA10" i="11"/>
  <c r="AA11" i="11"/>
  <c r="AA14" i="11"/>
  <c r="AA15" i="11"/>
  <c r="AA18" i="11"/>
  <c r="AA19" i="11"/>
  <c r="AA22" i="11"/>
  <c r="AA23" i="11"/>
  <c r="AA26" i="11"/>
  <c r="AA27" i="11"/>
  <c r="AA30" i="11"/>
  <c r="AA31" i="11"/>
  <c r="AA34" i="11"/>
  <c r="AA35" i="11"/>
  <c r="AA38" i="11"/>
  <c r="AA39" i="11"/>
  <c r="AA42" i="11"/>
  <c r="AA46" i="11"/>
  <c r="AA50" i="11"/>
  <c r="AA54" i="11"/>
  <c r="AA58" i="11"/>
  <c r="AA62" i="11"/>
  <c r="AA66" i="11"/>
  <c r="AA70" i="11"/>
  <c r="AA74" i="11"/>
  <c r="AA75" i="11"/>
  <c r="AA78" i="11"/>
  <c r="AA79" i="11"/>
  <c r="AA82" i="11"/>
  <c r="AA83" i="11"/>
  <c r="AA86" i="11"/>
  <c r="AA87" i="11"/>
  <c r="AA90" i="11"/>
  <c r="AA91" i="11"/>
  <c r="AA94" i="11"/>
  <c r="AA95" i="11"/>
  <c r="AA98" i="11"/>
  <c r="AA99" i="11"/>
  <c r="AA102" i="11"/>
  <c r="AA103" i="11"/>
  <c r="AA106" i="11"/>
  <c r="AA107" i="11"/>
  <c r="AA110" i="11"/>
  <c r="AA111" i="11"/>
  <c r="AA114" i="11"/>
  <c r="AA115" i="11"/>
  <c r="AA118" i="11"/>
  <c r="AA119" i="11"/>
  <c r="AA122" i="11"/>
  <c r="AA123" i="11"/>
  <c r="AA126" i="11"/>
  <c r="AA127" i="11"/>
  <c r="AA130" i="11"/>
  <c r="AA131" i="11"/>
  <c r="AA134" i="11"/>
  <c r="AA135" i="11"/>
  <c r="AA137" i="11"/>
  <c r="AA138" i="11"/>
  <c r="AA141" i="11"/>
  <c r="AA142" i="11"/>
  <c r="AA145" i="11"/>
  <c r="AA146" i="11"/>
  <c r="AA149" i="11"/>
  <c r="AA150" i="11"/>
  <c r="AA153" i="11"/>
  <c r="AA154" i="11"/>
  <c r="AA157" i="11"/>
  <c r="AA158" i="11"/>
  <c r="AA161" i="11"/>
  <c r="AA162" i="11"/>
  <c r="AA165" i="11"/>
  <c r="AA166" i="11"/>
  <c r="AA169" i="11"/>
  <c r="AA170" i="11"/>
  <c r="AA173" i="11"/>
  <c r="AA174" i="11"/>
  <c r="AA177" i="11"/>
  <c r="AA178" i="11"/>
  <c r="AA181" i="11"/>
  <c r="AA182" i="11"/>
  <c r="AA185" i="11"/>
  <c r="AA186" i="11"/>
  <c r="AA189" i="11"/>
  <c r="AA190" i="11"/>
  <c r="AA193" i="11"/>
  <c r="AA194" i="11"/>
  <c r="AA197" i="11"/>
  <c r="AA198" i="11"/>
  <c r="AA201" i="11"/>
  <c r="AA202" i="11"/>
  <c r="AA205" i="11"/>
  <c r="AA206" i="11"/>
  <c r="AA209" i="11"/>
  <c r="AA210" i="11"/>
  <c r="AA213" i="11"/>
  <c r="AA214" i="11"/>
  <c r="AA217" i="11"/>
  <c r="AA219" i="11"/>
  <c r="AA221" i="11"/>
  <c r="AA223" i="11"/>
  <c r="AA225" i="11"/>
  <c r="AA227" i="11"/>
  <c r="AA229" i="11"/>
  <c r="AA231" i="11"/>
  <c r="AA233" i="11"/>
  <c r="AA235" i="11"/>
  <c r="AA237" i="11"/>
  <c r="AA239" i="11"/>
  <c r="AA241" i="11"/>
  <c r="AA243" i="11"/>
  <c r="AA245" i="11"/>
  <c r="AA247" i="11"/>
  <c r="AA249" i="11"/>
  <c r="AA251" i="11"/>
  <c r="AA253" i="11"/>
  <c r="AA255" i="11"/>
  <c r="AA257" i="11"/>
  <c r="AA259" i="11"/>
  <c r="AA260" i="11"/>
  <c r="AA262" i="11"/>
  <c r="AA264" i="11"/>
  <c r="AA266" i="11"/>
  <c r="AA268" i="11"/>
  <c r="AA270" i="11"/>
  <c r="AA272" i="11"/>
  <c r="AA274" i="11"/>
  <c r="AA276" i="11"/>
  <c r="AA278" i="11"/>
  <c r="AA280" i="11"/>
  <c r="AA282" i="11"/>
  <c r="AA284" i="11"/>
  <c r="AA286" i="11"/>
  <c r="AA288" i="11"/>
  <c r="AA290" i="11"/>
  <c r="AA292" i="11"/>
  <c r="AA294" i="11"/>
  <c r="AA296" i="11"/>
  <c r="AA298" i="11"/>
  <c r="AA300" i="11"/>
  <c r="AA303" i="11"/>
  <c r="AA307" i="11"/>
  <c r="AA311" i="11"/>
  <c r="AA5" i="11"/>
  <c r="AA8" i="11"/>
  <c r="AA12" i="11"/>
  <c r="AA16" i="11"/>
  <c r="AA20" i="11"/>
  <c r="AA24" i="11"/>
  <c r="AA28" i="11"/>
  <c r="AA32" i="11"/>
  <c r="AA36" i="11"/>
  <c r="AA40" i="11"/>
  <c r="AA44" i="11"/>
  <c r="AA45" i="11"/>
  <c r="AA48" i="11"/>
  <c r="AA49" i="11"/>
  <c r="AA52" i="11"/>
  <c r="AA53" i="11"/>
  <c r="AA56" i="11"/>
  <c r="AA57" i="11"/>
  <c r="AA60" i="11"/>
  <c r="AA61" i="11"/>
  <c r="AA64" i="11"/>
  <c r="AA65" i="11"/>
  <c r="AA68" i="11"/>
  <c r="AA69" i="11"/>
  <c r="AA72" i="11"/>
  <c r="AA73" i="11"/>
  <c r="AA76" i="11"/>
  <c r="AA77" i="11"/>
  <c r="AA80" i="11"/>
  <c r="AA81" i="11"/>
  <c r="AA84" i="11"/>
  <c r="AA85" i="11"/>
  <c r="AA88" i="11"/>
  <c r="AA89" i="11"/>
  <c r="AA92" i="11"/>
  <c r="AA93" i="11"/>
  <c r="AA96" i="11"/>
  <c r="AA97" i="11"/>
  <c r="AA315" i="11"/>
  <c r="AA319" i="11"/>
  <c r="AA322" i="11"/>
  <c r="AA323" i="11"/>
  <c r="AA326" i="11"/>
  <c r="AA327" i="11"/>
  <c r="AA330" i="11"/>
  <c r="AA331" i="11"/>
  <c r="AA334" i="11"/>
  <c r="AA335" i="11"/>
  <c r="AA338" i="11"/>
  <c r="AA339" i="11"/>
  <c r="AA342" i="11"/>
  <c r="AA343" i="11"/>
  <c r="AA346" i="11"/>
  <c r="AA348" i="11"/>
  <c r="AA350" i="11"/>
  <c r="AA352" i="11"/>
  <c r="AA354" i="11"/>
  <c r="AA356" i="11"/>
  <c r="AA358" i="11"/>
  <c r="AA360" i="11"/>
  <c r="AA362" i="11"/>
  <c r="AA364" i="11"/>
  <c r="AA366" i="11"/>
  <c r="AA368" i="11"/>
  <c r="AA370" i="11"/>
  <c r="AA372" i="11"/>
  <c r="AA374" i="11"/>
  <c r="AA376" i="11"/>
  <c r="AA378" i="11"/>
  <c r="AA380" i="11"/>
  <c r="AA382" i="11"/>
  <c r="AA384" i="11"/>
  <c r="AA386" i="11"/>
  <c r="AA388" i="11"/>
  <c r="AA390" i="11"/>
  <c r="AA392" i="11"/>
  <c r="AA394" i="11"/>
  <c r="AA396" i="11"/>
  <c r="AA398" i="11"/>
  <c r="AA400" i="11"/>
  <c r="AA402" i="11"/>
  <c r="AA404" i="11"/>
  <c r="AA406" i="11"/>
  <c r="AA408" i="11"/>
  <c r="AA410" i="11"/>
  <c r="AA412" i="11"/>
  <c r="AA414" i="11"/>
  <c r="AA416" i="11"/>
  <c r="AA418" i="11"/>
  <c r="AA420" i="11"/>
  <c r="AA422" i="11"/>
  <c r="AA424" i="11"/>
  <c r="AA426" i="11"/>
  <c r="AA428" i="11"/>
  <c r="AA430" i="11"/>
  <c r="AA100" i="11"/>
  <c r="AA101" i="11"/>
  <c r="AA104" i="11"/>
  <c r="AA105" i="11"/>
  <c r="AA108" i="11"/>
  <c r="AA109" i="11"/>
  <c r="AA112" i="11"/>
  <c r="AA113" i="11"/>
  <c r="AA116" i="11"/>
  <c r="AA117" i="11"/>
  <c r="AA120" i="11"/>
  <c r="AA121" i="11"/>
  <c r="AA124" i="11"/>
  <c r="AA125" i="11"/>
  <c r="AA128" i="11"/>
  <c r="AA129" i="11"/>
  <c r="AA132" i="11"/>
  <c r="AA133" i="11"/>
  <c r="AA139" i="11"/>
  <c r="AA143" i="11"/>
  <c r="AA147" i="11"/>
  <c r="AA151" i="11"/>
  <c r="AA155" i="11"/>
  <c r="AA159" i="11"/>
  <c r="AA163" i="11"/>
  <c r="AA167" i="11"/>
  <c r="AA171" i="11"/>
  <c r="AA175" i="11"/>
  <c r="AA179" i="11"/>
  <c r="AA183" i="11"/>
  <c r="AA187" i="11"/>
  <c r="AA191" i="11"/>
  <c r="AA195" i="11"/>
  <c r="AA199" i="11"/>
  <c r="AA203" i="11"/>
  <c r="AA207" i="11"/>
  <c r="AA211" i="11"/>
  <c r="AA215" i="11"/>
  <c r="AA218" i="11"/>
  <c r="AA220" i="11"/>
  <c r="AA222" i="11"/>
  <c r="AA224" i="11"/>
  <c r="AA226" i="11"/>
  <c r="AA228" i="11"/>
  <c r="AA230" i="11"/>
  <c r="AA232" i="11"/>
  <c r="AA234" i="11"/>
  <c r="AA236" i="11"/>
  <c r="AA238" i="11"/>
  <c r="AA240" i="11"/>
  <c r="AA244" i="11"/>
  <c r="AA246" i="11"/>
  <c r="AA248" i="11"/>
  <c r="AA250" i="11"/>
  <c r="AA252" i="11"/>
  <c r="AA254" i="11"/>
  <c r="AA256" i="11"/>
  <c r="AA258" i="11"/>
  <c r="AA261" i="11"/>
  <c r="AA263" i="11"/>
  <c r="AA265" i="11"/>
  <c r="AA267" i="11"/>
  <c r="AA269" i="11"/>
  <c r="AA271" i="11"/>
  <c r="AA273" i="11"/>
  <c r="AA275" i="11"/>
  <c r="AA277" i="11"/>
  <c r="AA279" i="11"/>
  <c r="AA281" i="11"/>
  <c r="AA283" i="11"/>
  <c r="AA285" i="11"/>
  <c r="AA287" i="11"/>
  <c r="AA289" i="11"/>
  <c r="AA291" i="11"/>
  <c r="AA293" i="11"/>
  <c r="AA295" i="11"/>
  <c r="AA297" i="11"/>
  <c r="AA299" i="11"/>
  <c r="AA301" i="11"/>
  <c r="AA302" i="11"/>
  <c r="AA305" i="11"/>
  <c r="AA306" i="11"/>
  <c r="AA309" i="11"/>
  <c r="AA310" i="11"/>
  <c r="AA313" i="11"/>
  <c r="AA61" i="16"/>
  <c r="AA65" i="16"/>
  <c r="AA113" i="16"/>
  <c r="AA79" i="16"/>
  <c r="AA87" i="16"/>
  <c r="AA107" i="16"/>
  <c r="AA119" i="16"/>
  <c r="AA123" i="16"/>
  <c r="AA127" i="16"/>
  <c r="AA131" i="16"/>
  <c r="AA135" i="16"/>
  <c r="AA139" i="16"/>
  <c r="AA143" i="16"/>
  <c r="AA180" i="16"/>
  <c r="AA184" i="16"/>
  <c r="AA188" i="16"/>
  <c r="AA192" i="16"/>
  <c r="AA196" i="16"/>
  <c r="AA200" i="16"/>
  <c r="AA204" i="16"/>
  <c r="AA208" i="16"/>
  <c r="AA212" i="16"/>
  <c r="AA216" i="16"/>
  <c r="AA243" i="16"/>
  <c r="AA281" i="16"/>
  <c r="AA304" i="16"/>
  <c r="AA308" i="16"/>
  <c r="AA312" i="16"/>
  <c r="AA316" i="16"/>
  <c r="AA320" i="16"/>
  <c r="AA416" i="16"/>
  <c r="AA418" i="16"/>
  <c r="AA420" i="16"/>
  <c r="AA422" i="16"/>
  <c r="AA424" i="16"/>
  <c r="AA426" i="16"/>
  <c r="AA428" i="16"/>
  <c r="AA430" i="16"/>
  <c r="AA9" i="15"/>
  <c r="AA13" i="15"/>
  <c r="AA17" i="15"/>
  <c r="AA21" i="15"/>
  <c r="AA25" i="15"/>
  <c r="AA29" i="15"/>
  <c r="AA33" i="15"/>
  <c r="AA100" i="15"/>
  <c r="AA104" i="15"/>
  <c r="AA108" i="15"/>
  <c r="AA112" i="15"/>
  <c r="AA116" i="15"/>
  <c r="AA120" i="15"/>
  <c r="AA124" i="15"/>
  <c r="AA128" i="15"/>
  <c r="AA132" i="15"/>
  <c r="AA136" i="15"/>
  <c r="AA144" i="15"/>
  <c r="AA148" i="15"/>
  <c r="AA152" i="15"/>
  <c r="AA156" i="15"/>
  <c r="AA302" i="15"/>
  <c r="AA306" i="15"/>
  <c r="AA310" i="15"/>
  <c r="AA314" i="15"/>
  <c r="AA318" i="15"/>
  <c r="AA394" i="15"/>
  <c r="AA396" i="15"/>
  <c r="AA398" i="15"/>
  <c r="AA400" i="15"/>
  <c r="AA402" i="15"/>
  <c r="AA404" i="15"/>
  <c r="AA406" i="15"/>
  <c r="AA408" i="15"/>
  <c r="AA410" i="15"/>
  <c r="AA412" i="15"/>
  <c r="AA414" i="15"/>
  <c r="AA416" i="15"/>
  <c r="AA418" i="15"/>
  <c r="AA420" i="15"/>
  <c r="AA422" i="15"/>
  <c r="AA424" i="15"/>
  <c r="AA426" i="15"/>
  <c r="AA428" i="15"/>
  <c r="AA430" i="15"/>
  <c r="AA57" i="14"/>
  <c r="AA69" i="14"/>
  <c r="AA73" i="14"/>
  <c r="AA77" i="14"/>
  <c r="AA105" i="14"/>
  <c r="AA109" i="14"/>
  <c r="AA113" i="14"/>
  <c r="AA155" i="14"/>
  <c r="AA159" i="14"/>
  <c r="AA163" i="14"/>
  <c r="AA167" i="14"/>
  <c r="AA171" i="14"/>
  <c r="AA175" i="14"/>
  <c r="AA179" i="14"/>
  <c r="AA183" i="14"/>
  <c r="AA321" i="14"/>
  <c r="AA325" i="14"/>
  <c r="AA329" i="14"/>
  <c r="AA347" i="14"/>
  <c r="AA7" i="13"/>
  <c r="AA11" i="13"/>
  <c r="AA15" i="13"/>
  <c r="AA19" i="13"/>
  <c r="AA23" i="13"/>
  <c r="AA27" i="13"/>
  <c r="AA31" i="13"/>
  <c r="AA35" i="13"/>
  <c r="AA39" i="13"/>
  <c r="AA132" i="13"/>
  <c r="AA136" i="13"/>
  <c r="AA140" i="13"/>
  <c r="AA144" i="13"/>
  <c r="AA148" i="13"/>
  <c r="AA152" i="13"/>
  <c r="AA156" i="13"/>
  <c r="AA160" i="13"/>
  <c r="AA164" i="13"/>
  <c r="AA168" i="13"/>
  <c r="AA172" i="13"/>
  <c r="AA176" i="13"/>
  <c r="AA180" i="13"/>
  <c r="AA184" i="13"/>
  <c r="AA188" i="13"/>
  <c r="AA192" i="13"/>
  <c r="AA196" i="13"/>
  <c r="AA200" i="13"/>
  <c r="AA204" i="13"/>
  <c r="AA208" i="13"/>
  <c r="AA212" i="13"/>
  <c r="AA216" i="13"/>
  <c r="AA321" i="13"/>
  <c r="AA325" i="13"/>
  <c r="AA329" i="13"/>
  <c r="AA333" i="13"/>
  <c r="AA348" i="13"/>
  <c r="AA151" i="12"/>
  <c r="AA155" i="12"/>
  <c r="AA159" i="12"/>
  <c r="AA163" i="12"/>
  <c r="AA167" i="12"/>
  <c r="AA171" i="12"/>
  <c r="AA175" i="12"/>
  <c r="AA179" i="12"/>
  <c r="AA183" i="12"/>
  <c r="AA320" i="12"/>
  <c r="AA324" i="12"/>
  <c r="AA328" i="12"/>
  <c r="AA9" i="11"/>
  <c r="AA13" i="11"/>
  <c r="AA17" i="11"/>
  <c r="AA21" i="11"/>
  <c r="AA25" i="11"/>
  <c r="AA29" i="11"/>
  <c r="AA33" i="11"/>
  <c r="AA37" i="11"/>
  <c r="AA41" i="11"/>
  <c r="AA43" i="11"/>
  <c r="AA47" i="11"/>
  <c r="AA51" i="11"/>
  <c r="AA55" i="11"/>
  <c r="AA59" i="11"/>
  <c r="AA63" i="11"/>
  <c r="AA67" i="11"/>
  <c r="AA71" i="11"/>
  <c r="AA136" i="11"/>
  <c r="AA140" i="11"/>
  <c r="AA144" i="11"/>
  <c r="AA148" i="11"/>
  <c r="AA152" i="11"/>
  <c r="AA156" i="11"/>
  <c r="AA160" i="11"/>
  <c r="AA164" i="11"/>
  <c r="AA168" i="11"/>
  <c r="AA172" i="11"/>
  <c r="AA176" i="11"/>
  <c r="AA180" i="11"/>
  <c r="AA184" i="11"/>
  <c r="AA188" i="11"/>
  <c r="AA192" i="11"/>
  <c r="AA196" i="11"/>
  <c r="AA200" i="11"/>
  <c r="AA204" i="11"/>
  <c r="AA208" i="11"/>
  <c r="AA212" i="11"/>
  <c r="AA216" i="11"/>
  <c r="AA242" i="11"/>
  <c r="AA304" i="11"/>
  <c r="AA308" i="11"/>
  <c r="AA312" i="11"/>
  <c r="AA316" i="11"/>
  <c r="AA321" i="11"/>
  <c r="AA325" i="11"/>
  <c r="AA329" i="11"/>
  <c r="AA333" i="11"/>
  <c r="AA337" i="11"/>
  <c r="AA347" i="11"/>
  <c r="AA111" i="10"/>
  <c r="AA115" i="10"/>
  <c r="AA119" i="10"/>
  <c r="AA123" i="10"/>
  <c r="AA127" i="10"/>
  <c r="AA177" i="10"/>
  <c r="AA181" i="10"/>
  <c r="AA185" i="10"/>
  <c r="AA189" i="10"/>
  <c r="AA193" i="10"/>
  <c r="AA197" i="10"/>
  <c r="AA201" i="10"/>
  <c r="AA205" i="10"/>
  <c r="AA209" i="10"/>
  <c r="AA147" i="10"/>
  <c r="AA151" i="10"/>
  <c r="AA155" i="10"/>
  <c r="AA159" i="10"/>
  <c r="AA163" i="10"/>
  <c r="AA167" i="10"/>
  <c r="AA171" i="10"/>
  <c r="AA175" i="10"/>
  <c r="AA320" i="10"/>
  <c r="AA324" i="10"/>
  <c r="AA328" i="10"/>
  <c r="AA30" i="9"/>
  <c r="AA34" i="9"/>
  <c r="AA38" i="9"/>
  <c r="AA42" i="9"/>
  <c r="AA46" i="9"/>
  <c r="AA50" i="9"/>
  <c r="AA54" i="9"/>
  <c r="AA58" i="9"/>
  <c r="AA62" i="9"/>
  <c r="AA66" i="9"/>
  <c r="AA70" i="9"/>
  <c r="AA74" i="9"/>
  <c r="AA141" i="9"/>
  <c r="AA145" i="9"/>
  <c r="AA149" i="9"/>
  <c r="AA153" i="9"/>
  <c r="AA157" i="9"/>
  <c r="AA161" i="9"/>
  <c r="AA288" i="9"/>
  <c r="AA321" i="9"/>
  <c r="AA325" i="9"/>
  <c r="AA329" i="9"/>
  <c r="AA333" i="9"/>
  <c r="AA348" i="9"/>
  <c r="AA134" i="8"/>
  <c r="AA138" i="8"/>
  <c r="AA142" i="8"/>
  <c r="AA146" i="8"/>
  <c r="AA150" i="8"/>
  <c r="AA154" i="8"/>
  <c r="AA158" i="8"/>
  <c r="AA162" i="8"/>
  <c r="AA166" i="8"/>
  <c r="AA170" i="8"/>
  <c r="AA174" i="8"/>
  <c r="AA178" i="8"/>
  <c r="AA182" i="8"/>
  <c r="AA186" i="8"/>
  <c r="AA190" i="8"/>
  <c r="AA194" i="8"/>
  <c r="AA198" i="8"/>
  <c r="AA202" i="8"/>
  <c r="AA206" i="8"/>
  <c r="AA210" i="8"/>
  <c r="AA214" i="8"/>
  <c r="AA218" i="8"/>
  <c r="AA219" i="8"/>
  <c r="AA220" i="8"/>
  <c r="AA221" i="8"/>
  <c r="AA222" i="8"/>
  <c r="AA223" i="8"/>
  <c r="AA224" i="8"/>
  <c r="AA225" i="8"/>
  <c r="AA226" i="8"/>
  <c r="AA227" i="8"/>
  <c r="AA228" i="8"/>
  <c r="AA229" i="8"/>
  <c r="AA304" i="8"/>
  <c r="AA308" i="8"/>
  <c r="AA312" i="8"/>
  <c r="AA316" i="8"/>
  <c r="AA320" i="8"/>
  <c r="AA347" i="8"/>
  <c r="AA77" i="7"/>
  <c r="AA81" i="7"/>
  <c r="AA85" i="7"/>
  <c r="AA89" i="7"/>
  <c r="AA93" i="7"/>
  <c r="AA97" i="7"/>
  <c r="AA101" i="7"/>
  <c r="AA105" i="7"/>
  <c r="AA109" i="7"/>
  <c r="AA113" i="7"/>
  <c r="AA117" i="7"/>
  <c r="AA121" i="7"/>
  <c r="AA125" i="7"/>
  <c r="AA129" i="7"/>
  <c r="AA133" i="7"/>
  <c r="AA137" i="7"/>
  <c r="AA141" i="7"/>
  <c r="AA145" i="7"/>
  <c r="AA149" i="7"/>
  <c r="AA200" i="7"/>
  <c r="AA204" i="7"/>
  <c r="AA208" i="7"/>
  <c r="AA212" i="7"/>
  <c r="AA216" i="7"/>
  <c r="AA321" i="7"/>
  <c r="AA325" i="7"/>
  <c r="AA329" i="7"/>
  <c r="AA347" i="7"/>
  <c r="AA32" i="6"/>
  <c r="AA36" i="6"/>
  <c r="AA40" i="6"/>
  <c r="AA44" i="6"/>
  <c r="AA48" i="6"/>
  <c r="AA52" i="6"/>
  <c r="AA56" i="6"/>
  <c r="AA10" i="6"/>
  <c r="AA14" i="6"/>
  <c r="AA18" i="6"/>
  <c r="AA22" i="6"/>
  <c r="AA26" i="6"/>
  <c r="AA111" i="6"/>
  <c r="AA115" i="6"/>
  <c r="AA119" i="6"/>
  <c r="AA123" i="6"/>
  <c r="AA127" i="6"/>
  <c r="AA131" i="6"/>
  <c r="AA135" i="6"/>
  <c r="AA139" i="6"/>
  <c r="AA143" i="6"/>
  <c r="AA147" i="6"/>
  <c r="AA151" i="6"/>
  <c r="AA155" i="6"/>
  <c r="AA159" i="6"/>
  <c r="AA163" i="6"/>
  <c r="AA167" i="6"/>
  <c r="AA171" i="6"/>
  <c r="AA175" i="6"/>
  <c r="AA179" i="6"/>
  <c r="AA183" i="6"/>
  <c r="AA187" i="6"/>
  <c r="AA191" i="6"/>
  <c r="AA195" i="6"/>
  <c r="AA199" i="6"/>
  <c r="AA203" i="6"/>
  <c r="AA207" i="6"/>
  <c r="AA288" i="6"/>
  <c r="AA320" i="6"/>
  <c r="AA324" i="6"/>
  <c r="AA328" i="6"/>
  <c r="AD4" i="9"/>
  <c r="AB27" i="9"/>
  <c r="C241" i="9"/>
  <c r="AD4" i="15"/>
  <c r="AB18" i="15"/>
  <c r="C232" i="15"/>
  <c r="AD4" i="16"/>
  <c r="AB424" i="16"/>
  <c r="AD4" i="14"/>
  <c r="AB321" i="14"/>
  <c r="AD4" i="13"/>
  <c r="AB333" i="13"/>
  <c r="AD4" i="12"/>
  <c r="AB183" i="12"/>
  <c r="AD4" i="11"/>
  <c r="AD4" i="10"/>
  <c r="AB4" i="9"/>
  <c r="AB95" i="9"/>
  <c r="AB172" i="9"/>
  <c r="AB287" i="9"/>
  <c r="AB228" i="9"/>
  <c r="AB295" i="9"/>
  <c r="AB322" i="9"/>
  <c r="AB375" i="9"/>
  <c r="AB356" i="9"/>
  <c r="AB388" i="9"/>
  <c r="AB420" i="9"/>
  <c r="AB149" i="9"/>
  <c r="AB329" i="9"/>
  <c r="AB46" i="9"/>
  <c r="C260" i="9"/>
  <c r="AD4" i="8"/>
  <c r="AD4" i="7"/>
  <c r="AB216" i="7"/>
  <c r="AD4" i="6"/>
  <c r="AB288" i="6"/>
  <c r="AB70" i="9"/>
  <c r="C284" i="9"/>
  <c r="AB50" i="9"/>
  <c r="C264" i="9"/>
  <c r="AB325" i="9"/>
  <c r="AB408" i="9"/>
  <c r="AB376" i="9"/>
  <c r="AB423" i="9"/>
  <c r="AB359" i="9"/>
  <c r="AB306" i="9"/>
  <c r="AB276" i="9"/>
  <c r="AB211" i="9"/>
  <c r="AB263" i="9"/>
  <c r="AB138" i="9"/>
  <c r="AB5" i="9"/>
  <c r="C219" i="9"/>
  <c r="AB135" i="9"/>
  <c r="AB361" i="9"/>
  <c r="AB36" i="9"/>
  <c r="C250" i="9"/>
  <c r="AB57" i="9"/>
  <c r="C271" i="9"/>
  <c r="AB103" i="9"/>
  <c r="AB134" i="9"/>
  <c r="AB105" i="9"/>
  <c r="AB142" i="9"/>
  <c r="AB184" i="9"/>
  <c r="AB216" i="9"/>
  <c r="AB239" i="9"/>
  <c r="AB267" i="9"/>
  <c r="AB167" i="9"/>
  <c r="AB183" i="9"/>
  <c r="AB199" i="9"/>
  <c r="AB215" i="9"/>
  <c r="AB232" i="9"/>
  <c r="AB248" i="9"/>
  <c r="AB264" i="9"/>
  <c r="AB280" i="9"/>
  <c r="AB299" i="9"/>
  <c r="AB316" i="9"/>
  <c r="AB294" i="9"/>
  <c r="AB310" i="9"/>
  <c r="AB326" i="9"/>
  <c r="AB344" i="9"/>
  <c r="AB343" i="9"/>
  <c r="AB363" i="9"/>
  <c r="AB379" i="9"/>
  <c r="AB395" i="9"/>
  <c r="AB411" i="9"/>
  <c r="AB427" i="9"/>
  <c r="AB265" i="9"/>
  <c r="AB417" i="9"/>
  <c r="AB11" i="9"/>
  <c r="C225" i="9"/>
  <c r="AB65" i="9"/>
  <c r="C279" i="9"/>
  <c r="AB111" i="9"/>
  <c r="AB160" i="9"/>
  <c r="AB116" i="9"/>
  <c r="AB150" i="9"/>
  <c r="AB192" i="9"/>
  <c r="AB219" i="9"/>
  <c r="AB247" i="9"/>
  <c r="AB279" i="9"/>
  <c r="AB171" i="9"/>
  <c r="AB187" i="9"/>
  <c r="AB203" i="9"/>
  <c r="AB220" i="9"/>
  <c r="AB236" i="9"/>
  <c r="AB252" i="9"/>
  <c r="AB268" i="9"/>
  <c r="AB284" i="9"/>
  <c r="AB304" i="9"/>
  <c r="AB320" i="9"/>
  <c r="AB298" i="9"/>
  <c r="AB314" i="9"/>
  <c r="AB330" i="9"/>
  <c r="AB347" i="9"/>
  <c r="AB351" i="9"/>
  <c r="AB367" i="9"/>
  <c r="AB383" i="9"/>
  <c r="AB399" i="9"/>
  <c r="AB415" i="9"/>
  <c r="AB431" i="9"/>
  <c r="AB364" i="9"/>
  <c r="AB380" i="9"/>
  <c r="AB396" i="9"/>
  <c r="AB412" i="9"/>
  <c r="AB428" i="9"/>
  <c r="AB288" i="9"/>
  <c r="AB74" i="9"/>
  <c r="C288" i="9"/>
  <c r="AB42" i="9"/>
  <c r="C256" i="9"/>
  <c r="AB161" i="9"/>
  <c r="AB62" i="9"/>
  <c r="C276" i="9"/>
  <c r="AB30" i="9"/>
  <c r="C244" i="9"/>
  <c r="AB222" i="9"/>
  <c r="AB398" i="9"/>
  <c r="AB23" i="9"/>
  <c r="C237" i="9"/>
  <c r="AB83" i="9"/>
  <c r="C297" i="9"/>
  <c r="AB126" i="9"/>
  <c r="AB85" i="9"/>
  <c r="C299" i="9"/>
  <c r="AB120" i="9"/>
  <c r="AB168" i="9"/>
  <c r="AB200" i="9"/>
  <c r="AB223" i="9"/>
  <c r="AB255" i="9"/>
  <c r="AB283" i="9"/>
  <c r="AB175" i="9"/>
  <c r="AB191" i="9"/>
  <c r="AB207" i="9"/>
  <c r="AB224" i="9"/>
  <c r="AB240" i="9"/>
  <c r="AB256" i="9"/>
  <c r="AB272" i="9"/>
  <c r="AB291" i="9"/>
  <c r="AB308" i="9"/>
  <c r="AB328" i="9"/>
  <c r="AB302" i="9"/>
  <c r="AB318" i="9"/>
  <c r="AB336" i="9"/>
  <c r="AB335" i="9"/>
  <c r="AB355" i="9"/>
  <c r="AB371" i="9"/>
  <c r="AB387" i="9"/>
  <c r="AB403" i="9"/>
  <c r="AB419" i="9"/>
  <c r="AB352" i="9"/>
  <c r="AB368" i="9"/>
  <c r="AB384" i="9"/>
  <c r="AB400" i="9"/>
  <c r="AB416" i="9"/>
  <c r="AB348" i="9"/>
  <c r="AB157" i="9"/>
  <c r="AB66" i="9"/>
  <c r="C280" i="9"/>
  <c r="AB34" i="9"/>
  <c r="C248" i="9"/>
  <c r="AB153" i="9"/>
  <c r="AB54" i="9"/>
  <c r="C268" i="9"/>
  <c r="AB145" i="9"/>
  <c r="AB58" i="9"/>
  <c r="C272" i="9"/>
  <c r="AB333" i="9"/>
  <c r="AB404" i="9"/>
  <c r="AB372" i="9"/>
  <c r="AB407" i="9"/>
  <c r="AB339" i="9"/>
  <c r="AB290" i="9"/>
  <c r="AB260" i="9"/>
  <c r="AB195" i="9"/>
  <c r="AB235" i="9"/>
  <c r="AB93" i="9"/>
  <c r="AB430" i="9"/>
  <c r="AB38" i="9"/>
  <c r="C252" i="9"/>
  <c r="AB321" i="9"/>
  <c r="AB141" i="9"/>
  <c r="AB424" i="9"/>
  <c r="AB392" i="9"/>
  <c r="AB360" i="9"/>
  <c r="AB391" i="9"/>
  <c r="AB340" i="9"/>
  <c r="AB312" i="9"/>
  <c r="AB244" i="9"/>
  <c r="AB179" i="9"/>
  <c r="AB204" i="9"/>
  <c r="AB130" i="9"/>
  <c r="AB311" i="9"/>
  <c r="AB163" i="9"/>
  <c r="AB271" i="9"/>
  <c r="AB251" i="9"/>
  <c r="AB231" i="9"/>
  <c r="AB208" i="9"/>
  <c r="AB188" i="9"/>
  <c r="AB158" i="9"/>
  <c r="AB124" i="9"/>
  <c r="AB101" i="9"/>
  <c r="AB152" i="9"/>
  <c r="AB114" i="9"/>
  <c r="AB87" i="9"/>
  <c r="C301" i="9"/>
  <c r="AB49" i="9"/>
  <c r="C263" i="9"/>
  <c r="AB68" i="9"/>
  <c r="C282" i="9"/>
  <c r="AB366" i="9"/>
  <c r="AB286" i="9"/>
  <c r="AB80" i="9"/>
  <c r="C294" i="9"/>
  <c r="AB64" i="9"/>
  <c r="C278" i="9"/>
  <c r="AB32" i="9"/>
  <c r="C246" i="9"/>
  <c r="AB426" i="9"/>
  <c r="AB394" i="9"/>
  <c r="AB362" i="9"/>
  <c r="AB413" i="9"/>
  <c r="AB357" i="9"/>
  <c r="AB307" i="9"/>
  <c r="AB282" i="9"/>
  <c r="AB218" i="9"/>
  <c r="AB249" i="9"/>
  <c r="AB119" i="9"/>
  <c r="AB53" i="9"/>
  <c r="C267" i="9"/>
  <c r="AB52" i="9"/>
  <c r="C266" i="9"/>
  <c r="AB20" i="9"/>
  <c r="C234" i="9"/>
  <c r="AB414" i="9"/>
  <c r="AB382" i="9"/>
  <c r="AB350" i="9"/>
  <c r="AB393" i="9"/>
  <c r="AB345" i="9"/>
  <c r="AB317" i="9"/>
  <c r="AB254" i="9"/>
  <c r="AB190" i="9"/>
  <c r="AB201" i="9"/>
  <c r="AB148" i="9"/>
  <c r="AB67" i="9"/>
  <c r="C281" i="9"/>
  <c r="AB275" i="9"/>
  <c r="AB259" i="9"/>
  <c r="AB243" i="9"/>
  <c r="AB227" i="9"/>
  <c r="AB212" i="9"/>
  <c r="AB196" i="9"/>
  <c r="AB176" i="9"/>
  <c r="AB154" i="9"/>
  <c r="AB132" i="9"/>
  <c r="AB109" i="9"/>
  <c r="AB89" i="9"/>
  <c r="AB144" i="9"/>
  <c r="AB118" i="9"/>
  <c r="AB99" i="9"/>
  <c r="AB79" i="9"/>
  <c r="C293" i="9"/>
  <c r="AB33" i="9"/>
  <c r="C247" i="9"/>
  <c r="AB7" i="9"/>
  <c r="C221" i="9"/>
  <c r="AB48" i="9"/>
  <c r="C262" i="9"/>
  <c r="AB16" i="9"/>
  <c r="C230" i="9"/>
  <c r="AB410" i="9"/>
  <c r="AB378" i="9"/>
  <c r="AB429" i="9"/>
  <c r="AB389" i="9"/>
  <c r="AB341" i="9"/>
  <c r="AB313" i="9"/>
  <c r="AB250" i="9"/>
  <c r="AB186" i="9"/>
  <c r="AB185" i="9"/>
  <c r="AB129" i="9"/>
  <c r="AB51" i="9"/>
  <c r="C265" i="9"/>
  <c r="AB180" i="9"/>
  <c r="AB164" i="9"/>
  <c r="AB146" i="9"/>
  <c r="AB128" i="9"/>
  <c r="AB113" i="9"/>
  <c r="AB97" i="9"/>
  <c r="AB81" i="9"/>
  <c r="C295" i="9"/>
  <c r="AB137" i="9"/>
  <c r="AB122" i="9"/>
  <c r="AB107" i="9"/>
  <c r="AB91" i="9"/>
  <c r="AB73" i="9"/>
  <c r="C287" i="9"/>
  <c r="AB41" i="9"/>
  <c r="C255" i="9"/>
  <c r="AB19" i="9"/>
  <c r="C233" i="9"/>
  <c r="AB76" i="9"/>
  <c r="C290" i="9"/>
  <c r="AB60" i="9"/>
  <c r="C274" i="9"/>
  <c r="AB44" i="9"/>
  <c r="C258" i="9"/>
  <c r="AB28" i="9"/>
  <c r="C242" i="9"/>
  <c r="AB12" i="9"/>
  <c r="C226" i="9"/>
  <c r="AB422" i="9"/>
  <c r="AB406" i="9"/>
  <c r="AB390" i="9"/>
  <c r="AB374" i="9"/>
  <c r="AB358" i="9"/>
  <c r="AB425" i="9"/>
  <c r="AB409" i="9"/>
  <c r="AB377" i="9"/>
  <c r="AB346" i="9"/>
  <c r="AB327" i="9"/>
  <c r="AB296" i="9"/>
  <c r="AB301" i="9"/>
  <c r="AB270" i="9"/>
  <c r="AB238" i="9"/>
  <c r="AB206" i="9"/>
  <c r="AB170" i="9"/>
  <c r="AB233" i="9"/>
  <c r="AB169" i="9"/>
  <c r="AB102" i="9"/>
  <c r="AB112" i="9"/>
  <c r="AB26" i="9"/>
  <c r="C240" i="9"/>
  <c r="AB35" i="9"/>
  <c r="C249" i="9"/>
  <c r="AB15" i="9"/>
  <c r="C229" i="9"/>
  <c r="AB72" i="9"/>
  <c r="C286" i="9"/>
  <c r="AB56" i="9"/>
  <c r="C270" i="9"/>
  <c r="AB40" i="9"/>
  <c r="C254" i="9"/>
  <c r="AB24" i="9"/>
  <c r="C238" i="9"/>
  <c r="AB8" i="9"/>
  <c r="C222" i="9"/>
  <c r="AB418" i="9"/>
  <c r="AB402" i="9"/>
  <c r="AB386" i="9"/>
  <c r="AB370" i="9"/>
  <c r="AB354" i="9"/>
  <c r="AB421" i="9"/>
  <c r="AB405" i="9"/>
  <c r="AB373" i="9"/>
  <c r="AB342" i="9"/>
  <c r="AB323" i="9"/>
  <c r="AB292" i="9"/>
  <c r="AB297" i="9"/>
  <c r="AB266" i="9"/>
  <c r="AB234" i="9"/>
  <c r="AB202" i="9"/>
  <c r="AB281" i="9"/>
  <c r="AB217" i="9"/>
  <c r="AB151" i="9"/>
  <c r="AB86" i="9"/>
  <c r="C300" i="9"/>
  <c r="AB96" i="9"/>
  <c r="AB10" i="9"/>
  <c r="C224" i="9"/>
  <c r="AB17" i="9"/>
  <c r="C231" i="9"/>
  <c r="AB401" i="9"/>
  <c r="AB385" i="9"/>
  <c r="AB369" i="9"/>
  <c r="AB353" i="9"/>
  <c r="AB338" i="9"/>
  <c r="AB337" i="9"/>
  <c r="AB319" i="9"/>
  <c r="AB303" i="9"/>
  <c r="AB332" i="9"/>
  <c r="AB309" i="9"/>
  <c r="AB293" i="9"/>
  <c r="AB278" i="9"/>
  <c r="AB262" i="9"/>
  <c r="AB246" i="9"/>
  <c r="AB230" i="9"/>
  <c r="AB214" i="9"/>
  <c r="AB198" i="9"/>
  <c r="AB182" i="9"/>
  <c r="AB166" i="9"/>
  <c r="AB277" i="9"/>
  <c r="AB261" i="9"/>
  <c r="AB245" i="9"/>
  <c r="AB229" i="9"/>
  <c r="AB213" i="9"/>
  <c r="AB197" i="9"/>
  <c r="AB181" i="9"/>
  <c r="AB165" i="9"/>
  <c r="AB147" i="9"/>
  <c r="AB131" i="9"/>
  <c r="AB115" i="9"/>
  <c r="AB98" i="9"/>
  <c r="AB82" i="9"/>
  <c r="C296" i="9"/>
  <c r="AB140" i="9"/>
  <c r="AB125" i="9"/>
  <c r="AB108" i="9"/>
  <c r="AB92" i="9"/>
  <c r="AB77" i="9"/>
  <c r="C291" i="9"/>
  <c r="AB45" i="9"/>
  <c r="C259" i="9"/>
  <c r="AB22" i="9"/>
  <c r="C236" i="9"/>
  <c r="AB6" i="9"/>
  <c r="C220" i="9"/>
  <c r="AB63" i="9"/>
  <c r="C277" i="9"/>
  <c r="AB47" i="9"/>
  <c r="C261" i="9"/>
  <c r="AB31" i="9"/>
  <c r="C245" i="9"/>
  <c r="AB13" i="9"/>
  <c r="C227" i="9"/>
  <c r="AB397" i="9"/>
  <c r="AB381" i="9"/>
  <c r="AB365" i="9"/>
  <c r="AB349" i="9"/>
  <c r="AB334" i="9"/>
  <c r="AB331" i="9"/>
  <c r="AB315" i="9"/>
  <c r="AB300" i="9"/>
  <c r="AB324" i="9"/>
  <c r="AB305" i="9"/>
  <c r="AB289" i="9"/>
  <c r="AB274" i="9"/>
  <c r="AB258" i="9"/>
  <c r="AB242" i="9"/>
  <c r="AB226" i="9"/>
  <c r="AB210" i="9"/>
  <c r="AB194" i="9"/>
  <c r="AB178" i="9"/>
  <c r="AB162" i="9"/>
  <c r="AB273" i="9"/>
  <c r="AB257" i="9"/>
  <c r="AB241" i="9"/>
  <c r="AB225" i="9"/>
  <c r="AB209" i="9"/>
  <c r="AB193" i="9"/>
  <c r="AB177" i="9"/>
  <c r="AB159" i="9"/>
  <c r="AB143" i="9"/>
  <c r="AB127" i="9"/>
  <c r="AB110" i="9"/>
  <c r="AB94" i="9"/>
  <c r="AB78" i="9"/>
  <c r="C292" i="9"/>
  <c r="AB136" i="9"/>
  <c r="AB121" i="9"/>
  <c r="AB104" i="9"/>
  <c r="AB88" i="9"/>
  <c r="AB69" i="9"/>
  <c r="C283" i="9"/>
  <c r="AB37" i="9"/>
  <c r="C251" i="9"/>
  <c r="AB18" i="9"/>
  <c r="C232" i="9"/>
  <c r="AB75" i="9"/>
  <c r="C289" i="9"/>
  <c r="AB59" i="9"/>
  <c r="C273" i="9"/>
  <c r="AB43" i="9"/>
  <c r="C257" i="9"/>
  <c r="AB25" i="9"/>
  <c r="C239" i="9"/>
  <c r="AB9" i="9"/>
  <c r="C223" i="9"/>
  <c r="AB174" i="9"/>
  <c r="AB285" i="9"/>
  <c r="AB269" i="9"/>
  <c r="AB253" i="9"/>
  <c r="AB237" i="9"/>
  <c r="AB221" i="9"/>
  <c r="AB205" i="9"/>
  <c r="AB189" i="9"/>
  <c r="AB173" i="9"/>
  <c r="AB155" i="9"/>
  <c r="AB139" i="9"/>
  <c r="AB123" i="9"/>
  <c r="AB106" i="9"/>
  <c r="AB90" i="9"/>
  <c r="AB156" i="9"/>
  <c r="AB133" i="9"/>
  <c r="AB117" i="9"/>
  <c r="AB100" i="9"/>
  <c r="AB84" i="9"/>
  <c r="C298" i="9"/>
  <c r="AB61" i="9"/>
  <c r="C275" i="9"/>
  <c r="AB29" i="9"/>
  <c r="C243" i="9"/>
  <c r="AB14" i="9"/>
  <c r="C228" i="9"/>
  <c r="AB71" i="9"/>
  <c r="C285" i="9"/>
  <c r="AB55" i="9"/>
  <c r="C269" i="9"/>
  <c r="AB39" i="9"/>
  <c r="C253" i="9"/>
  <c r="AB21" i="9"/>
  <c r="C235" i="9"/>
  <c r="AB171" i="12"/>
  <c r="AB116" i="15"/>
  <c r="AB430" i="15"/>
  <c r="AB404" i="15"/>
  <c r="AB356" i="15"/>
  <c r="AB405" i="15"/>
  <c r="AB340" i="15"/>
  <c r="AB304" i="15"/>
  <c r="AB242" i="15"/>
  <c r="AB179" i="15"/>
  <c r="AB223" i="15"/>
  <c r="AB160" i="15"/>
  <c r="AB70" i="15"/>
  <c r="C284" i="15"/>
  <c r="AB141" i="15"/>
  <c r="AB76" i="15"/>
  <c r="C290" i="15"/>
  <c r="AB11" i="15"/>
  <c r="C225" i="15"/>
  <c r="AB350" i="15"/>
  <c r="AB379" i="15"/>
  <c r="AB283" i="15"/>
  <c r="AB265" i="15"/>
  <c r="AB123" i="15"/>
  <c r="AB118" i="15"/>
  <c r="AB5" i="15"/>
  <c r="C219" i="15"/>
  <c r="AB77" i="14"/>
  <c r="C291" i="14"/>
  <c r="AB175" i="14"/>
  <c r="AB155" i="12"/>
  <c r="AB320" i="12"/>
  <c r="AB159" i="14"/>
  <c r="AB325" i="14"/>
  <c r="AB9" i="15"/>
  <c r="C223" i="15"/>
  <c r="AB398" i="15"/>
  <c r="AB136" i="15"/>
  <c r="AB388" i="15"/>
  <c r="AB325" i="15"/>
  <c r="AB373" i="15"/>
  <c r="AB294" i="15"/>
  <c r="AB274" i="15"/>
  <c r="AB211" i="15"/>
  <c r="AB255" i="15"/>
  <c r="AB190" i="15"/>
  <c r="AB103" i="15"/>
  <c r="AB38" i="15"/>
  <c r="C252" i="15"/>
  <c r="AB109" i="15"/>
  <c r="AB44" i="15"/>
  <c r="C258" i="15"/>
  <c r="AB382" i="15"/>
  <c r="AB431" i="15"/>
  <c r="AB309" i="15"/>
  <c r="AB220" i="15"/>
  <c r="AB201" i="15"/>
  <c r="AB47" i="15"/>
  <c r="C261" i="15"/>
  <c r="AB53" i="15"/>
  <c r="C267" i="15"/>
  <c r="AB25" i="15"/>
  <c r="C239" i="15"/>
  <c r="AB152" i="15"/>
  <c r="AB414" i="15"/>
  <c r="AB104" i="15"/>
  <c r="AB310" i="15"/>
  <c r="AB420" i="15"/>
  <c r="AB372" i="15"/>
  <c r="AB341" i="15"/>
  <c r="AB421" i="15"/>
  <c r="AB389" i="15"/>
  <c r="AB357" i="15"/>
  <c r="AB324" i="15"/>
  <c r="AB320" i="15"/>
  <c r="AB289" i="15"/>
  <c r="AB258" i="15"/>
  <c r="AB226" i="15"/>
  <c r="AB195" i="15"/>
  <c r="AB271" i="15"/>
  <c r="AB239" i="15"/>
  <c r="AB206" i="15"/>
  <c r="AB174" i="15"/>
  <c r="AB135" i="15"/>
  <c r="AB86" i="15"/>
  <c r="C300" i="15"/>
  <c r="AB54" i="15"/>
  <c r="C268" i="15"/>
  <c r="AB157" i="15"/>
  <c r="AB125" i="15"/>
  <c r="AB92" i="15"/>
  <c r="AB60" i="15"/>
  <c r="C274" i="15"/>
  <c r="AB27" i="15"/>
  <c r="C241" i="15"/>
  <c r="AB16" i="15"/>
  <c r="C230" i="15"/>
  <c r="AB366" i="15"/>
  <c r="AB334" i="15"/>
  <c r="AB411" i="15"/>
  <c r="AB347" i="15"/>
  <c r="AB315" i="15"/>
  <c r="AB252" i="15"/>
  <c r="AB188" i="15"/>
  <c r="AB233" i="15"/>
  <c r="AB169" i="15"/>
  <c r="AB79" i="15"/>
  <c r="C293" i="15"/>
  <c r="AB150" i="15"/>
  <c r="AB85" i="15"/>
  <c r="C299" i="15"/>
  <c r="AB12" i="15"/>
  <c r="C226" i="15"/>
  <c r="AB28" i="15"/>
  <c r="C242" i="15"/>
  <c r="AB6" i="15"/>
  <c r="C220" i="15"/>
  <c r="AB14" i="15"/>
  <c r="C228" i="15"/>
  <c r="AB22" i="15"/>
  <c r="C236" i="15"/>
  <c r="AB30" i="15"/>
  <c r="C244" i="15"/>
  <c r="AB41" i="15"/>
  <c r="C255" i="15"/>
  <c r="AB49" i="15"/>
  <c r="C263" i="15"/>
  <c r="AB57" i="15"/>
  <c r="C271" i="15"/>
  <c r="AB65" i="15"/>
  <c r="C279" i="15"/>
  <c r="AB73" i="15"/>
  <c r="C287" i="15"/>
  <c r="AB81" i="15"/>
  <c r="C295" i="15"/>
  <c r="AB89" i="15"/>
  <c r="AB97" i="15"/>
  <c r="AB106" i="15"/>
  <c r="AB114" i="15"/>
  <c r="AB122" i="15"/>
  <c r="AB130" i="15"/>
  <c r="AB138" i="15"/>
  <c r="AB146" i="15"/>
  <c r="AB154" i="15"/>
  <c r="AB162" i="15"/>
  <c r="AB35" i="15"/>
  <c r="C249" i="15"/>
  <c r="AB43" i="15"/>
  <c r="C257" i="15"/>
  <c r="AB51" i="15"/>
  <c r="C265" i="15"/>
  <c r="AB59" i="15"/>
  <c r="C273" i="15"/>
  <c r="AB67" i="15"/>
  <c r="C281" i="15"/>
  <c r="AB75" i="15"/>
  <c r="C289" i="15"/>
  <c r="AB83" i="15"/>
  <c r="C297" i="15"/>
  <c r="AB91" i="15"/>
  <c r="AB99" i="15"/>
  <c r="AB115" i="15"/>
  <c r="AB131" i="15"/>
  <c r="AB143" i="15"/>
  <c r="AB159" i="15"/>
  <c r="AB167" i="15"/>
  <c r="AB173" i="15"/>
  <c r="AB181" i="15"/>
  <c r="AB189" i="15"/>
  <c r="AB197" i="15"/>
  <c r="AB205" i="15"/>
  <c r="AB213" i="15"/>
  <c r="AB221" i="15"/>
  <c r="AB229" i="15"/>
  <c r="AB237" i="15"/>
  <c r="AB245" i="15"/>
  <c r="AB253" i="15"/>
  <c r="AB261" i="15"/>
  <c r="AB269" i="15"/>
  <c r="AB277" i="15"/>
  <c r="AB176" i="15"/>
  <c r="AB184" i="15"/>
  <c r="AB192" i="15"/>
  <c r="AB200" i="15"/>
  <c r="AB208" i="15"/>
  <c r="AB216" i="15"/>
  <c r="AB224" i="15"/>
  <c r="AB232" i="15"/>
  <c r="AB240" i="15"/>
  <c r="AB248" i="15"/>
  <c r="AB256" i="15"/>
  <c r="AB264" i="15"/>
  <c r="AB272" i="15"/>
  <c r="AB279" i="15"/>
  <c r="AB287" i="15"/>
  <c r="AB295" i="15"/>
  <c r="AB303" i="15"/>
  <c r="AB311" i="15"/>
  <c r="AB319" i="15"/>
  <c r="AB284" i="15"/>
  <c r="AB292" i="15"/>
  <c r="AB301" i="15"/>
  <c r="AB317" i="15"/>
  <c r="AB327" i="15"/>
  <c r="AB335" i="15"/>
  <c r="AB343" i="15"/>
  <c r="AB351" i="15"/>
  <c r="AB359" i="15"/>
  <c r="AB367" i="15"/>
  <c r="AB375" i="15"/>
  <c r="AB383" i="15"/>
  <c r="AB391" i="15"/>
  <c r="AB399" i="15"/>
  <c r="AB407" i="15"/>
  <c r="AB415" i="15"/>
  <c r="AB20" i="15"/>
  <c r="C234" i="15"/>
  <c r="AB10" i="15"/>
  <c r="C224" i="15"/>
  <c r="AB26" i="15"/>
  <c r="C240" i="15"/>
  <c r="AB45" i="15"/>
  <c r="C259" i="15"/>
  <c r="AB61" i="15"/>
  <c r="C275" i="15"/>
  <c r="AB77" i="15"/>
  <c r="C291" i="15"/>
  <c r="AB93" i="15"/>
  <c r="AB110" i="15"/>
  <c r="AB126" i="15"/>
  <c r="AB142" i="15"/>
  <c r="AB158" i="15"/>
  <c r="AB39" i="15"/>
  <c r="C253" i="15"/>
  <c r="AB55" i="15"/>
  <c r="C269" i="15"/>
  <c r="AB71" i="15"/>
  <c r="C285" i="15"/>
  <c r="AB87" i="15"/>
  <c r="C301" i="15"/>
  <c r="AB107" i="15"/>
  <c r="AB139" i="15"/>
  <c r="AB163" i="15"/>
  <c r="AB177" i="15"/>
  <c r="AB193" i="15"/>
  <c r="AB209" i="15"/>
  <c r="AB225" i="15"/>
  <c r="AB241" i="15"/>
  <c r="AB257" i="15"/>
  <c r="AB273" i="15"/>
  <c r="AB180" i="15"/>
  <c r="AB196" i="15"/>
  <c r="AB212" i="15"/>
  <c r="AB228" i="15"/>
  <c r="AB244" i="15"/>
  <c r="AB260" i="15"/>
  <c r="AB276" i="15"/>
  <c r="AB291" i="15"/>
  <c r="AB307" i="15"/>
  <c r="AB280" i="15"/>
  <c r="AB297" i="15"/>
  <c r="AB323" i="15"/>
  <c r="AB339" i="15"/>
  <c r="AB355" i="15"/>
  <c r="AB371" i="15"/>
  <c r="AB387" i="15"/>
  <c r="AB403" i="15"/>
  <c r="AB419" i="15"/>
  <c r="AB427" i="15"/>
  <c r="AB322" i="15"/>
  <c r="AB330" i="15"/>
  <c r="AB338" i="15"/>
  <c r="AB346" i="15"/>
  <c r="AB354" i="15"/>
  <c r="AB362" i="15"/>
  <c r="AB370" i="15"/>
  <c r="AB378" i="15"/>
  <c r="AB386" i="15"/>
  <c r="AB8" i="15"/>
  <c r="C222" i="15"/>
  <c r="AB24" i="15"/>
  <c r="C238" i="15"/>
  <c r="AB7" i="15"/>
  <c r="C221" i="15"/>
  <c r="AB15" i="15"/>
  <c r="C229" i="15"/>
  <c r="AB23" i="15"/>
  <c r="C237" i="15"/>
  <c r="AB31" i="15"/>
  <c r="C245" i="15"/>
  <c r="AB40" i="15"/>
  <c r="C254" i="15"/>
  <c r="AB48" i="15"/>
  <c r="C262" i="15"/>
  <c r="AB56" i="15"/>
  <c r="C270" i="15"/>
  <c r="AB64" i="15"/>
  <c r="C278" i="15"/>
  <c r="AB72" i="15"/>
  <c r="C286" i="15"/>
  <c r="AB80" i="15"/>
  <c r="C294" i="15"/>
  <c r="AB88" i="15"/>
  <c r="AB96" i="15"/>
  <c r="AB105" i="15"/>
  <c r="AB113" i="15"/>
  <c r="AB121" i="15"/>
  <c r="AB129" i="15"/>
  <c r="AB137" i="15"/>
  <c r="AB145" i="15"/>
  <c r="AB153" i="15"/>
  <c r="AB161" i="15"/>
  <c r="AB34" i="15"/>
  <c r="C248" i="15"/>
  <c r="AB42" i="15"/>
  <c r="C256" i="15"/>
  <c r="AB50" i="15"/>
  <c r="C264" i="15"/>
  <c r="AB58" i="15"/>
  <c r="C272" i="15"/>
  <c r="AB66" i="15"/>
  <c r="C280" i="15"/>
  <c r="AB74" i="15"/>
  <c r="C288" i="15"/>
  <c r="AB82" i="15"/>
  <c r="C296" i="15"/>
  <c r="AB90" i="15"/>
  <c r="AB98" i="15"/>
  <c r="AB111" i="15"/>
  <c r="AB127" i="15"/>
  <c r="AB140" i="15"/>
  <c r="AB155" i="15"/>
  <c r="AB164" i="15"/>
  <c r="AB170" i="15"/>
  <c r="AB178" i="15"/>
  <c r="AB186" i="15"/>
  <c r="AB194" i="15"/>
  <c r="AB202" i="15"/>
  <c r="AB210" i="15"/>
  <c r="AB219" i="15"/>
  <c r="AB227" i="15"/>
  <c r="AB235" i="15"/>
  <c r="AB243" i="15"/>
  <c r="AB251" i="15"/>
  <c r="AB259" i="15"/>
  <c r="AB267" i="15"/>
  <c r="AB275" i="15"/>
  <c r="AB175" i="15"/>
  <c r="AB183" i="15"/>
  <c r="AB191" i="15"/>
  <c r="AB199" i="15"/>
  <c r="AB207" i="15"/>
  <c r="AB215" i="15"/>
  <c r="AB222" i="15"/>
  <c r="AB230" i="15"/>
  <c r="AB238" i="15"/>
  <c r="AB246" i="15"/>
  <c r="AB254" i="15"/>
  <c r="AB262" i="15"/>
  <c r="AB270" i="15"/>
  <c r="AB278" i="15"/>
  <c r="AB285" i="15"/>
  <c r="AB293" i="15"/>
  <c r="AB300" i="15"/>
  <c r="AB308" i="15"/>
  <c r="AB316" i="15"/>
  <c r="AB282" i="15"/>
  <c r="AB290" i="15"/>
  <c r="AB299" i="15"/>
  <c r="AB313" i="15"/>
  <c r="AB328" i="15"/>
  <c r="AB336" i="15"/>
  <c r="AB344" i="15"/>
  <c r="AB353" i="15"/>
  <c r="AB361" i="15"/>
  <c r="AB369" i="15"/>
  <c r="AB377" i="15"/>
  <c r="AB385" i="15"/>
  <c r="AB393" i="15"/>
  <c r="AB401" i="15"/>
  <c r="AB409" i="15"/>
  <c r="AB417" i="15"/>
  <c r="AB425" i="15"/>
  <c r="AB321" i="15"/>
  <c r="AB329" i="15"/>
  <c r="AB337" i="15"/>
  <c r="AB345" i="15"/>
  <c r="AB352" i="15"/>
  <c r="AB360" i="15"/>
  <c r="AB368" i="15"/>
  <c r="AB376" i="15"/>
  <c r="AB384" i="15"/>
  <c r="AB392" i="15"/>
  <c r="AB424" i="15"/>
  <c r="AB416" i="15"/>
  <c r="AB408" i="15"/>
  <c r="AB400" i="15"/>
  <c r="AB318" i="15"/>
  <c r="AB302" i="15"/>
  <c r="AB148" i="15"/>
  <c r="AB128" i="15"/>
  <c r="AB112" i="15"/>
  <c r="AB29" i="15"/>
  <c r="C243" i="15"/>
  <c r="AB13" i="15"/>
  <c r="C227" i="15"/>
  <c r="AB426" i="15"/>
  <c r="AB418" i="15"/>
  <c r="AB410" i="15"/>
  <c r="AB402" i="15"/>
  <c r="AB394" i="15"/>
  <c r="AB306" i="15"/>
  <c r="AB144" i="15"/>
  <c r="AB124" i="15"/>
  <c r="AB108" i="15"/>
  <c r="AB33" i="15"/>
  <c r="C247" i="15"/>
  <c r="AB17" i="15"/>
  <c r="C231" i="15"/>
  <c r="AB100" i="15"/>
  <c r="AB132" i="15"/>
  <c r="AB314" i="15"/>
  <c r="AB406" i="15"/>
  <c r="AB422" i="15"/>
  <c r="AB21" i="15"/>
  <c r="C235" i="15"/>
  <c r="AB120" i="15"/>
  <c r="AB156" i="15"/>
  <c r="AB396" i="15"/>
  <c r="AB412" i="15"/>
  <c r="AB428" i="15"/>
  <c r="AB380" i="15"/>
  <c r="AB364" i="15"/>
  <c r="AB348" i="15"/>
  <c r="AB333" i="15"/>
  <c r="AB429" i="15"/>
  <c r="AB413" i="15"/>
  <c r="AB397" i="15"/>
  <c r="AB381" i="15"/>
  <c r="AB365" i="15"/>
  <c r="AB349" i="15"/>
  <c r="AB332" i="15"/>
  <c r="AB305" i="15"/>
  <c r="AB286" i="15"/>
  <c r="AB312" i="15"/>
  <c r="AB296" i="15"/>
  <c r="AB281" i="15"/>
  <c r="AB266" i="15"/>
  <c r="AB250" i="15"/>
  <c r="AB234" i="15"/>
  <c r="AB218" i="15"/>
  <c r="AB203" i="15"/>
  <c r="AB187" i="15"/>
  <c r="AB171" i="15"/>
  <c r="AB263" i="15"/>
  <c r="AB247" i="15"/>
  <c r="AB231" i="15"/>
  <c r="AB214" i="15"/>
  <c r="AB198" i="15"/>
  <c r="AB182" i="15"/>
  <c r="AB168" i="15"/>
  <c r="AB147" i="15"/>
  <c r="AB119" i="15"/>
  <c r="AB94" i="15"/>
  <c r="AB78" i="15"/>
  <c r="C292" i="15"/>
  <c r="AB62" i="15"/>
  <c r="C276" i="15"/>
  <c r="AB46" i="15"/>
  <c r="C260" i="15"/>
  <c r="AB165" i="15"/>
  <c r="AB149" i="15"/>
  <c r="AB133" i="15"/>
  <c r="AB117" i="15"/>
  <c r="AB101" i="15"/>
  <c r="AB84" i="15"/>
  <c r="C298" i="15"/>
  <c r="AB68" i="15"/>
  <c r="C282" i="15"/>
  <c r="AB52" i="15"/>
  <c r="C266" i="15"/>
  <c r="AB36" i="15"/>
  <c r="C250" i="15"/>
  <c r="AB19" i="15"/>
  <c r="C233" i="15"/>
  <c r="AB32" i="15"/>
  <c r="C246" i="15"/>
  <c r="AB390" i="15"/>
  <c r="AB374" i="15"/>
  <c r="AB358" i="15"/>
  <c r="AB342" i="15"/>
  <c r="AB326" i="15"/>
  <c r="AB423" i="15"/>
  <c r="AB395" i="15"/>
  <c r="AB363" i="15"/>
  <c r="AB331" i="15"/>
  <c r="AB288" i="15"/>
  <c r="AB298" i="15"/>
  <c r="AB268" i="15"/>
  <c r="AB236" i="15"/>
  <c r="AB204" i="15"/>
  <c r="AB172" i="15"/>
  <c r="AB249" i="15"/>
  <c r="AB217" i="15"/>
  <c r="AB185" i="15"/>
  <c r="AB151" i="15"/>
  <c r="AB95" i="15"/>
  <c r="AB63" i="15"/>
  <c r="C277" i="15"/>
  <c r="AB166" i="15"/>
  <c r="AB134" i="15"/>
  <c r="AB102" i="15"/>
  <c r="AB69" i="15"/>
  <c r="C283" i="15"/>
  <c r="AB37" i="15"/>
  <c r="C251" i="15"/>
  <c r="AB4" i="15"/>
  <c r="AB65" i="16"/>
  <c r="C279" i="16"/>
  <c r="AB119" i="16"/>
  <c r="AB135" i="16"/>
  <c r="AB180" i="16"/>
  <c r="AB196" i="16"/>
  <c r="AB212" i="16"/>
  <c r="AB304" i="16"/>
  <c r="AB320" i="16"/>
  <c r="AB422" i="16"/>
  <c r="AB430" i="16"/>
  <c r="AB113" i="16"/>
  <c r="AB107" i="16"/>
  <c r="AB131" i="16"/>
  <c r="AB184" i="16"/>
  <c r="AB200" i="16"/>
  <c r="AB216" i="16"/>
  <c r="AB308" i="16"/>
  <c r="AB416" i="16"/>
  <c r="AB6" i="16"/>
  <c r="C220" i="16"/>
  <c r="AB10" i="16"/>
  <c r="C224" i="16"/>
  <c r="AB14" i="16"/>
  <c r="C228" i="16"/>
  <c r="AB18" i="16"/>
  <c r="C232" i="16"/>
  <c r="AB22" i="16"/>
  <c r="C236" i="16"/>
  <c r="AB26" i="16"/>
  <c r="C240" i="16"/>
  <c r="AB30" i="16"/>
  <c r="C244" i="16"/>
  <c r="AB34" i="16"/>
  <c r="C248" i="16"/>
  <c r="AB38" i="16"/>
  <c r="C252" i="16"/>
  <c r="AB42" i="16"/>
  <c r="C256" i="16"/>
  <c r="AB46" i="16"/>
  <c r="C260" i="16"/>
  <c r="AB50" i="16"/>
  <c r="C264" i="16"/>
  <c r="AB54" i="16"/>
  <c r="C268" i="16"/>
  <c r="AB58" i="16"/>
  <c r="C272" i="16"/>
  <c r="AB62" i="16"/>
  <c r="C276" i="16"/>
  <c r="AB66" i="16"/>
  <c r="C280" i="16"/>
  <c r="AB70" i="16"/>
  <c r="C284" i="16"/>
  <c r="AB74" i="16"/>
  <c r="C288" i="16"/>
  <c r="AB78" i="16"/>
  <c r="C292" i="16"/>
  <c r="AB83" i="16"/>
  <c r="C297" i="16"/>
  <c r="AB90" i="16"/>
  <c r="AB94" i="16"/>
  <c r="AB98" i="16"/>
  <c r="AB102" i="16"/>
  <c r="AB106" i="16"/>
  <c r="AB111" i="16"/>
  <c r="AB117" i="16"/>
  <c r="AB121" i="16"/>
  <c r="AB125" i="16"/>
  <c r="AB129" i="16"/>
  <c r="AB133" i="16"/>
  <c r="AB137" i="16"/>
  <c r="AB141" i="16"/>
  <c r="AB145" i="16"/>
  <c r="AB149" i="16"/>
  <c r="AB153" i="16"/>
  <c r="AB157" i="16"/>
  <c r="AB5" i="16"/>
  <c r="C219" i="16"/>
  <c r="AB9" i="16"/>
  <c r="C223" i="16"/>
  <c r="AB13" i="16"/>
  <c r="C227" i="16"/>
  <c r="AB17" i="16"/>
  <c r="C231" i="16"/>
  <c r="AB21" i="16"/>
  <c r="C235" i="16"/>
  <c r="AB25" i="16"/>
  <c r="C239" i="16"/>
  <c r="AB29" i="16"/>
  <c r="C243" i="16"/>
  <c r="AB33" i="16"/>
  <c r="C247" i="16"/>
  <c r="AB37" i="16"/>
  <c r="C251" i="16"/>
  <c r="AB41" i="16"/>
  <c r="C255" i="16"/>
  <c r="AB45" i="16"/>
  <c r="C259" i="16"/>
  <c r="AB49" i="16"/>
  <c r="C263" i="16"/>
  <c r="AB53" i="16"/>
  <c r="C267" i="16"/>
  <c r="AB57" i="16"/>
  <c r="C271" i="16"/>
  <c r="AB64" i="16"/>
  <c r="C278" i="16"/>
  <c r="AB69" i="16"/>
  <c r="C283" i="16"/>
  <c r="AB73" i="16"/>
  <c r="C287" i="16"/>
  <c r="AB77" i="16"/>
  <c r="C291" i="16"/>
  <c r="AB81" i="16"/>
  <c r="C295" i="16"/>
  <c r="AB85" i="16"/>
  <c r="C299" i="16"/>
  <c r="AB89" i="16"/>
  <c r="AB93" i="16"/>
  <c r="AB97" i="16"/>
  <c r="AB101" i="16"/>
  <c r="AB105" i="16"/>
  <c r="AB109" i="16"/>
  <c r="AB114" i="16"/>
  <c r="AB118" i="16"/>
  <c r="AB126" i="16"/>
  <c r="AB134" i="16"/>
  <c r="AB142" i="16"/>
  <c r="AB147" i="16"/>
  <c r="AB151" i="16"/>
  <c r="AB155" i="16"/>
  <c r="AB159" i="16"/>
  <c r="AB161" i="16"/>
  <c r="AB165" i="16"/>
  <c r="AB169" i="16"/>
  <c r="AB173" i="16"/>
  <c r="AB177" i="16"/>
  <c r="AB181" i="16"/>
  <c r="AB185" i="16"/>
  <c r="AB189" i="16"/>
  <c r="AB193" i="16"/>
  <c r="AB197" i="16"/>
  <c r="AB201" i="16"/>
  <c r="AB205" i="16"/>
  <c r="AB209" i="16"/>
  <c r="AB213" i="16"/>
  <c r="AB217" i="16"/>
  <c r="AB221" i="16"/>
  <c r="AB225" i="16"/>
  <c r="AB229" i="16"/>
  <c r="AB233" i="16"/>
  <c r="AB237" i="16"/>
  <c r="AB241" i="16"/>
  <c r="AB163" i="16"/>
  <c r="AB167" i="16"/>
  <c r="AB171" i="16"/>
  <c r="AB175" i="16"/>
  <c r="AB183" i="16"/>
  <c r="AB191" i="16"/>
  <c r="AB199" i="16"/>
  <c r="AB207" i="16"/>
  <c r="AB215" i="16"/>
  <c r="AB220" i="16"/>
  <c r="AB224" i="16"/>
  <c r="AB228" i="16"/>
  <c r="AB232" i="16"/>
  <c r="AB236" i="16"/>
  <c r="AB240" i="16"/>
  <c r="AB245" i="16"/>
  <c r="AB249" i="16"/>
  <c r="AB253" i="16"/>
  <c r="AB257" i="16"/>
  <c r="AB261" i="16"/>
  <c r="AB265" i="16"/>
  <c r="AB269" i="16"/>
  <c r="AB273" i="16"/>
  <c r="AB277" i="16"/>
  <c r="AB246" i="16"/>
  <c r="AB250" i="16"/>
  <c r="AB254" i="16"/>
  <c r="AB258" i="16"/>
  <c r="AB262" i="16"/>
  <c r="AB266" i="16"/>
  <c r="AB270" i="16"/>
  <c r="AB274" i="16"/>
  <c r="AB278" i="16"/>
  <c r="AB283" i="16"/>
  <c r="AB287" i="16"/>
  <c r="AB291" i="16"/>
  <c r="AB295" i="16"/>
  <c r="AB298" i="16"/>
  <c r="AB303" i="16"/>
  <c r="AB311" i="16"/>
  <c r="AB319" i="16"/>
  <c r="AB282" i="16"/>
  <c r="AB286" i="16"/>
  <c r="AB290" i="16"/>
  <c r="AB294" i="16"/>
  <c r="AB299" i="16"/>
  <c r="AB302" i="16"/>
  <c r="AB306" i="16"/>
  <c r="AB310" i="16"/>
  <c r="AB314" i="16"/>
  <c r="AB318" i="16"/>
  <c r="AB324" i="16"/>
  <c r="AB328" i="16"/>
  <c r="AB332" i="16"/>
  <c r="AB336" i="16"/>
  <c r="AB340" i="16"/>
  <c r="AB344" i="16"/>
  <c r="AB349" i="16"/>
  <c r="AB353" i="16"/>
  <c r="AB357" i="16"/>
  <c r="AB361" i="16"/>
  <c r="AB365" i="16"/>
  <c r="AB369" i="16"/>
  <c r="AB373" i="16"/>
  <c r="AB377" i="16"/>
  <c r="AB381" i="16"/>
  <c r="AB385" i="16"/>
  <c r="AB389" i="16"/>
  <c r="AB393" i="16"/>
  <c r="AB397" i="16"/>
  <c r="AB401" i="16"/>
  <c r="AB405" i="16"/>
  <c r="AB409" i="16"/>
  <c r="AB413" i="16"/>
  <c r="AB417" i="16"/>
  <c r="AB421" i="16"/>
  <c r="AB425" i="16"/>
  <c r="AB429" i="16"/>
  <c r="AB322" i="16"/>
  <c r="AB326" i="16"/>
  <c r="AB330" i="16"/>
  <c r="AB334" i="16"/>
  <c r="AB338" i="16"/>
  <c r="AB342" i="16"/>
  <c r="AB346" i="16"/>
  <c r="AB350" i="16"/>
  <c r="AB354" i="16"/>
  <c r="AB358" i="16"/>
  <c r="AB362" i="16"/>
  <c r="AB366" i="16"/>
  <c r="AB370" i="16"/>
  <c r="AB374" i="16"/>
  <c r="AB378" i="16"/>
  <c r="AB382" i="16"/>
  <c r="AB386" i="16"/>
  <c r="AB390" i="16"/>
  <c r="AB394" i="16"/>
  <c r="AB398" i="16"/>
  <c r="AB402" i="16"/>
  <c r="AB406" i="16"/>
  <c r="AB410" i="16"/>
  <c r="AB414" i="16"/>
  <c r="AB7" i="16"/>
  <c r="C221" i="16"/>
  <c r="AB11" i="16"/>
  <c r="C225" i="16"/>
  <c r="AB15" i="16"/>
  <c r="C229" i="16"/>
  <c r="AB19" i="16"/>
  <c r="C233" i="16"/>
  <c r="AB23" i="16"/>
  <c r="C237" i="16"/>
  <c r="AB27" i="16"/>
  <c r="C241" i="16"/>
  <c r="AB31" i="16"/>
  <c r="C245" i="16"/>
  <c r="AB35" i="16"/>
  <c r="C249" i="16"/>
  <c r="AB39" i="16"/>
  <c r="C253" i="16"/>
  <c r="AB43" i="16"/>
  <c r="C257" i="16"/>
  <c r="AB47" i="16"/>
  <c r="C261" i="16"/>
  <c r="AB51" i="16"/>
  <c r="C265" i="16"/>
  <c r="AB55" i="16"/>
  <c r="C269" i="16"/>
  <c r="AB59" i="16"/>
  <c r="C273" i="16"/>
  <c r="AB63" i="16"/>
  <c r="C277" i="16"/>
  <c r="AB67" i="16"/>
  <c r="C281" i="16"/>
  <c r="AB71" i="16"/>
  <c r="C285" i="16"/>
  <c r="AB75" i="16"/>
  <c r="C289" i="16"/>
  <c r="AB82" i="16"/>
  <c r="C296" i="16"/>
  <c r="AB86" i="16"/>
  <c r="C300" i="16"/>
  <c r="AB91" i="16"/>
  <c r="AB95" i="16"/>
  <c r="AB99" i="16"/>
  <c r="AB103" i="16"/>
  <c r="AB110" i="16"/>
  <c r="AB116" i="16"/>
  <c r="AB120" i="16"/>
  <c r="AB124" i="16"/>
  <c r="AB128" i="16"/>
  <c r="AB132" i="16"/>
  <c r="AB136" i="16"/>
  <c r="AB140" i="16"/>
  <c r="AB144" i="16"/>
  <c r="AB148" i="16"/>
  <c r="AB152" i="16"/>
  <c r="AB156" i="16"/>
  <c r="AB160" i="16"/>
  <c r="AB4" i="16"/>
  <c r="AB8" i="16"/>
  <c r="C222" i="16"/>
  <c r="AB12" i="16"/>
  <c r="C226" i="16"/>
  <c r="AB16" i="16"/>
  <c r="C230" i="16"/>
  <c r="AB20" i="16"/>
  <c r="C234" i="16"/>
  <c r="AB24" i="16"/>
  <c r="C238" i="16"/>
  <c r="AB28" i="16"/>
  <c r="C242" i="16"/>
  <c r="AB32" i="16"/>
  <c r="C246" i="16"/>
  <c r="AB36" i="16"/>
  <c r="C250" i="16"/>
  <c r="AB40" i="16"/>
  <c r="C254" i="16"/>
  <c r="AB44" i="16"/>
  <c r="C258" i="16"/>
  <c r="AB48" i="16"/>
  <c r="C262" i="16"/>
  <c r="AB52" i="16"/>
  <c r="C266" i="16"/>
  <c r="AB56" i="16"/>
  <c r="C270" i="16"/>
  <c r="AB60" i="16"/>
  <c r="C274" i="16"/>
  <c r="AB68" i="16"/>
  <c r="C282" i="16"/>
  <c r="AB72" i="16"/>
  <c r="C286" i="16"/>
  <c r="AB76" i="16"/>
  <c r="C290" i="16"/>
  <c r="AB80" i="16"/>
  <c r="C294" i="16"/>
  <c r="AB84" i="16"/>
  <c r="C298" i="16"/>
  <c r="AB88" i="16"/>
  <c r="AB92" i="16"/>
  <c r="AB96" i="16"/>
  <c r="AB100" i="16"/>
  <c r="AB104" i="16"/>
  <c r="AB108" i="16"/>
  <c r="AB112" i="16"/>
  <c r="AB115" i="16"/>
  <c r="AB122" i="16"/>
  <c r="AB130" i="16"/>
  <c r="AB138" i="16"/>
  <c r="AB146" i="16"/>
  <c r="AB150" i="16"/>
  <c r="AB154" i="16"/>
  <c r="AB158" i="16"/>
  <c r="AB164" i="16"/>
  <c r="AB168" i="16"/>
  <c r="AB172" i="16"/>
  <c r="AB176" i="16"/>
  <c r="AB178" i="16"/>
  <c r="AB182" i="16"/>
  <c r="AB186" i="16"/>
  <c r="AB190" i="16"/>
  <c r="AB194" i="16"/>
  <c r="AB198" i="16"/>
  <c r="AB202" i="16"/>
  <c r="AB206" i="16"/>
  <c r="AB210" i="16"/>
  <c r="AB214" i="16"/>
  <c r="AB219" i="16"/>
  <c r="AB223" i="16"/>
  <c r="AB227" i="16"/>
  <c r="AB231" i="16"/>
  <c r="AB235" i="16"/>
  <c r="AB239" i="16"/>
  <c r="AB162" i="16"/>
  <c r="AB166" i="16"/>
  <c r="AB170" i="16"/>
  <c r="AB174" i="16"/>
  <c r="AB179" i="16"/>
  <c r="AB187" i="16"/>
  <c r="AB195" i="16"/>
  <c r="AB203" i="16"/>
  <c r="AB211" i="16"/>
  <c r="AB218" i="16"/>
  <c r="AB222" i="16"/>
  <c r="AB226" i="16"/>
  <c r="AB230" i="16"/>
  <c r="AB234" i="16"/>
  <c r="AB238" i="16"/>
  <c r="AB242" i="16"/>
  <c r="AB247" i="16"/>
  <c r="AB251" i="16"/>
  <c r="AB255" i="16"/>
  <c r="AB259" i="16"/>
  <c r="AB263" i="16"/>
  <c r="AB267" i="16"/>
  <c r="AB271" i="16"/>
  <c r="AB275" i="16"/>
  <c r="AB279" i="16"/>
  <c r="AB244" i="16"/>
  <c r="AB248" i="16"/>
  <c r="AB252" i="16"/>
  <c r="AB256" i="16"/>
  <c r="AB260" i="16"/>
  <c r="AB264" i="16"/>
  <c r="AB268" i="16"/>
  <c r="AB272" i="16"/>
  <c r="AB276" i="16"/>
  <c r="AB280" i="16"/>
  <c r="AB285" i="16"/>
  <c r="AB289" i="16"/>
  <c r="AB293" i="16"/>
  <c r="AB296" i="16"/>
  <c r="AB300" i="16"/>
  <c r="AB307" i="16"/>
  <c r="AB315" i="16"/>
  <c r="AB284" i="16"/>
  <c r="AB288" i="16"/>
  <c r="AB292" i="16"/>
  <c r="AB297" i="16"/>
  <c r="AB301" i="16"/>
  <c r="AB305" i="16"/>
  <c r="AB309" i="16"/>
  <c r="AB313" i="16"/>
  <c r="AB317" i="16"/>
  <c r="AB323" i="16"/>
  <c r="AB327" i="16"/>
  <c r="AB331" i="16"/>
  <c r="AB335" i="16"/>
  <c r="AB339" i="16"/>
  <c r="AB343" i="16"/>
  <c r="AB347" i="16"/>
  <c r="AB351" i="16"/>
  <c r="AB355" i="16"/>
  <c r="AB359" i="16"/>
  <c r="AB363" i="16"/>
  <c r="AB367" i="16"/>
  <c r="AB371" i="16"/>
  <c r="AB375" i="16"/>
  <c r="AB379" i="16"/>
  <c r="AB383" i="16"/>
  <c r="AB387" i="16"/>
  <c r="AB391" i="16"/>
  <c r="AB395" i="16"/>
  <c r="AB399" i="16"/>
  <c r="AB403" i="16"/>
  <c r="AB407" i="16"/>
  <c r="AB411" i="16"/>
  <c r="AB415" i="16"/>
  <c r="AB419" i="16"/>
  <c r="AB423" i="16"/>
  <c r="AB427" i="16"/>
  <c r="AB431" i="16"/>
  <c r="AB321" i="16"/>
  <c r="AB325" i="16"/>
  <c r="AB329" i="16"/>
  <c r="AB333" i="16"/>
  <c r="AB337" i="16"/>
  <c r="AB341" i="16"/>
  <c r="AB345" i="16"/>
  <c r="AB348" i="16"/>
  <c r="AB352" i="16"/>
  <c r="AB356" i="16"/>
  <c r="AB360" i="16"/>
  <c r="AB364" i="16"/>
  <c r="AB368" i="16"/>
  <c r="AB372" i="16"/>
  <c r="AB376" i="16"/>
  <c r="AB380" i="16"/>
  <c r="AB384" i="16"/>
  <c r="AB388" i="16"/>
  <c r="AB392" i="16"/>
  <c r="AB396" i="16"/>
  <c r="AB400" i="16"/>
  <c r="AB404" i="16"/>
  <c r="AB408" i="16"/>
  <c r="AB412" i="16"/>
  <c r="AB87" i="16"/>
  <c r="C301" i="16"/>
  <c r="AB127" i="16"/>
  <c r="AB143" i="16"/>
  <c r="AB188" i="16"/>
  <c r="AB204" i="16"/>
  <c r="AB243" i="16"/>
  <c r="AB312" i="16"/>
  <c r="AB418" i="16"/>
  <c r="AB426" i="16"/>
  <c r="AB61" i="16"/>
  <c r="C275" i="16"/>
  <c r="AB79" i="16"/>
  <c r="C293" i="16"/>
  <c r="AB123" i="16"/>
  <c r="AB139" i="16"/>
  <c r="AB192" i="16"/>
  <c r="AB208" i="16"/>
  <c r="AB281" i="16"/>
  <c r="AB316" i="16"/>
  <c r="AB420" i="16"/>
  <c r="AB428" i="16"/>
  <c r="C218" i="15"/>
  <c r="AD5" i="15"/>
  <c r="D218" i="15"/>
  <c r="AB69" i="14"/>
  <c r="C283" i="14"/>
  <c r="AB109" i="14"/>
  <c r="AB167" i="14"/>
  <c r="AB183" i="14"/>
  <c r="AB347" i="14"/>
  <c r="AB57" i="14"/>
  <c r="C271" i="14"/>
  <c r="AB105" i="14"/>
  <c r="AB155" i="14"/>
  <c r="AB171" i="14"/>
  <c r="AB6" i="14"/>
  <c r="C220" i="14"/>
  <c r="AB10" i="14"/>
  <c r="C224" i="14"/>
  <c r="AB14" i="14"/>
  <c r="C228" i="14"/>
  <c r="AB18" i="14"/>
  <c r="C232" i="14"/>
  <c r="AB22" i="14"/>
  <c r="C236" i="14"/>
  <c r="AB26" i="14"/>
  <c r="C240" i="14"/>
  <c r="AB30" i="14"/>
  <c r="C244" i="14"/>
  <c r="AB34" i="14"/>
  <c r="C248" i="14"/>
  <c r="AB38" i="14"/>
  <c r="C252" i="14"/>
  <c r="AB42" i="14"/>
  <c r="C256" i="14"/>
  <c r="AB46" i="14"/>
  <c r="C260" i="14"/>
  <c r="AB50" i="14"/>
  <c r="C264" i="14"/>
  <c r="AB54" i="14"/>
  <c r="C268" i="14"/>
  <c r="AB58" i="14"/>
  <c r="C272" i="14"/>
  <c r="AB62" i="14"/>
  <c r="C276" i="14"/>
  <c r="AB66" i="14"/>
  <c r="C280" i="14"/>
  <c r="AB70" i="14"/>
  <c r="C284" i="14"/>
  <c r="AB74" i="14"/>
  <c r="C288" i="14"/>
  <c r="AB78" i="14"/>
  <c r="C292" i="14"/>
  <c r="AB82" i="14"/>
  <c r="C296" i="14"/>
  <c r="AB86" i="14"/>
  <c r="C300" i="14"/>
  <c r="AB90" i="14"/>
  <c r="AB94" i="14"/>
  <c r="AB98" i="14"/>
  <c r="AB102" i="14"/>
  <c r="AB106" i="14"/>
  <c r="AB110" i="14"/>
  <c r="AB116" i="14"/>
  <c r="AB120" i="14"/>
  <c r="AB124" i="14"/>
  <c r="AB128" i="14"/>
  <c r="AB4" i="14"/>
  <c r="AB8" i="14"/>
  <c r="C222" i="14"/>
  <c r="AB12" i="14"/>
  <c r="C226" i="14"/>
  <c r="AB16" i="14"/>
  <c r="C230" i="14"/>
  <c r="AB20" i="14"/>
  <c r="C234" i="14"/>
  <c r="AB24" i="14"/>
  <c r="C238" i="14"/>
  <c r="AB28" i="14"/>
  <c r="C242" i="14"/>
  <c r="AB32" i="14"/>
  <c r="C246" i="14"/>
  <c r="AB36" i="14"/>
  <c r="C250" i="14"/>
  <c r="AB40" i="14"/>
  <c r="C254" i="14"/>
  <c r="AB44" i="14"/>
  <c r="C258" i="14"/>
  <c r="AB48" i="14"/>
  <c r="C262" i="14"/>
  <c r="AB52" i="14"/>
  <c r="C266" i="14"/>
  <c r="AB56" i="14"/>
  <c r="C270" i="14"/>
  <c r="AB61" i="14"/>
  <c r="C275" i="14"/>
  <c r="AB65" i="14"/>
  <c r="C279" i="14"/>
  <c r="AB72" i="14"/>
  <c r="C286" i="14"/>
  <c r="AB80" i="14"/>
  <c r="C294" i="14"/>
  <c r="AB84" i="14"/>
  <c r="C298" i="14"/>
  <c r="AB88" i="14"/>
  <c r="AB92" i="14"/>
  <c r="AB96" i="14"/>
  <c r="AB100" i="14"/>
  <c r="AB104" i="14"/>
  <c r="AB112" i="14"/>
  <c r="AB115" i="14"/>
  <c r="AB119" i="14"/>
  <c r="AB123" i="14"/>
  <c r="AB127" i="14"/>
  <c r="AB129" i="14"/>
  <c r="AB133" i="14"/>
  <c r="AB137" i="14"/>
  <c r="AB141" i="14"/>
  <c r="AB145" i="14"/>
  <c r="AB149" i="14"/>
  <c r="AB153" i="14"/>
  <c r="AB157" i="14"/>
  <c r="AB161" i="14"/>
  <c r="AB165" i="14"/>
  <c r="AB169" i="14"/>
  <c r="AB173" i="14"/>
  <c r="AB177" i="14"/>
  <c r="AB181" i="14"/>
  <c r="AB185" i="14"/>
  <c r="AB131" i="14"/>
  <c r="AB135" i="14"/>
  <c r="AB139" i="14"/>
  <c r="AB143" i="14"/>
  <c r="AB147" i="14"/>
  <c r="AB151" i="14"/>
  <c r="AB158" i="14"/>
  <c r="AB166" i="14"/>
  <c r="AB174" i="14"/>
  <c r="AB182" i="14"/>
  <c r="AB189" i="14"/>
  <c r="AB193" i="14"/>
  <c r="AB197" i="14"/>
  <c r="AB201" i="14"/>
  <c r="AB205" i="14"/>
  <c r="AB209" i="14"/>
  <c r="AB213" i="14"/>
  <c r="AB217" i="14"/>
  <c r="AB221" i="14"/>
  <c r="AB225" i="14"/>
  <c r="AB229" i="14"/>
  <c r="AB233" i="14"/>
  <c r="AB237" i="14"/>
  <c r="AB241" i="14"/>
  <c r="AB245" i="14"/>
  <c r="AB249" i="14"/>
  <c r="AB253" i="14"/>
  <c r="AB257" i="14"/>
  <c r="AB261" i="14"/>
  <c r="AB265" i="14"/>
  <c r="AB269" i="14"/>
  <c r="AB273" i="14"/>
  <c r="AB277" i="14"/>
  <c r="AB281" i="14"/>
  <c r="AB285" i="14"/>
  <c r="AB289" i="14"/>
  <c r="AB293" i="14"/>
  <c r="AB297" i="14"/>
  <c r="AB187" i="14"/>
  <c r="AB191" i="14"/>
  <c r="AB195" i="14"/>
  <c r="AB199" i="14"/>
  <c r="AB203" i="14"/>
  <c r="AB207" i="14"/>
  <c r="AB211" i="14"/>
  <c r="AB215" i="14"/>
  <c r="AB220" i="14"/>
  <c r="AB224" i="14"/>
  <c r="AB228" i="14"/>
  <c r="AB232" i="14"/>
  <c r="AB236" i="14"/>
  <c r="AB240" i="14"/>
  <c r="AB244" i="14"/>
  <c r="AB248" i="14"/>
  <c r="AB252" i="14"/>
  <c r="AB256" i="14"/>
  <c r="AB260" i="14"/>
  <c r="AB264" i="14"/>
  <c r="AB268" i="14"/>
  <c r="AB272" i="14"/>
  <c r="AB276" i="14"/>
  <c r="AB280" i="14"/>
  <c r="AB284" i="14"/>
  <c r="AB288" i="14"/>
  <c r="AB292" i="14"/>
  <c r="AB296" i="14"/>
  <c r="AB301" i="14"/>
  <c r="AB305" i="14"/>
  <c r="AB309" i="14"/>
  <c r="AB313" i="14"/>
  <c r="AB317" i="14"/>
  <c r="AB320" i="14"/>
  <c r="AB328" i="14"/>
  <c r="AB298" i="14"/>
  <c r="AB303" i="14"/>
  <c r="AB307" i="14"/>
  <c r="AB311" i="14"/>
  <c r="AB315" i="14"/>
  <c r="AB319" i="14"/>
  <c r="AB323" i="14"/>
  <c r="AB327" i="14"/>
  <c r="AB331" i="14"/>
  <c r="AB333" i="14"/>
  <c r="AB337" i="14"/>
  <c r="AB341" i="14"/>
  <c r="AB345" i="14"/>
  <c r="AB335" i="14"/>
  <c r="AB339" i="14"/>
  <c r="AB343" i="14"/>
  <c r="AB349" i="14"/>
  <c r="AB353" i="14"/>
  <c r="AB357" i="14"/>
  <c r="AB361" i="14"/>
  <c r="AB365" i="14"/>
  <c r="AB369" i="14"/>
  <c r="AB373" i="14"/>
  <c r="AB377" i="14"/>
  <c r="AB381" i="14"/>
  <c r="AB385" i="14"/>
  <c r="AB389" i="14"/>
  <c r="AB393" i="14"/>
  <c r="AB397" i="14"/>
  <c r="AB401" i="14"/>
  <c r="AB405" i="14"/>
  <c r="AB409" i="14"/>
  <c r="AB413" i="14"/>
  <c r="AB417" i="14"/>
  <c r="AB421" i="14"/>
  <c r="AB425" i="14"/>
  <c r="AB429" i="14"/>
  <c r="AB350" i="14"/>
  <c r="AB354" i="14"/>
  <c r="AB358" i="14"/>
  <c r="AB362" i="14"/>
  <c r="AB366" i="14"/>
  <c r="AB370" i="14"/>
  <c r="AB374" i="14"/>
  <c r="AB378" i="14"/>
  <c r="AB382" i="14"/>
  <c r="AB386" i="14"/>
  <c r="AB390" i="14"/>
  <c r="AB394" i="14"/>
  <c r="AB398" i="14"/>
  <c r="AB402" i="14"/>
  <c r="AB406" i="14"/>
  <c r="AB410" i="14"/>
  <c r="AB414" i="14"/>
  <c r="AB418" i="14"/>
  <c r="AB422" i="14"/>
  <c r="AB426" i="14"/>
  <c r="AB430" i="14"/>
  <c r="AB7" i="14"/>
  <c r="C221" i="14"/>
  <c r="AB11" i="14"/>
  <c r="C225" i="14"/>
  <c r="AB15" i="14"/>
  <c r="C229" i="14"/>
  <c r="AB19" i="14"/>
  <c r="C233" i="14"/>
  <c r="AB23" i="14"/>
  <c r="C237" i="14"/>
  <c r="AB27" i="14"/>
  <c r="C241" i="14"/>
  <c r="AB31" i="14"/>
  <c r="C245" i="14"/>
  <c r="AB35" i="14"/>
  <c r="C249" i="14"/>
  <c r="AB39" i="14"/>
  <c r="C253" i="14"/>
  <c r="AB43" i="14"/>
  <c r="C257" i="14"/>
  <c r="AB47" i="14"/>
  <c r="C261" i="14"/>
  <c r="AB51" i="14"/>
  <c r="C265" i="14"/>
  <c r="AB55" i="14"/>
  <c r="C269" i="14"/>
  <c r="AB59" i="14"/>
  <c r="C273" i="14"/>
  <c r="AB63" i="14"/>
  <c r="C277" i="14"/>
  <c r="AB67" i="14"/>
  <c r="C281" i="14"/>
  <c r="AB71" i="14"/>
  <c r="C285" i="14"/>
  <c r="AB75" i="14"/>
  <c r="C289" i="14"/>
  <c r="AB79" i="14"/>
  <c r="C293" i="14"/>
  <c r="AB83" i="14"/>
  <c r="C297" i="14"/>
  <c r="AB87" i="14"/>
  <c r="C301" i="14"/>
  <c r="AB91" i="14"/>
  <c r="AB95" i="14"/>
  <c r="AB99" i="14"/>
  <c r="AB103" i="14"/>
  <c r="AB107" i="14"/>
  <c r="AB111" i="14"/>
  <c r="AB117" i="14"/>
  <c r="AB121" i="14"/>
  <c r="AB125" i="14"/>
  <c r="AB5" i="14"/>
  <c r="C219" i="14"/>
  <c r="AB9" i="14"/>
  <c r="C223" i="14"/>
  <c r="AB13" i="14"/>
  <c r="C227" i="14"/>
  <c r="AB17" i="14"/>
  <c r="C231" i="14"/>
  <c r="AB21" i="14"/>
  <c r="C235" i="14"/>
  <c r="AB25" i="14"/>
  <c r="C239" i="14"/>
  <c r="AB29" i="14"/>
  <c r="C243" i="14"/>
  <c r="AB33" i="14"/>
  <c r="C247" i="14"/>
  <c r="AB37" i="14"/>
  <c r="C251" i="14"/>
  <c r="AB41" i="14"/>
  <c r="C255" i="14"/>
  <c r="AB45" i="14"/>
  <c r="C259" i="14"/>
  <c r="AB49" i="14"/>
  <c r="C263" i="14"/>
  <c r="AB53" i="14"/>
  <c r="C267" i="14"/>
  <c r="AB60" i="14"/>
  <c r="C274" i="14"/>
  <c r="AB64" i="14"/>
  <c r="C278" i="14"/>
  <c r="AB68" i="14"/>
  <c r="C282" i="14"/>
  <c r="AB76" i="14"/>
  <c r="C290" i="14"/>
  <c r="AB81" i="14"/>
  <c r="C295" i="14"/>
  <c r="AB85" i="14"/>
  <c r="C299" i="14"/>
  <c r="AB89" i="14"/>
  <c r="AB93" i="14"/>
  <c r="AB97" i="14"/>
  <c r="AB101" i="14"/>
  <c r="AB108" i="14"/>
  <c r="AB114" i="14"/>
  <c r="AB118" i="14"/>
  <c r="AB122" i="14"/>
  <c r="AB126" i="14"/>
  <c r="AB132" i="14"/>
  <c r="AB136" i="14"/>
  <c r="AB140" i="14"/>
  <c r="AB144" i="14"/>
  <c r="AB148" i="14"/>
  <c r="AB152" i="14"/>
  <c r="AB156" i="14"/>
  <c r="AB160" i="14"/>
  <c r="AB164" i="14"/>
  <c r="AB168" i="14"/>
  <c r="AB172" i="14"/>
  <c r="AB176" i="14"/>
  <c r="AB180" i="14"/>
  <c r="AB184" i="14"/>
  <c r="AB130" i="14"/>
  <c r="AB134" i="14"/>
  <c r="AB138" i="14"/>
  <c r="AB142" i="14"/>
  <c r="AB146" i="14"/>
  <c r="AB150" i="14"/>
  <c r="AB154" i="14"/>
  <c r="AB162" i="14"/>
  <c r="AB170" i="14"/>
  <c r="AB178" i="14"/>
  <c r="AB188" i="14"/>
  <c r="AB192" i="14"/>
  <c r="AB196" i="14"/>
  <c r="AB200" i="14"/>
  <c r="AB204" i="14"/>
  <c r="AB208" i="14"/>
  <c r="AB212" i="14"/>
  <c r="AB216" i="14"/>
  <c r="AB219" i="14"/>
  <c r="AB223" i="14"/>
  <c r="AB227" i="14"/>
  <c r="AB231" i="14"/>
  <c r="AB235" i="14"/>
  <c r="AB239" i="14"/>
  <c r="AB243" i="14"/>
  <c r="AB247" i="14"/>
  <c r="AB251" i="14"/>
  <c r="AB255" i="14"/>
  <c r="AB259" i="14"/>
  <c r="AB263" i="14"/>
  <c r="AB267" i="14"/>
  <c r="AB271" i="14"/>
  <c r="AB275" i="14"/>
  <c r="AB279" i="14"/>
  <c r="AB283" i="14"/>
  <c r="AB287" i="14"/>
  <c r="AB291" i="14"/>
  <c r="AB295" i="14"/>
  <c r="AB186" i="14"/>
  <c r="AB190" i="14"/>
  <c r="AB194" i="14"/>
  <c r="AB198" i="14"/>
  <c r="AB202" i="14"/>
  <c r="AB206" i="14"/>
  <c r="AB210" i="14"/>
  <c r="AB214" i="14"/>
  <c r="AB218" i="14"/>
  <c r="AB222" i="14"/>
  <c r="AB226" i="14"/>
  <c r="AB230" i="14"/>
  <c r="AB234" i="14"/>
  <c r="AB238" i="14"/>
  <c r="AB242" i="14"/>
  <c r="AB246" i="14"/>
  <c r="AB250" i="14"/>
  <c r="AB254" i="14"/>
  <c r="AB258" i="14"/>
  <c r="AB262" i="14"/>
  <c r="AB266" i="14"/>
  <c r="AB270" i="14"/>
  <c r="AB274" i="14"/>
  <c r="AB278" i="14"/>
  <c r="AB282" i="14"/>
  <c r="AB286" i="14"/>
  <c r="AB290" i="14"/>
  <c r="AB294" i="14"/>
  <c r="AB299" i="14"/>
  <c r="AB302" i="14"/>
  <c r="AB306" i="14"/>
  <c r="AB310" i="14"/>
  <c r="AB314" i="14"/>
  <c r="AB318" i="14"/>
  <c r="AB324" i="14"/>
  <c r="AB332" i="14"/>
  <c r="AB300" i="14"/>
  <c r="AB304" i="14"/>
  <c r="AB308" i="14"/>
  <c r="AB312" i="14"/>
  <c r="AB316" i="14"/>
  <c r="AB322" i="14"/>
  <c r="AB326" i="14"/>
  <c r="AB330" i="14"/>
  <c r="AB336" i="14"/>
  <c r="AB340" i="14"/>
  <c r="AB344" i="14"/>
  <c r="AB334" i="14"/>
  <c r="AB338" i="14"/>
  <c r="AB342" i="14"/>
  <c r="AB346" i="14"/>
  <c r="AB351" i="14"/>
  <c r="AB355" i="14"/>
  <c r="AB359" i="14"/>
  <c r="AB363" i="14"/>
  <c r="AB367" i="14"/>
  <c r="AB371" i="14"/>
  <c r="AB375" i="14"/>
  <c r="AB379" i="14"/>
  <c r="AB383" i="14"/>
  <c r="AB387" i="14"/>
  <c r="AB391" i="14"/>
  <c r="AB395" i="14"/>
  <c r="AB399" i="14"/>
  <c r="AB403" i="14"/>
  <c r="AB407" i="14"/>
  <c r="AB411" i="14"/>
  <c r="AB415" i="14"/>
  <c r="AB419" i="14"/>
  <c r="AB423" i="14"/>
  <c r="AB427" i="14"/>
  <c r="AB431" i="14"/>
  <c r="AB348" i="14"/>
  <c r="AB352" i="14"/>
  <c r="AB356" i="14"/>
  <c r="AB360" i="14"/>
  <c r="AB364" i="14"/>
  <c r="AB368" i="14"/>
  <c r="AB372" i="14"/>
  <c r="AB376" i="14"/>
  <c r="AB380" i="14"/>
  <c r="AB384" i="14"/>
  <c r="AB388" i="14"/>
  <c r="AB392" i="14"/>
  <c r="AB396" i="14"/>
  <c r="AB400" i="14"/>
  <c r="AB404" i="14"/>
  <c r="AB408" i="14"/>
  <c r="AB412" i="14"/>
  <c r="AB416" i="14"/>
  <c r="AB420" i="14"/>
  <c r="AB424" i="14"/>
  <c r="AB428" i="14"/>
  <c r="AB73" i="14"/>
  <c r="C287" i="14"/>
  <c r="AB113" i="14"/>
  <c r="AB163" i="14"/>
  <c r="AB179" i="14"/>
  <c r="AB329" i="14"/>
  <c r="AB11" i="13"/>
  <c r="C225" i="13"/>
  <c r="AB27" i="13"/>
  <c r="C241" i="13"/>
  <c r="AB136" i="13"/>
  <c r="AB152" i="13"/>
  <c r="AB168" i="13"/>
  <c r="AB184" i="13"/>
  <c r="AB200" i="13"/>
  <c r="AB216" i="13"/>
  <c r="AB329" i="13"/>
  <c r="AB15" i="13"/>
  <c r="C229" i="13"/>
  <c r="AB31" i="13"/>
  <c r="C245" i="13"/>
  <c r="AB132" i="13"/>
  <c r="AB148" i="13"/>
  <c r="AB164" i="13"/>
  <c r="AB180" i="13"/>
  <c r="AB196" i="13"/>
  <c r="AB212" i="13"/>
  <c r="AB6" i="13"/>
  <c r="C220" i="13"/>
  <c r="AB14" i="13"/>
  <c r="C228" i="13"/>
  <c r="AB22" i="13"/>
  <c r="C236" i="13"/>
  <c r="AB30" i="13"/>
  <c r="C244" i="13"/>
  <c r="AB38" i="13"/>
  <c r="C252" i="13"/>
  <c r="AB8" i="13"/>
  <c r="C222" i="13"/>
  <c r="AB12" i="13"/>
  <c r="C226" i="13"/>
  <c r="AB16" i="13"/>
  <c r="C230" i="13"/>
  <c r="AB20" i="13"/>
  <c r="C234" i="13"/>
  <c r="AB24" i="13"/>
  <c r="C238" i="13"/>
  <c r="AB28" i="13"/>
  <c r="C242" i="13"/>
  <c r="AB32" i="13"/>
  <c r="C246" i="13"/>
  <c r="AB36" i="13"/>
  <c r="C250" i="13"/>
  <c r="AB40" i="13"/>
  <c r="C254" i="13"/>
  <c r="AB42" i="13"/>
  <c r="C256" i="13"/>
  <c r="AB46" i="13"/>
  <c r="C260" i="13"/>
  <c r="AB50" i="13"/>
  <c r="C264" i="13"/>
  <c r="AB54" i="13"/>
  <c r="C268" i="13"/>
  <c r="AB58" i="13"/>
  <c r="C272" i="13"/>
  <c r="AB62" i="13"/>
  <c r="C276" i="13"/>
  <c r="AB66" i="13"/>
  <c r="C280" i="13"/>
  <c r="AB70" i="13"/>
  <c r="C284" i="13"/>
  <c r="AB74" i="13"/>
  <c r="C288" i="13"/>
  <c r="AB78" i="13"/>
  <c r="C292" i="13"/>
  <c r="AB82" i="13"/>
  <c r="C296" i="13"/>
  <c r="AB86" i="13"/>
  <c r="C300" i="13"/>
  <c r="AB90" i="13"/>
  <c r="AB94" i="13"/>
  <c r="AB98" i="13"/>
  <c r="AB102" i="13"/>
  <c r="AB106" i="13"/>
  <c r="AB110" i="13"/>
  <c r="AB116" i="13"/>
  <c r="AB120" i="13"/>
  <c r="AB124" i="13"/>
  <c r="AB128" i="13"/>
  <c r="AB133" i="13"/>
  <c r="AB137" i="13"/>
  <c r="AB141" i="13"/>
  <c r="AB145" i="13"/>
  <c r="AB149" i="13"/>
  <c r="AB153" i="13"/>
  <c r="AB157" i="13"/>
  <c r="AB161" i="13"/>
  <c r="AB165" i="13"/>
  <c r="AB169" i="13"/>
  <c r="AB173" i="13"/>
  <c r="AB177" i="13"/>
  <c r="AB181" i="13"/>
  <c r="AB185" i="13"/>
  <c r="AB189" i="13"/>
  <c r="AB193" i="13"/>
  <c r="AB197" i="13"/>
  <c r="AB201" i="13"/>
  <c r="AB205" i="13"/>
  <c r="AB209" i="13"/>
  <c r="AB213" i="13"/>
  <c r="AB217" i="13"/>
  <c r="AB221" i="13"/>
  <c r="AB44" i="13"/>
  <c r="C258" i="13"/>
  <c r="AB48" i="13"/>
  <c r="C262" i="13"/>
  <c r="AB52" i="13"/>
  <c r="C266" i="13"/>
  <c r="AB56" i="13"/>
  <c r="C270" i="13"/>
  <c r="AB60" i="13"/>
  <c r="C274" i="13"/>
  <c r="AB64" i="13"/>
  <c r="C278" i="13"/>
  <c r="AB68" i="13"/>
  <c r="C282" i="13"/>
  <c r="AB72" i="13"/>
  <c r="C286" i="13"/>
  <c r="AB76" i="13"/>
  <c r="C290" i="13"/>
  <c r="AB80" i="13"/>
  <c r="C294" i="13"/>
  <c r="AB84" i="13"/>
  <c r="C298" i="13"/>
  <c r="AB88" i="13"/>
  <c r="AB92" i="13"/>
  <c r="AB96" i="13"/>
  <c r="AB100" i="13"/>
  <c r="AB104" i="13"/>
  <c r="AB108" i="13"/>
  <c r="AB112" i="13"/>
  <c r="AB114" i="13"/>
  <c r="AB118" i="13"/>
  <c r="AB122" i="13"/>
  <c r="AB126" i="13"/>
  <c r="AB130" i="13"/>
  <c r="AB135" i="13"/>
  <c r="AB143" i="13"/>
  <c r="AB151" i="13"/>
  <c r="AB159" i="13"/>
  <c r="AB167" i="13"/>
  <c r="AB175" i="13"/>
  <c r="AB183" i="13"/>
  <c r="AB191" i="13"/>
  <c r="AB199" i="13"/>
  <c r="AB207" i="13"/>
  <c r="AB215" i="13"/>
  <c r="AB220" i="13"/>
  <c r="AB225" i="13"/>
  <c r="AB229" i="13"/>
  <c r="AB233" i="13"/>
  <c r="AB237" i="13"/>
  <c r="AB241" i="13"/>
  <c r="AB245" i="13"/>
  <c r="AB249" i="13"/>
  <c r="AB253" i="13"/>
  <c r="AB257" i="13"/>
  <c r="AB262" i="13"/>
  <c r="AB266" i="13"/>
  <c r="AB270" i="13"/>
  <c r="AB274" i="13"/>
  <c r="AB278" i="13"/>
  <c r="AB282" i="13"/>
  <c r="AB224" i="13"/>
  <c r="AB228" i="13"/>
  <c r="AB232" i="13"/>
  <c r="AB236" i="13"/>
  <c r="AB240" i="13"/>
  <c r="AB244" i="13"/>
  <c r="AB248" i="13"/>
  <c r="AB252" i="13"/>
  <c r="AB256" i="13"/>
  <c r="AB259" i="13"/>
  <c r="AB263" i="13"/>
  <c r="AB267" i="13"/>
  <c r="AB271" i="13"/>
  <c r="AB275" i="13"/>
  <c r="AB279" i="13"/>
  <c r="AB284" i="13"/>
  <c r="AB288" i="13"/>
  <c r="AB292" i="13"/>
  <c r="AB296" i="13"/>
  <c r="AB300" i="13"/>
  <c r="AB304" i="13"/>
  <c r="AB308" i="13"/>
  <c r="AB312" i="13"/>
  <c r="AB316" i="13"/>
  <c r="AB320" i="13"/>
  <c r="AB328" i="13"/>
  <c r="AB283" i="13"/>
  <c r="AB287" i="13"/>
  <c r="AB291" i="13"/>
  <c r="AB295" i="13"/>
  <c r="AB299" i="13"/>
  <c r="AB302" i="13"/>
  <c r="AB306" i="13"/>
  <c r="AB310" i="13"/>
  <c r="AB314" i="13"/>
  <c r="AB318" i="13"/>
  <c r="AB323" i="13"/>
  <c r="AB327" i="13"/>
  <c r="AB331" i="13"/>
  <c r="AB337" i="13"/>
  <c r="AB341" i="13"/>
  <c r="AB345" i="13"/>
  <c r="AB334" i="13"/>
  <c r="AB338" i="13"/>
  <c r="AB342" i="13"/>
  <c r="AB346" i="13"/>
  <c r="AB349" i="13"/>
  <c r="AB353" i="13"/>
  <c r="AB357" i="13"/>
  <c r="AB361" i="13"/>
  <c r="AB365" i="13"/>
  <c r="AB369" i="13"/>
  <c r="AB373" i="13"/>
  <c r="AB377" i="13"/>
  <c r="AB381" i="13"/>
  <c r="AB385" i="13"/>
  <c r="AB389" i="13"/>
  <c r="AB393" i="13"/>
  <c r="AB397" i="13"/>
  <c r="AB401" i="13"/>
  <c r="AB405" i="13"/>
  <c r="AB409" i="13"/>
  <c r="AB413" i="13"/>
  <c r="AB417" i="13"/>
  <c r="AB421" i="13"/>
  <c r="AB425" i="13"/>
  <c r="AB429" i="13"/>
  <c r="AB350" i="13"/>
  <c r="AB354" i="13"/>
  <c r="AB358" i="13"/>
  <c r="AB362" i="13"/>
  <c r="AB366" i="13"/>
  <c r="AB370" i="13"/>
  <c r="AB374" i="13"/>
  <c r="AB378" i="13"/>
  <c r="AB382" i="13"/>
  <c r="AB386" i="13"/>
  <c r="AB390" i="13"/>
  <c r="AB394" i="13"/>
  <c r="AB398" i="13"/>
  <c r="AB402" i="13"/>
  <c r="AB406" i="13"/>
  <c r="AB410" i="13"/>
  <c r="AB414" i="13"/>
  <c r="AB418" i="13"/>
  <c r="AB422" i="13"/>
  <c r="AB426" i="13"/>
  <c r="AB430" i="13"/>
  <c r="AB10" i="13"/>
  <c r="C224" i="13"/>
  <c r="AB18" i="13"/>
  <c r="C232" i="13"/>
  <c r="AB26" i="13"/>
  <c r="C240" i="13"/>
  <c r="AB34" i="13"/>
  <c r="C248" i="13"/>
  <c r="AB4" i="13"/>
  <c r="AB5" i="13"/>
  <c r="C219" i="13"/>
  <c r="AB9" i="13"/>
  <c r="C223" i="13"/>
  <c r="AB13" i="13"/>
  <c r="C227" i="13"/>
  <c r="AB17" i="13"/>
  <c r="C231" i="13"/>
  <c r="AB21" i="13"/>
  <c r="C235" i="13"/>
  <c r="AB25" i="13"/>
  <c r="C239" i="13"/>
  <c r="AB29" i="13"/>
  <c r="C243" i="13"/>
  <c r="AB33" i="13"/>
  <c r="C247" i="13"/>
  <c r="AB37" i="13"/>
  <c r="C251" i="13"/>
  <c r="AB43" i="13"/>
  <c r="C257" i="13"/>
  <c r="AB47" i="13"/>
  <c r="C261" i="13"/>
  <c r="AB51" i="13"/>
  <c r="C265" i="13"/>
  <c r="AB55" i="13"/>
  <c r="C269" i="13"/>
  <c r="AB59" i="13"/>
  <c r="C273" i="13"/>
  <c r="AB63" i="13"/>
  <c r="C277" i="13"/>
  <c r="AB67" i="13"/>
  <c r="C281" i="13"/>
  <c r="AB71" i="13"/>
  <c r="C285" i="13"/>
  <c r="AB75" i="13"/>
  <c r="C289" i="13"/>
  <c r="AB79" i="13"/>
  <c r="C293" i="13"/>
  <c r="AB83" i="13"/>
  <c r="C297" i="13"/>
  <c r="AB87" i="13"/>
  <c r="C301" i="13"/>
  <c r="AB91" i="13"/>
  <c r="AB95" i="13"/>
  <c r="AB99" i="13"/>
  <c r="AB103" i="13"/>
  <c r="AB107" i="13"/>
  <c r="AB111" i="13"/>
  <c r="AB117" i="13"/>
  <c r="AB121" i="13"/>
  <c r="AB125" i="13"/>
  <c r="AB129" i="13"/>
  <c r="AB134" i="13"/>
  <c r="AB138" i="13"/>
  <c r="AB142" i="13"/>
  <c r="AB146" i="13"/>
  <c r="AB150" i="13"/>
  <c r="AB154" i="13"/>
  <c r="AB158" i="13"/>
  <c r="AB162" i="13"/>
  <c r="AB166" i="13"/>
  <c r="AB170" i="13"/>
  <c r="AB174" i="13"/>
  <c r="AB178" i="13"/>
  <c r="AB182" i="13"/>
  <c r="AB186" i="13"/>
  <c r="AB190" i="13"/>
  <c r="AB194" i="13"/>
  <c r="AB198" i="13"/>
  <c r="AB202" i="13"/>
  <c r="AB206" i="13"/>
  <c r="AB210" i="13"/>
  <c r="AB214" i="13"/>
  <c r="AB219" i="13"/>
  <c r="AB41" i="13"/>
  <c r="C255" i="13"/>
  <c r="AB45" i="13"/>
  <c r="C259" i="13"/>
  <c r="AB49" i="13"/>
  <c r="C263" i="13"/>
  <c r="AB53" i="13"/>
  <c r="C267" i="13"/>
  <c r="AB57" i="13"/>
  <c r="C271" i="13"/>
  <c r="AB61" i="13"/>
  <c r="C275" i="13"/>
  <c r="AB65" i="13"/>
  <c r="C279" i="13"/>
  <c r="AB69" i="13"/>
  <c r="C283" i="13"/>
  <c r="AB73" i="13"/>
  <c r="C287" i="13"/>
  <c r="AB77" i="13"/>
  <c r="C291" i="13"/>
  <c r="AB81" i="13"/>
  <c r="C295" i="13"/>
  <c r="AB85" i="13"/>
  <c r="C299" i="13"/>
  <c r="AB89" i="13"/>
  <c r="AB93" i="13"/>
  <c r="AB97" i="13"/>
  <c r="AB101" i="13"/>
  <c r="AB105" i="13"/>
  <c r="AB109" i="13"/>
  <c r="AB113" i="13"/>
  <c r="AB115" i="13"/>
  <c r="AB119" i="13"/>
  <c r="AB123" i="13"/>
  <c r="AB127" i="13"/>
  <c r="AB131" i="13"/>
  <c r="AB139" i="13"/>
  <c r="AB147" i="13"/>
  <c r="AB155" i="13"/>
  <c r="AB163" i="13"/>
  <c r="AB171" i="13"/>
  <c r="AB179" i="13"/>
  <c r="AB187" i="13"/>
  <c r="AB195" i="13"/>
  <c r="AB203" i="13"/>
  <c r="AB211" i="13"/>
  <c r="AB218" i="13"/>
  <c r="AB223" i="13"/>
  <c r="AB227" i="13"/>
  <c r="AB231" i="13"/>
  <c r="AB235" i="13"/>
  <c r="AB239" i="13"/>
  <c r="AB243" i="13"/>
  <c r="AB247" i="13"/>
  <c r="AB251" i="13"/>
  <c r="AB255" i="13"/>
  <c r="AB260" i="13"/>
  <c r="AB264" i="13"/>
  <c r="AB268" i="13"/>
  <c r="AB272" i="13"/>
  <c r="AB276" i="13"/>
  <c r="AB280" i="13"/>
  <c r="AB222" i="13"/>
  <c r="AB226" i="13"/>
  <c r="AB230" i="13"/>
  <c r="AB234" i="13"/>
  <c r="AB238" i="13"/>
  <c r="AB242" i="13"/>
  <c r="AB246" i="13"/>
  <c r="AB250" i="13"/>
  <c r="AB254" i="13"/>
  <c r="AB258" i="13"/>
  <c r="AB261" i="13"/>
  <c r="AB265" i="13"/>
  <c r="AB269" i="13"/>
  <c r="AB273" i="13"/>
  <c r="AB277" i="13"/>
  <c r="AB281" i="13"/>
  <c r="AB286" i="13"/>
  <c r="AB290" i="13"/>
  <c r="AB294" i="13"/>
  <c r="AB298" i="13"/>
  <c r="AB303" i="13"/>
  <c r="AB307" i="13"/>
  <c r="AB311" i="13"/>
  <c r="AB315" i="13"/>
  <c r="AB319" i="13"/>
  <c r="AB324" i="13"/>
  <c r="AB332" i="13"/>
  <c r="AB285" i="13"/>
  <c r="AB289" i="13"/>
  <c r="AB293" i="13"/>
  <c r="AB297" i="13"/>
  <c r="AB301" i="13"/>
  <c r="AB305" i="13"/>
  <c r="AB309" i="13"/>
  <c r="AB313" i="13"/>
  <c r="AB317" i="13"/>
  <c r="AB322" i="13"/>
  <c r="AB326" i="13"/>
  <c r="AB330" i="13"/>
  <c r="AB336" i="13"/>
  <c r="AB340" i="13"/>
  <c r="AB344" i="13"/>
  <c r="AB347" i="13"/>
  <c r="AB335" i="13"/>
  <c r="AB339" i="13"/>
  <c r="AB343" i="13"/>
  <c r="AB351" i="13"/>
  <c r="AB355" i="13"/>
  <c r="AB359" i="13"/>
  <c r="AB363" i="13"/>
  <c r="AB367" i="13"/>
  <c r="AB371" i="13"/>
  <c r="AB375" i="13"/>
  <c r="AB379" i="13"/>
  <c r="AB383" i="13"/>
  <c r="AB387" i="13"/>
  <c r="AB391" i="13"/>
  <c r="AB395" i="13"/>
  <c r="AB399" i="13"/>
  <c r="AB403" i="13"/>
  <c r="AB407" i="13"/>
  <c r="AB411" i="13"/>
  <c r="AB415" i="13"/>
  <c r="AB419" i="13"/>
  <c r="AB423" i="13"/>
  <c r="AB427" i="13"/>
  <c r="AB431" i="13"/>
  <c r="AB352" i="13"/>
  <c r="AB356" i="13"/>
  <c r="AB360" i="13"/>
  <c r="AB364" i="13"/>
  <c r="AB368" i="13"/>
  <c r="AB372" i="13"/>
  <c r="AB376" i="13"/>
  <c r="AB380" i="13"/>
  <c r="AB384" i="13"/>
  <c r="AB388" i="13"/>
  <c r="AB392" i="13"/>
  <c r="AB396" i="13"/>
  <c r="AB400" i="13"/>
  <c r="AB404" i="13"/>
  <c r="AB408" i="13"/>
  <c r="AB412" i="13"/>
  <c r="AB416" i="13"/>
  <c r="AB420" i="13"/>
  <c r="AB424" i="13"/>
  <c r="AB428" i="13"/>
  <c r="AB19" i="13"/>
  <c r="C233" i="13"/>
  <c r="AB35" i="13"/>
  <c r="C249" i="13"/>
  <c r="AB144" i="13"/>
  <c r="AB160" i="13"/>
  <c r="AB176" i="13"/>
  <c r="AB192" i="13"/>
  <c r="AB208" i="13"/>
  <c r="AB321" i="13"/>
  <c r="AB7" i="13"/>
  <c r="C221" i="13"/>
  <c r="AB23" i="13"/>
  <c r="C237" i="13"/>
  <c r="AB39" i="13"/>
  <c r="C253" i="13"/>
  <c r="AB140" i="13"/>
  <c r="AB156" i="13"/>
  <c r="AB172" i="13"/>
  <c r="AB188" i="13"/>
  <c r="AB204" i="13"/>
  <c r="AB325" i="13"/>
  <c r="AB348" i="13"/>
  <c r="AB163" i="12"/>
  <c r="AB179" i="12"/>
  <c r="AB328" i="12"/>
  <c r="AB151" i="12"/>
  <c r="AB167" i="12"/>
  <c r="AB4" i="12"/>
  <c r="AB5" i="12"/>
  <c r="C219" i="12"/>
  <c r="AB9" i="12"/>
  <c r="C223" i="12"/>
  <c r="AB13" i="12"/>
  <c r="C227" i="12"/>
  <c r="AB17" i="12"/>
  <c r="C231" i="12"/>
  <c r="AB21" i="12"/>
  <c r="C235" i="12"/>
  <c r="AB25" i="12"/>
  <c r="C239" i="12"/>
  <c r="AB29" i="12"/>
  <c r="C243" i="12"/>
  <c r="AB33" i="12"/>
  <c r="C247" i="12"/>
  <c r="AB37" i="12"/>
  <c r="C251" i="12"/>
  <c r="AB41" i="12"/>
  <c r="C255" i="12"/>
  <c r="AB45" i="12"/>
  <c r="C259" i="12"/>
  <c r="AB49" i="12"/>
  <c r="C263" i="12"/>
  <c r="AB53" i="12"/>
  <c r="C267" i="12"/>
  <c r="AB57" i="12"/>
  <c r="C271" i="12"/>
  <c r="AB61" i="12"/>
  <c r="C275" i="12"/>
  <c r="AB65" i="12"/>
  <c r="C279" i="12"/>
  <c r="AB69" i="12"/>
  <c r="C283" i="12"/>
  <c r="AB73" i="12"/>
  <c r="C287" i="12"/>
  <c r="AB77" i="12"/>
  <c r="C291" i="12"/>
  <c r="AB81" i="12"/>
  <c r="C295" i="12"/>
  <c r="AB85" i="12"/>
  <c r="C299" i="12"/>
  <c r="AB89" i="12"/>
  <c r="AB93" i="12"/>
  <c r="AB97" i="12"/>
  <c r="AB101" i="12"/>
  <c r="AB105" i="12"/>
  <c r="AB109" i="12"/>
  <c r="AB113" i="12"/>
  <c r="AB115" i="12"/>
  <c r="AB119" i="12"/>
  <c r="AB123" i="12"/>
  <c r="AB127" i="12"/>
  <c r="AB131" i="12"/>
  <c r="AB135" i="12"/>
  <c r="AB139" i="12"/>
  <c r="AB143" i="12"/>
  <c r="AB147" i="12"/>
  <c r="AB154" i="12"/>
  <c r="AB162" i="12"/>
  <c r="AB170" i="12"/>
  <c r="AB178" i="12"/>
  <c r="AB6" i="12"/>
  <c r="C220" i="12"/>
  <c r="AB10" i="12"/>
  <c r="C224" i="12"/>
  <c r="AB14" i="12"/>
  <c r="C228" i="12"/>
  <c r="AB18" i="12"/>
  <c r="C232" i="12"/>
  <c r="AB22" i="12"/>
  <c r="C236" i="12"/>
  <c r="AB26" i="12"/>
  <c r="C240" i="12"/>
  <c r="AB30" i="12"/>
  <c r="C244" i="12"/>
  <c r="AB34" i="12"/>
  <c r="C248" i="12"/>
  <c r="AB38" i="12"/>
  <c r="C252" i="12"/>
  <c r="AB42" i="12"/>
  <c r="C256" i="12"/>
  <c r="AB46" i="12"/>
  <c r="C260" i="12"/>
  <c r="AB50" i="12"/>
  <c r="C264" i="12"/>
  <c r="AB54" i="12"/>
  <c r="C268" i="12"/>
  <c r="AB58" i="12"/>
  <c r="C272" i="12"/>
  <c r="AB62" i="12"/>
  <c r="C276" i="12"/>
  <c r="AB66" i="12"/>
  <c r="C280" i="12"/>
  <c r="AB70" i="12"/>
  <c r="C284" i="12"/>
  <c r="AB74" i="12"/>
  <c r="C288" i="12"/>
  <c r="AB78" i="12"/>
  <c r="C292" i="12"/>
  <c r="AB82" i="12"/>
  <c r="C296" i="12"/>
  <c r="AB86" i="12"/>
  <c r="C300" i="12"/>
  <c r="AB90" i="12"/>
  <c r="AB94" i="12"/>
  <c r="AB98" i="12"/>
  <c r="AB102" i="12"/>
  <c r="AB106" i="12"/>
  <c r="AB110" i="12"/>
  <c r="AB116" i="12"/>
  <c r="AB120" i="12"/>
  <c r="AB124" i="12"/>
  <c r="AB128" i="12"/>
  <c r="AB132" i="12"/>
  <c r="AB136" i="12"/>
  <c r="AB140" i="12"/>
  <c r="AB144" i="12"/>
  <c r="AB148" i="12"/>
  <c r="AB152" i="12"/>
  <c r="AB156" i="12"/>
  <c r="AB160" i="12"/>
  <c r="AB164" i="12"/>
  <c r="AB168" i="12"/>
  <c r="AB172" i="12"/>
  <c r="AB176" i="12"/>
  <c r="AB180" i="12"/>
  <c r="AB186" i="12"/>
  <c r="AB190" i="12"/>
  <c r="AB194" i="12"/>
  <c r="AB198" i="12"/>
  <c r="AB202" i="12"/>
  <c r="AB206" i="12"/>
  <c r="AB210" i="12"/>
  <c r="AB214" i="12"/>
  <c r="AB218" i="12"/>
  <c r="AB222" i="12"/>
  <c r="AB226" i="12"/>
  <c r="AB230" i="12"/>
  <c r="AB234" i="12"/>
  <c r="AB238" i="12"/>
  <c r="AB242" i="12"/>
  <c r="AB246" i="12"/>
  <c r="AB250" i="12"/>
  <c r="AB254" i="12"/>
  <c r="AB258" i="12"/>
  <c r="AB262" i="12"/>
  <c r="AB266" i="12"/>
  <c r="AB270" i="12"/>
  <c r="AB274" i="12"/>
  <c r="AB278" i="12"/>
  <c r="AB184" i="12"/>
  <c r="AB188" i="12"/>
  <c r="AB192" i="12"/>
  <c r="AB196" i="12"/>
  <c r="AB200" i="12"/>
  <c r="AB204" i="12"/>
  <c r="AB208" i="12"/>
  <c r="AB212" i="12"/>
  <c r="AB216" i="12"/>
  <c r="AB219" i="12"/>
  <c r="AB223" i="12"/>
  <c r="AB227" i="12"/>
  <c r="AB231" i="12"/>
  <c r="AB235" i="12"/>
  <c r="AB239" i="12"/>
  <c r="AB243" i="12"/>
  <c r="AB247" i="12"/>
  <c r="AB251" i="12"/>
  <c r="AB255" i="12"/>
  <c r="AB259" i="12"/>
  <c r="AB263" i="12"/>
  <c r="AB267" i="12"/>
  <c r="AB271" i="12"/>
  <c r="AB275" i="12"/>
  <c r="AB279" i="12"/>
  <c r="AB282" i="12"/>
  <c r="AB286" i="12"/>
  <c r="AB290" i="12"/>
  <c r="AB294" i="12"/>
  <c r="AB298" i="12"/>
  <c r="AB303" i="12"/>
  <c r="AB307" i="12"/>
  <c r="AB311" i="12"/>
  <c r="AB315" i="12"/>
  <c r="AB319" i="12"/>
  <c r="AB327" i="12"/>
  <c r="AB283" i="12"/>
  <c r="AB287" i="12"/>
  <c r="AB291" i="12"/>
  <c r="AB295" i="12"/>
  <c r="AB299" i="12"/>
  <c r="AB302" i="12"/>
  <c r="AB306" i="12"/>
  <c r="AB310" i="12"/>
  <c r="AB314" i="12"/>
  <c r="AB318" i="12"/>
  <c r="AB322" i="12"/>
  <c r="AB326" i="12"/>
  <c r="AB330" i="12"/>
  <c r="AB332" i="12"/>
  <c r="AB336" i="12"/>
  <c r="AB340" i="12"/>
  <c r="AB344" i="12"/>
  <c r="AB334" i="12"/>
  <c r="AB338" i="12"/>
  <c r="AB342" i="12"/>
  <c r="AB346" i="12"/>
  <c r="AB349" i="12"/>
  <c r="AB353" i="12"/>
  <c r="AB357" i="12"/>
  <c r="AB361" i="12"/>
  <c r="AB365" i="12"/>
  <c r="AB369" i="12"/>
  <c r="AB373" i="12"/>
  <c r="AB377" i="12"/>
  <c r="AB381" i="12"/>
  <c r="AB385" i="12"/>
  <c r="AB389" i="12"/>
  <c r="AB393" i="12"/>
  <c r="AB397" i="12"/>
  <c r="AB401" i="12"/>
  <c r="AB405" i="12"/>
  <c r="AB409" i="12"/>
  <c r="AB413" i="12"/>
  <c r="AB417" i="12"/>
  <c r="AB421" i="12"/>
  <c r="AB425" i="12"/>
  <c r="AB429" i="12"/>
  <c r="AB350" i="12"/>
  <c r="AB354" i="12"/>
  <c r="AB358" i="12"/>
  <c r="AB362" i="12"/>
  <c r="AB366" i="12"/>
  <c r="AB370" i="12"/>
  <c r="AB374" i="12"/>
  <c r="AB378" i="12"/>
  <c r="AB382" i="12"/>
  <c r="AB386" i="12"/>
  <c r="AB390" i="12"/>
  <c r="AB394" i="12"/>
  <c r="AB398" i="12"/>
  <c r="AB402" i="12"/>
  <c r="AB406" i="12"/>
  <c r="AB410" i="12"/>
  <c r="AB414" i="12"/>
  <c r="AB418" i="12"/>
  <c r="AB422" i="12"/>
  <c r="AB426" i="12"/>
  <c r="AB430" i="12"/>
  <c r="AB8" i="12"/>
  <c r="C222" i="12"/>
  <c r="AB12" i="12"/>
  <c r="C226" i="12"/>
  <c r="AB16" i="12"/>
  <c r="C230" i="12"/>
  <c r="AB20" i="12"/>
  <c r="C234" i="12"/>
  <c r="AB24" i="12"/>
  <c r="C238" i="12"/>
  <c r="AB28" i="12"/>
  <c r="C242" i="12"/>
  <c r="AB32" i="12"/>
  <c r="C246" i="12"/>
  <c r="AB36" i="12"/>
  <c r="C250" i="12"/>
  <c r="AB40" i="12"/>
  <c r="C254" i="12"/>
  <c r="AB44" i="12"/>
  <c r="C258" i="12"/>
  <c r="AB48" i="12"/>
  <c r="C262" i="12"/>
  <c r="AB52" i="12"/>
  <c r="C266" i="12"/>
  <c r="AB56" i="12"/>
  <c r="C270" i="12"/>
  <c r="AB60" i="12"/>
  <c r="C274" i="12"/>
  <c r="AB64" i="12"/>
  <c r="C278" i="12"/>
  <c r="AB68" i="12"/>
  <c r="C282" i="12"/>
  <c r="AB72" i="12"/>
  <c r="C286" i="12"/>
  <c r="AB76" i="12"/>
  <c r="C290" i="12"/>
  <c r="AB80" i="12"/>
  <c r="C294" i="12"/>
  <c r="AB84" i="12"/>
  <c r="C298" i="12"/>
  <c r="AB88" i="12"/>
  <c r="AB92" i="12"/>
  <c r="AB96" i="12"/>
  <c r="AB100" i="12"/>
  <c r="AB104" i="12"/>
  <c r="AB108" i="12"/>
  <c r="AB112" i="12"/>
  <c r="AB114" i="12"/>
  <c r="AB118" i="12"/>
  <c r="AB122" i="12"/>
  <c r="AB126" i="12"/>
  <c r="AB130" i="12"/>
  <c r="AB134" i="12"/>
  <c r="AB138" i="12"/>
  <c r="AB142" i="12"/>
  <c r="AB146" i="12"/>
  <c r="AB150" i="12"/>
  <c r="AB158" i="12"/>
  <c r="AB166" i="12"/>
  <c r="AB174" i="12"/>
  <c r="AB182" i="12"/>
  <c r="AB7" i="12"/>
  <c r="C221" i="12"/>
  <c r="AB11" i="12"/>
  <c r="C225" i="12"/>
  <c r="AB15" i="12"/>
  <c r="C229" i="12"/>
  <c r="AB19" i="12"/>
  <c r="C233" i="12"/>
  <c r="AB23" i="12"/>
  <c r="C237" i="12"/>
  <c r="AB27" i="12"/>
  <c r="C241" i="12"/>
  <c r="AB31" i="12"/>
  <c r="C245" i="12"/>
  <c r="AB35" i="12"/>
  <c r="C249" i="12"/>
  <c r="AB39" i="12"/>
  <c r="C253" i="12"/>
  <c r="AB43" i="12"/>
  <c r="C257" i="12"/>
  <c r="AB47" i="12"/>
  <c r="C261" i="12"/>
  <c r="AB51" i="12"/>
  <c r="C265" i="12"/>
  <c r="AB55" i="12"/>
  <c r="C269" i="12"/>
  <c r="AB59" i="12"/>
  <c r="C273" i="12"/>
  <c r="AB63" i="12"/>
  <c r="C277" i="12"/>
  <c r="AB67" i="12"/>
  <c r="C281" i="12"/>
  <c r="AB71" i="12"/>
  <c r="C285" i="12"/>
  <c r="AB75" i="12"/>
  <c r="C289" i="12"/>
  <c r="AB79" i="12"/>
  <c r="C293" i="12"/>
  <c r="AB83" i="12"/>
  <c r="C297" i="12"/>
  <c r="AB87" i="12"/>
  <c r="C301" i="12"/>
  <c r="AB91" i="12"/>
  <c r="AB95" i="12"/>
  <c r="AB99" i="12"/>
  <c r="AB103" i="12"/>
  <c r="AB107" i="12"/>
  <c r="AB111" i="12"/>
  <c r="AB117" i="12"/>
  <c r="AB121" i="12"/>
  <c r="AB125" i="12"/>
  <c r="AB129" i="12"/>
  <c r="AB133" i="12"/>
  <c r="AB137" i="12"/>
  <c r="AB141" i="12"/>
  <c r="AB145" i="12"/>
  <c r="AB149" i="12"/>
  <c r="AB153" i="12"/>
  <c r="AB157" i="12"/>
  <c r="AB161" i="12"/>
  <c r="AB165" i="12"/>
  <c r="AB169" i="12"/>
  <c r="AB173" i="12"/>
  <c r="AB177" i="12"/>
  <c r="AB181" i="12"/>
  <c r="AB187" i="12"/>
  <c r="AB191" i="12"/>
  <c r="AB195" i="12"/>
  <c r="AB199" i="12"/>
  <c r="AB203" i="12"/>
  <c r="AB207" i="12"/>
  <c r="AB211" i="12"/>
  <c r="AB215" i="12"/>
  <c r="AB220" i="12"/>
  <c r="AB224" i="12"/>
  <c r="AB228" i="12"/>
  <c r="AB232" i="12"/>
  <c r="AB236" i="12"/>
  <c r="AB240" i="12"/>
  <c r="AB244" i="12"/>
  <c r="AB248" i="12"/>
  <c r="AB252" i="12"/>
  <c r="AB256" i="12"/>
  <c r="AB260" i="12"/>
  <c r="AB264" i="12"/>
  <c r="AB268" i="12"/>
  <c r="AB272" i="12"/>
  <c r="AB276" i="12"/>
  <c r="AB185" i="12"/>
  <c r="AB189" i="12"/>
  <c r="AB193" i="12"/>
  <c r="AB197" i="12"/>
  <c r="AB201" i="12"/>
  <c r="AB205" i="12"/>
  <c r="AB209" i="12"/>
  <c r="AB213" i="12"/>
  <c r="AB217" i="12"/>
  <c r="AB221" i="12"/>
  <c r="AB225" i="12"/>
  <c r="AB229" i="12"/>
  <c r="AB233" i="12"/>
  <c r="AB237" i="12"/>
  <c r="AB241" i="12"/>
  <c r="AB245" i="12"/>
  <c r="AB249" i="12"/>
  <c r="AB253" i="12"/>
  <c r="AB257" i="12"/>
  <c r="AB261" i="12"/>
  <c r="AB265" i="12"/>
  <c r="AB269" i="12"/>
  <c r="AB273" i="12"/>
  <c r="AB277" i="12"/>
  <c r="AB280" i="12"/>
  <c r="AB284" i="12"/>
  <c r="AB288" i="12"/>
  <c r="AB292" i="12"/>
  <c r="AB296" i="12"/>
  <c r="AB300" i="12"/>
  <c r="AB304" i="12"/>
  <c r="AB308" i="12"/>
  <c r="AB312" i="12"/>
  <c r="AB316" i="12"/>
  <c r="AB323" i="12"/>
  <c r="AB281" i="12"/>
  <c r="AB285" i="12"/>
  <c r="AB289" i="12"/>
  <c r="AB293" i="12"/>
  <c r="AB297" i="12"/>
  <c r="AB301" i="12"/>
  <c r="AB305" i="12"/>
  <c r="AB309" i="12"/>
  <c r="AB313" i="12"/>
  <c r="AB317" i="12"/>
  <c r="AB321" i="12"/>
  <c r="AB325" i="12"/>
  <c r="AB329" i="12"/>
  <c r="AB331" i="12"/>
  <c r="AB335" i="12"/>
  <c r="AB339" i="12"/>
  <c r="AB343" i="12"/>
  <c r="AB347" i="12"/>
  <c r="AB333" i="12"/>
  <c r="AB337" i="12"/>
  <c r="AB341" i="12"/>
  <c r="AB348" i="12"/>
  <c r="AB355" i="12"/>
  <c r="AB363" i="12"/>
  <c r="AB371" i="12"/>
  <c r="AB379" i="12"/>
  <c r="AB387" i="12"/>
  <c r="AB395" i="12"/>
  <c r="AB403" i="12"/>
  <c r="AB411" i="12"/>
  <c r="AB419" i="12"/>
  <c r="AB427" i="12"/>
  <c r="AB352" i="12"/>
  <c r="AB360" i="12"/>
  <c r="AB368" i="12"/>
  <c r="AB376" i="12"/>
  <c r="AB384" i="12"/>
  <c r="AB392" i="12"/>
  <c r="AB400" i="12"/>
  <c r="AB408" i="12"/>
  <c r="AB416" i="12"/>
  <c r="AB424" i="12"/>
  <c r="AB345" i="12"/>
  <c r="AB351" i="12"/>
  <c r="AB359" i="12"/>
  <c r="AB367" i="12"/>
  <c r="AB375" i="12"/>
  <c r="AB383" i="12"/>
  <c r="AB391" i="12"/>
  <c r="AB399" i="12"/>
  <c r="AB407" i="12"/>
  <c r="AB415" i="12"/>
  <c r="AB423" i="12"/>
  <c r="AB431" i="12"/>
  <c r="AB356" i="12"/>
  <c r="AB364" i="12"/>
  <c r="AB372" i="12"/>
  <c r="AB380" i="12"/>
  <c r="AB388" i="12"/>
  <c r="AB396" i="12"/>
  <c r="AB404" i="12"/>
  <c r="AB412" i="12"/>
  <c r="AB420" i="12"/>
  <c r="AB428" i="12"/>
  <c r="AB159" i="12"/>
  <c r="AB175" i="12"/>
  <c r="AB324" i="12"/>
  <c r="AB5" i="11"/>
  <c r="C219" i="11"/>
  <c r="AB12" i="11"/>
  <c r="C226" i="11"/>
  <c r="AB20" i="11"/>
  <c r="C234" i="11"/>
  <c r="AB28" i="11"/>
  <c r="C242" i="11"/>
  <c r="AB36" i="11"/>
  <c r="C250" i="11"/>
  <c r="AB44" i="11"/>
  <c r="C258" i="11"/>
  <c r="AB48" i="11"/>
  <c r="C262" i="11"/>
  <c r="AB52" i="11"/>
  <c r="C266" i="11"/>
  <c r="AB56" i="11"/>
  <c r="C270" i="11"/>
  <c r="AB60" i="11"/>
  <c r="C274" i="11"/>
  <c r="AB64" i="11"/>
  <c r="C278" i="11"/>
  <c r="AB68" i="11"/>
  <c r="C282" i="11"/>
  <c r="AB72" i="11"/>
  <c r="C286" i="11"/>
  <c r="AB7" i="11"/>
  <c r="C221" i="11"/>
  <c r="AB11" i="11"/>
  <c r="C225" i="11"/>
  <c r="AB15" i="11"/>
  <c r="C229" i="11"/>
  <c r="AB19" i="11"/>
  <c r="C233" i="11"/>
  <c r="AB23" i="11"/>
  <c r="C237" i="11"/>
  <c r="AB27" i="11"/>
  <c r="C241" i="11"/>
  <c r="AB31" i="11"/>
  <c r="C245" i="11"/>
  <c r="AB35" i="11"/>
  <c r="C249" i="11"/>
  <c r="AB39" i="11"/>
  <c r="C253" i="11"/>
  <c r="AB46" i="11"/>
  <c r="C260" i="11"/>
  <c r="AB54" i="11"/>
  <c r="C268" i="11"/>
  <c r="AB62" i="11"/>
  <c r="C276" i="11"/>
  <c r="AB70" i="11"/>
  <c r="C284" i="11"/>
  <c r="AB73" i="11"/>
  <c r="C287" i="11"/>
  <c r="AB77" i="11"/>
  <c r="C291" i="11"/>
  <c r="AB81" i="11"/>
  <c r="C295" i="11"/>
  <c r="AB85" i="11"/>
  <c r="C299" i="11"/>
  <c r="AB89" i="11"/>
  <c r="AB93" i="11"/>
  <c r="AB97" i="11"/>
  <c r="AB101" i="11"/>
  <c r="AB105" i="11"/>
  <c r="AB109" i="11"/>
  <c r="AB113" i="11"/>
  <c r="AB115" i="11"/>
  <c r="AB119" i="11"/>
  <c r="AB123" i="11"/>
  <c r="AB127" i="11"/>
  <c r="AB131" i="11"/>
  <c r="AB135" i="11"/>
  <c r="AB143" i="11"/>
  <c r="AB151" i="11"/>
  <c r="AB159" i="11"/>
  <c r="AB167" i="11"/>
  <c r="AB175" i="11"/>
  <c r="AB183" i="11"/>
  <c r="AB191" i="11"/>
  <c r="AB199" i="11"/>
  <c r="AB207" i="11"/>
  <c r="AB215" i="11"/>
  <c r="AB220" i="11"/>
  <c r="AB224" i="11"/>
  <c r="AB228" i="11"/>
  <c r="AB232" i="11"/>
  <c r="AB236" i="11"/>
  <c r="AB240" i="11"/>
  <c r="AB75" i="11"/>
  <c r="C289" i="11"/>
  <c r="AB79" i="11"/>
  <c r="C293" i="11"/>
  <c r="AB83" i="11"/>
  <c r="C297" i="11"/>
  <c r="AB87" i="11"/>
  <c r="C301" i="11"/>
  <c r="AB91" i="11"/>
  <c r="AB95" i="11"/>
  <c r="AB99" i="11"/>
  <c r="AB103" i="11"/>
  <c r="AB107" i="11"/>
  <c r="AB111" i="11"/>
  <c r="AB117" i="11"/>
  <c r="AB121" i="11"/>
  <c r="AB125" i="11"/>
  <c r="AB129" i="11"/>
  <c r="AB133" i="11"/>
  <c r="AB138" i="11"/>
  <c r="AB142" i="11"/>
  <c r="AB146" i="11"/>
  <c r="AB150" i="11"/>
  <c r="AB154" i="11"/>
  <c r="AB158" i="11"/>
  <c r="AB162" i="11"/>
  <c r="AB166" i="11"/>
  <c r="AB170" i="11"/>
  <c r="AB174" i="11"/>
  <c r="AB178" i="11"/>
  <c r="AB182" i="11"/>
  <c r="AB186" i="11"/>
  <c r="AB190" i="11"/>
  <c r="AB194" i="11"/>
  <c r="AB198" i="11"/>
  <c r="AB202" i="11"/>
  <c r="AB206" i="11"/>
  <c r="AB210" i="11"/>
  <c r="AB214" i="11"/>
  <c r="AB219" i="11"/>
  <c r="AB223" i="11"/>
  <c r="AB227" i="11"/>
  <c r="AB231" i="11"/>
  <c r="AB235" i="11"/>
  <c r="AB239" i="11"/>
  <c r="AB246" i="11"/>
  <c r="AB250" i="11"/>
  <c r="AB254" i="11"/>
  <c r="AB258" i="11"/>
  <c r="AB263" i="11"/>
  <c r="AB267" i="11"/>
  <c r="AB271" i="11"/>
  <c r="AB275" i="11"/>
  <c r="AB279" i="11"/>
  <c r="AB283" i="11"/>
  <c r="AB287" i="11"/>
  <c r="AB291" i="11"/>
  <c r="AB295" i="11"/>
  <c r="AB299" i="11"/>
  <c r="AB302" i="11"/>
  <c r="AB306" i="11"/>
  <c r="AB310" i="11"/>
  <c r="AB314" i="11"/>
  <c r="AB318" i="11"/>
  <c r="AB324" i="11"/>
  <c r="AB332" i="11"/>
  <c r="AB245" i="11"/>
  <c r="AB249" i="11"/>
  <c r="AB253" i="11"/>
  <c r="AB257" i="11"/>
  <c r="AB260" i="11"/>
  <c r="AB264" i="11"/>
  <c r="AB268" i="11"/>
  <c r="AB272" i="11"/>
  <c r="AB276" i="11"/>
  <c r="AB280" i="11"/>
  <c r="AB284" i="11"/>
  <c r="AB288" i="11"/>
  <c r="AB292" i="11"/>
  <c r="AB296" i="11"/>
  <c r="AB300" i="11"/>
  <c r="AB307" i="11"/>
  <c r="AB315" i="11"/>
  <c r="AB323" i="11"/>
  <c r="AB331" i="11"/>
  <c r="AB322" i="11"/>
  <c r="AB330" i="11"/>
  <c r="AB338" i="11"/>
  <c r="AB342" i="11"/>
  <c r="AB346" i="11"/>
  <c r="AB340" i="11"/>
  <c r="AB344" i="11"/>
  <c r="AB349" i="11"/>
  <c r="AB353" i="11"/>
  <c r="AB357" i="11"/>
  <c r="AB361" i="11"/>
  <c r="AB365" i="11"/>
  <c r="AB369" i="11"/>
  <c r="AB373" i="11"/>
  <c r="AB377" i="11"/>
  <c r="AB381" i="11"/>
  <c r="AB385" i="11"/>
  <c r="AB389" i="11"/>
  <c r="AB393" i="11"/>
  <c r="AB397" i="11"/>
  <c r="AB401" i="11"/>
  <c r="AB405" i="11"/>
  <c r="AB409" i="11"/>
  <c r="AB413" i="11"/>
  <c r="AB417" i="11"/>
  <c r="AB421" i="11"/>
  <c r="AB425" i="11"/>
  <c r="AB429" i="11"/>
  <c r="AB350" i="11"/>
  <c r="AB354" i="11"/>
  <c r="AB358" i="11"/>
  <c r="AB362" i="11"/>
  <c r="AB366" i="11"/>
  <c r="AB370" i="11"/>
  <c r="AB374" i="11"/>
  <c r="AB378" i="11"/>
  <c r="AB382" i="11"/>
  <c r="AB386" i="11"/>
  <c r="AB390" i="11"/>
  <c r="AB394" i="11"/>
  <c r="AB398" i="11"/>
  <c r="AB402" i="11"/>
  <c r="AB406" i="11"/>
  <c r="AB410" i="11"/>
  <c r="AB414" i="11"/>
  <c r="AB418" i="11"/>
  <c r="AB422" i="11"/>
  <c r="AB426" i="11"/>
  <c r="AB430" i="11"/>
  <c r="AB8" i="11"/>
  <c r="C222" i="11"/>
  <c r="AB16" i="11"/>
  <c r="C230" i="11"/>
  <c r="AB24" i="11"/>
  <c r="C238" i="11"/>
  <c r="AB32" i="11"/>
  <c r="C246" i="11"/>
  <c r="AB40" i="11"/>
  <c r="C254" i="11"/>
  <c r="AB45" i="11"/>
  <c r="C259" i="11"/>
  <c r="AB49" i="11"/>
  <c r="C263" i="11"/>
  <c r="AB53" i="11"/>
  <c r="C267" i="11"/>
  <c r="AB57" i="11"/>
  <c r="C271" i="11"/>
  <c r="AB61" i="11"/>
  <c r="C275" i="11"/>
  <c r="AB65" i="11"/>
  <c r="C279" i="11"/>
  <c r="AB69" i="11"/>
  <c r="C283" i="11"/>
  <c r="AB4" i="11"/>
  <c r="AB6" i="11"/>
  <c r="C220" i="11"/>
  <c r="AB10" i="11"/>
  <c r="C224" i="11"/>
  <c r="AB14" i="11"/>
  <c r="C228" i="11"/>
  <c r="AB18" i="11"/>
  <c r="C232" i="11"/>
  <c r="AB22" i="11"/>
  <c r="C236" i="11"/>
  <c r="AB26" i="11"/>
  <c r="C240" i="11"/>
  <c r="AB30" i="11"/>
  <c r="C244" i="11"/>
  <c r="AB34" i="11"/>
  <c r="C248" i="11"/>
  <c r="AB38" i="11"/>
  <c r="C252" i="11"/>
  <c r="AB42" i="11"/>
  <c r="C256" i="11"/>
  <c r="AB50" i="11"/>
  <c r="C264" i="11"/>
  <c r="AB58" i="11"/>
  <c r="C272" i="11"/>
  <c r="AB66" i="11"/>
  <c r="C280" i="11"/>
  <c r="AB76" i="11"/>
  <c r="C290" i="11"/>
  <c r="AB80" i="11"/>
  <c r="C294" i="11"/>
  <c r="AB84" i="11"/>
  <c r="C298" i="11"/>
  <c r="AB88" i="11"/>
  <c r="AB92" i="11"/>
  <c r="AB96" i="11"/>
  <c r="AB100" i="11"/>
  <c r="AB104" i="11"/>
  <c r="AB108" i="11"/>
  <c r="AB112" i="11"/>
  <c r="AB114" i="11"/>
  <c r="AB118" i="11"/>
  <c r="AB122" i="11"/>
  <c r="AB126" i="11"/>
  <c r="AB130" i="11"/>
  <c r="AB134" i="11"/>
  <c r="AB139" i="11"/>
  <c r="AB147" i="11"/>
  <c r="AB155" i="11"/>
  <c r="AB163" i="11"/>
  <c r="AB171" i="11"/>
  <c r="AB179" i="11"/>
  <c r="AB187" i="11"/>
  <c r="AB195" i="11"/>
  <c r="AB203" i="11"/>
  <c r="AB211" i="11"/>
  <c r="AB218" i="11"/>
  <c r="AB222" i="11"/>
  <c r="AB226" i="11"/>
  <c r="AB230" i="11"/>
  <c r="AB234" i="11"/>
  <c r="AB238" i="11"/>
  <c r="AB74" i="11"/>
  <c r="C288" i="11"/>
  <c r="AB78" i="11"/>
  <c r="C292" i="11"/>
  <c r="AB82" i="11"/>
  <c r="C296" i="11"/>
  <c r="AB86" i="11"/>
  <c r="C300" i="11"/>
  <c r="AB90" i="11"/>
  <c r="AB94" i="11"/>
  <c r="AB98" i="11"/>
  <c r="AB102" i="11"/>
  <c r="AB106" i="11"/>
  <c r="AB110" i="11"/>
  <c r="AB116" i="11"/>
  <c r="AB120" i="11"/>
  <c r="AB124" i="11"/>
  <c r="AB128" i="11"/>
  <c r="AB132" i="11"/>
  <c r="AB137" i="11"/>
  <c r="AB141" i="11"/>
  <c r="AB145" i="11"/>
  <c r="AB149" i="11"/>
  <c r="AB153" i="11"/>
  <c r="AB157" i="11"/>
  <c r="AB161" i="11"/>
  <c r="AB165" i="11"/>
  <c r="AB169" i="11"/>
  <c r="AB173" i="11"/>
  <c r="AB177" i="11"/>
  <c r="AB181" i="11"/>
  <c r="AB185" i="11"/>
  <c r="AB189" i="11"/>
  <c r="AB193" i="11"/>
  <c r="AB197" i="11"/>
  <c r="AB201" i="11"/>
  <c r="AB205" i="11"/>
  <c r="AB209" i="11"/>
  <c r="AB213" i="11"/>
  <c r="AB217" i="11"/>
  <c r="AB221" i="11"/>
  <c r="AB225" i="11"/>
  <c r="AB229" i="11"/>
  <c r="AB233" i="11"/>
  <c r="AB237" i="11"/>
  <c r="AB241" i="11"/>
  <c r="AB244" i="11"/>
  <c r="AB248" i="11"/>
  <c r="AB252" i="11"/>
  <c r="AB256" i="11"/>
  <c r="AB261" i="11"/>
  <c r="AB265" i="11"/>
  <c r="AB269" i="11"/>
  <c r="AB273" i="11"/>
  <c r="AB277" i="11"/>
  <c r="AB281" i="11"/>
  <c r="AB285" i="11"/>
  <c r="AB289" i="11"/>
  <c r="AB293" i="11"/>
  <c r="AB297" i="11"/>
  <c r="AB301" i="11"/>
  <c r="AB305" i="11"/>
  <c r="AB309" i="11"/>
  <c r="AB313" i="11"/>
  <c r="AB317" i="11"/>
  <c r="AB320" i="11"/>
  <c r="AB328" i="11"/>
  <c r="AB336" i="11"/>
  <c r="AB243" i="11"/>
  <c r="AB247" i="11"/>
  <c r="AB251" i="11"/>
  <c r="AB255" i="11"/>
  <c r="AB259" i="11"/>
  <c r="AB262" i="11"/>
  <c r="AB266" i="11"/>
  <c r="AB270" i="11"/>
  <c r="AB274" i="11"/>
  <c r="AB278" i="11"/>
  <c r="AB282" i="11"/>
  <c r="AB286" i="11"/>
  <c r="AB290" i="11"/>
  <c r="AB294" i="11"/>
  <c r="AB298" i="11"/>
  <c r="AB303" i="11"/>
  <c r="AB311" i="11"/>
  <c r="AB319" i="11"/>
  <c r="AB327" i="11"/>
  <c r="AB335" i="11"/>
  <c r="AB326" i="11"/>
  <c r="AB334" i="11"/>
  <c r="AB339" i="11"/>
  <c r="AB343" i="11"/>
  <c r="AB341" i="11"/>
  <c r="AB345" i="11"/>
  <c r="AB351" i="11"/>
  <c r="AB355" i="11"/>
  <c r="AB359" i="11"/>
  <c r="AB363" i="11"/>
  <c r="AB367" i="11"/>
  <c r="AB371" i="11"/>
  <c r="AB375" i="11"/>
  <c r="AB379" i="11"/>
  <c r="AB383" i="11"/>
  <c r="AB387" i="11"/>
  <c r="AB391" i="11"/>
  <c r="AB395" i="11"/>
  <c r="AB399" i="11"/>
  <c r="AB403" i="11"/>
  <c r="AB407" i="11"/>
  <c r="AB411" i="11"/>
  <c r="AB415" i="11"/>
  <c r="AB419" i="11"/>
  <c r="AB423" i="11"/>
  <c r="AB427" i="11"/>
  <c r="AB431" i="11"/>
  <c r="AB348" i="11"/>
  <c r="AB352" i="11"/>
  <c r="AB356" i="11"/>
  <c r="AB360" i="11"/>
  <c r="AB364" i="11"/>
  <c r="AB368" i="11"/>
  <c r="AB372" i="11"/>
  <c r="AB376" i="11"/>
  <c r="AB380" i="11"/>
  <c r="AB384" i="11"/>
  <c r="AB388" i="11"/>
  <c r="AB392" i="11"/>
  <c r="AB396" i="11"/>
  <c r="AB400" i="11"/>
  <c r="AB404" i="11"/>
  <c r="AB408" i="11"/>
  <c r="AB412" i="11"/>
  <c r="AB416" i="11"/>
  <c r="AB420" i="11"/>
  <c r="AB424" i="11"/>
  <c r="AB428" i="11"/>
  <c r="AB21" i="11"/>
  <c r="C235" i="11"/>
  <c r="AB37" i="11"/>
  <c r="C251" i="11"/>
  <c r="AB55" i="11"/>
  <c r="C269" i="11"/>
  <c r="AB71" i="11"/>
  <c r="C285" i="11"/>
  <c r="AB144" i="11"/>
  <c r="AB160" i="11"/>
  <c r="AB176" i="11"/>
  <c r="AB192" i="11"/>
  <c r="AB208" i="11"/>
  <c r="AB242" i="11"/>
  <c r="AB312" i="11"/>
  <c r="AB333" i="11"/>
  <c r="AB9" i="11"/>
  <c r="C223" i="11"/>
  <c r="AB25" i="11"/>
  <c r="C239" i="11"/>
  <c r="AB41" i="11"/>
  <c r="C255" i="11"/>
  <c r="AB51" i="11"/>
  <c r="C265" i="11"/>
  <c r="AB67" i="11"/>
  <c r="C281" i="11"/>
  <c r="AB148" i="11"/>
  <c r="AB164" i="11"/>
  <c r="AB180" i="11"/>
  <c r="AB196" i="11"/>
  <c r="AB212" i="11"/>
  <c r="AB316" i="11"/>
  <c r="AB329" i="11"/>
  <c r="AB13" i="11"/>
  <c r="C227" i="11"/>
  <c r="AB29" i="11"/>
  <c r="C243" i="11"/>
  <c r="AB47" i="11"/>
  <c r="C261" i="11"/>
  <c r="AB63" i="11"/>
  <c r="C277" i="11"/>
  <c r="AB136" i="11"/>
  <c r="AB152" i="11"/>
  <c r="AB168" i="11"/>
  <c r="AB184" i="11"/>
  <c r="AB200" i="11"/>
  <c r="AB216" i="11"/>
  <c r="AB304" i="11"/>
  <c r="AB325" i="11"/>
  <c r="AB347" i="11"/>
  <c r="AB17" i="11"/>
  <c r="C231" i="11"/>
  <c r="AB33" i="11"/>
  <c r="C247" i="11"/>
  <c r="AB43" i="11"/>
  <c r="C257" i="11"/>
  <c r="AB59" i="11"/>
  <c r="C273" i="11"/>
  <c r="AB140" i="11"/>
  <c r="AB156" i="11"/>
  <c r="AB172" i="11"/>
  <c r="AB188" i="11"/>
  <c r="AB204" i="11"/>
  <c r="AB308" i="11"/>
  <c r="AB321" i="11"/>
  <c r="AB337" i="11"/>
  <c r="AB5" i="10"/>
  <c r="C219" i="10"/>
  <c r="AB9" i="10"/>
  <c r="C223" i="10"/>
  <c r="AB13" i="10"/>
  <c r="C227" i="10"/>
  <c r="AB17" i="10"/>
  <c r="C231" i="10"/>
  <c r="AB21" i="10"/>
  <c r="C235" i="10"/>
  <c r="AB25" i="10"/>
  <c r="C239" i="10"/>
  <c r="AB29" i="10"/>
  <c r="C243" i="10"/>
  <c r="AB33" i="10"/>
  <c r="C247" i="10"/>
  <c r="AB37" i="10"/>
  <c r="C251" i="10"/>
  <c r="AB41" i="10"/>
  <c r="C255" i="10"/>
  <c r="AB45" i="10"/>
  <c r="C259" i="10"/>
  <c r="AB49" i="10"/>
  <c r="C263" i="10"/>
  <c r="AB53" i="10"/>
  <c r="C267" i="10"/>
  <c r="AB57" i="10"/>
  <c r="C271" i="10"/>
  <c r="AB61" i="10"/>
  <c r="C275" i="10"/>
  <c r="AB65" i="10"/>
  <c r="C279" i="10"/>
  <c r="AB69" i="10"/>
  <c r="C283" i="10"/>
  <c r="AB73" i="10"/>
  <c r="C287" i="10"/>
  <c r="AB77" i="10"/>
  <c r="C291" i="10"/>
  <c r="AB81" i="10"/>
  <c r="C295" i="10"/>
  <c r="AB85" i="10"/>
  <c r="C299" i="10"/>
  <c r="AB89" i="10"/>
  <c r="AB93" i="10"/>
  <c r="AB97" i="10"/>
  <c r="AB101" i="10"/>
  <c r="AB105" i="10"/>
  <c r="AB110" i="10"/>
  <c r="AB118" i="10"/>
  <c r="AB126" i="10"/>
  <c r="AB8" i="10"/>
  <c r="C222" i="10"/>
  <c r="AB12" i="10"/>
  <c r="C226" i="10"/>
  <c r="AB16" i="10"/>
  <c r="C230" i="10"/>
  <c r="AB20" i="10"/>
  <c r="C234" i="10"/>
  <c r="AB24" i="10"/>
  <c r="C238" i="10"/>
  <c r="AB28" i="10"/>
  <c r="C242" i="10"/>
  <c r="AB32" i="10"/>
  <c r="C246" i="10"/>
  <c r="AB36" i="10"/>
  <c r="C250" i="10"/>
  <c r="AB40" i="10"/>
  <c r="C254" i="10"/>
  <c r="AB44" i="10"/>
  <c r="C258" i="10"/>
  <c r="AB48" i="10"/>
  <c r="C262" i="10"/>
  <c r="AB52" i="10"/>
  <c r="C266" i="10"/>
  <c r="AB56" i="10"/>
  <c r="C270" i="10"/>
  <c r="AB60" i="10"/>
  <c r="C274" i="10"/>
  <c r="AB64" i="10"/>
  <c r="C278" i="10"/>
  <c r="AB68" i="10"/>
  <c r="C282" i="10"/>
  <c r="AB72" i="10"/>
  <c r="C286" i="10"/>
  <c r="AB76" i="10"/>
  <c r="C290" i="10"/>
  <c r="AB80" i="10"/>
  <c r="C294" i="10"/>
  <c r="AB84" i="10"/>
  <c r="C298" i="10"/>
  <c r="AB88" i="10"/>
  <c r="AB92" i="10"/>
  <c r="AB96" i="10"/>
  <c r="AB100" i="10"/>
  <c r="AB104" i="10"/>
  <c r="AB108" i="10"/>
  <c r="AB112" i="10"/>
  <c r="AB116" i="10"/>
  <c r="AB120" i="10"/>
  <c r="AB124" i="10"/>
  <c r="AB130" i="10"/>
  <c r="AB134" i="10"/>
  <c r="AB138" i="10"/>
  <c r="AB142" i="10"/>
  <c r="AB146" i="10"/>
  <c r="AB154" i="10"/>
  <c r="AB162" i="10"/>
  <c r="AB170" i="10"/>
  <c r="AB178" i="10"/>
  <c r="AB182" i="10"/>
  <c r="AB186" i="10"/>
  <c r="AB190" i="10"/>
  <c r="AB194" i="10"/>
  <c r="AB198" i="10"/>
  <c r="AB202" i="10"/>
  <c r="AB206" i="10"/>
  <c r="AB210" i="10"/>
  <c r="AB129" i="10"/>
  <c r="AB133" i="10"/>
  <c r="AB137" i="10"/>
  <c r="AB141" i="10"/>
  <c r="AB145" i="10"/>
  <c r="AB149" i="10"/>
  <c r="AB153" i="10"/>
  <c r="AB157" i="10"/>
  <c r="AB161" i="10"/>
  <c r="AB165" i="10"/>
  <c r="AB169" i="10"/>
  <c r="AB173" i="10"/>
  <c r="AB180" i="10"/>
  <c r="AB188" i="10"/>
  <c r="AB196" i="10"/>
  <c r="AB204" i="10"/>
  <c r="AB215" i="10"/>
  <c r="AB220" i="10"/>
  <c r="AB224" i="10"/>
  <c r="AB228" i="10"/>
  <c r="AB232" i="10"/>
  <c r="AB236" i="10"/>
  <c r="AB240" i="10"/>
  <c r="AB244" i="10"/>
  <c r="AB248" i="10"/>
  <c r="AB252" i="10"/>
  <c r="AB256" i="10"/>
  <c r="AB260" i="10"/>
  <c r="AB264" i="10"/>
  <c r="AB268" i="10"/>
  <c r="AB272" i="10"/>
  <c r="AB276" i="10"/>
  <c r="AB280" i="10"/>
  <c r="AB213" i="10"/>
  <c r="AB217" i="10"/>
  <c r="AB221" i="10"/>
  <c r="AB225" i="10"/>
  <c r="AB229" i="10"/>
  <c r="AB233" i="10"/>
  <c r="AB237" i="10"/>
  <c r="AB241" i="10"/>
  <c r="AB245" i="10"/>
  <c r="AB249" i="10"/>
  <c r="AB253" i="10"/>
  <c r="AB257" i="10"/>
  <c r="AB261" i="10"/>
  <c r="AB265" i="10"/>
  <c r="AB269" i="10"/>
  <c r="AB273" i="10"/>
  <c r="AB277" i="10"/>
  <c r="AB281" i="10"/>
  <c r="AB284" i="10"/>
  <c r="AB288" i="10"/>
  <c r="AB292" i="10"/>
  <c r="AB296" i="10"/>
  <c r="AB300" i="10"/>
  <c r="AB304" i="10"/>
  <c r="AB308" i="10"/>
  <c r="AB312" i="10"/>
  <c r="AB316" i="10"/>
  <c r="AB323" i="10"/>
  <c r="AB331" i="10"/>
  <c r="AB285" i="10"/>
  <c r="AB289" i="10"/>
  <c r="AB293" i="10"/>
  <c r="AB297" i="10"/>
  <c r="AB301" i="10"/>
  <c r="AB305" i="10"/>
  <c r="AB309" i="10"/>
  <c r="AB313" i="10"/>
  <c r="AB317" i="10"/>
  <c r="AB321" i="10"/>
  <c r="AB325" i="10"/>
  <c r="AB329" i="10"/>
  <c r="AB335" i="10"/>
  <c r="AB339" i="10"/>
  <c r="AB343" i="10"/>
  <c r="AB347" i="10"/>
  <c r="AB334" i="10"/>
  <c r="AB338" i="10"/>
  <c r="AB342" i="10"/>
  <c r="AB346" i="10"/>
  <c r="AB349" i="10"/>
  <c r="AB353" i="10"/>
  <c r="AB357" i="10"/>
  <c r="AB361" i="10"/>
  <c r="AB365" i="10"/>
  <c r="AB369" i="10"/>
  <c r="AB373" i="10"/>
  <c r="AB377" i="10"/>
  <c r="AB381" i="10"/>
  <c r="AB385" i="10"/>
  <c r="AB389" i="10"/>
  <c r="AB393" i="10"/>
  <c r="AB397" i="10"/>
  <c r="AB401" i="10"/>
  <c r="AB405" i="10"/>
  <c r="AB409" i="10"/>
  <c r="AB413" i="10"/>
  <c r="AB417" i="10"/>
  <c r="AB421" i="10"/>
  <c r="AB425" i="10"/>
  <c r="AB429" i="10"/>
  <c r="AB350" i="10"/>
  <c r="AB354" i="10"/>
  <c r="AB358" i="10"/>
  <c r="AB362" i="10"/>
  <c r="AB366" i="10"/>
  <c r="AB370" i="10"/>
  <c r="AB374" i="10"/>
  <c r="AB378" i="10"/>
  <c r="AB382" i="10"/>
  <c r="AB386" i="10"/>
  <c r="AB390" i="10"/>
  <c r="AB394" i="10"/>
  <c r="AB398" i="10"/>
  <c r="AB402" i="10"/>
  <c r="AB406" i="10"/>
  <c r="AB410" i="10"/>
  <c r="AB414" i="10"/>
  <c r="AB418" i="10"/>
  <c r="AB422" i="10"/>
  <c r="AB426" i="10"/>
  <c r="AB430" i="10"/>
  <c r="AB4" i="10"/>
  <c r="AB6" i="10"/>
  <c r="C220" i="10"/>
  <c r="AB10" i="10"/>
  <c r="C224" i="10"/>
  <c r="AB14" i="10"/>
  <c r="C228" i="10"/>
  <c r="AB18" i="10"/>
  <c r="C232" i="10"/>
  <c r="AB22" i="10"/>
  <c r="C236" i="10"/>
  <c r="AB26" i="10"/>
  <c r="C240" i="10"/>
  <c r="AB30" i="10"/>
  <c r="C244" i="10"/>
  <c r="AB34" i="10"/>
  <c r="C248" i="10"/>
  <c r="AB38" i="10"/>
  <c r="C252" i="10"/>
  <c r="AB42" i="10"/>
  <c r="C256" i="10"/>
  <c r="AB46" i="10"/>
  <c r="C260" i="10"/>
  <c r="AB50" i="10"/>
  <c r="C264" i="10"/>
  <c r="AB54" i="10"/>
  <c r="C268" i="10"/>
  <c r="AB58" i="10"/>
  <c r="C272" i="10"/>
  <c r="AB62" i="10"/>
  <c r="C276" i="10"/>
  <c r="AB66" i="10"/>
  <c r="C280" i="10"/>
  <c r="AB70" i="10"/>
  <c r="C284" i="10"/>
  <c r="AB74" i="10"/>
  <c r="C288" i="10"/>
  <c r="AB78" i="10"/>
  <c r="C292" i="10"/>
  <c r="AB82" i="10"/>
  <c r="C296" i="10"/>
  <c r="AB86" i="10"/>
  <c r="C300" i="10"/>
  <c r="AB90" i="10"/>
  <c r="AB94" i="10"/>
  <c r="AB98" i="10"/>
  <c r="AB102" i="10"/>
  <c r="AB106" i="10"/>
  <c r="AB114" i="10"/>
  <c r="AB122" i="10"/>
  <c r="AB7" i="10"/>
  <c r="C221" i="10"/>
  <c r="AB11" i="10"/>
  <c r="C225" i="10"/>
  <c r="AB15" i="10"/>
  <c r="C229" i="10"/>
  <c r="AB19" i="10"/>
  <c r="C233" i="10"/>
  <c r="AB23" i="10"/>
  <c r="C237" i="10"/>
  <c r="AB27" i="10"/>
  <c r="C241" i="10"/>
  <c r="AB31" i="10"/>
  <c r="C245" i="10"/>
  <c r="AB35" i="10"/>
  <c r="C249" i="10"/>
  <c r="AB39" i="10"/>
  <c r="C253" i="10"/>
  <c r="AB43" i="10"/>
  <c r="C257" i="10"/>
  <c r="AB47" i="10"/>
  <c r="C261" i="10"/>
  <c r="AB51" i="10"/>
  <c r="C265" i="10"/>
  <c r="AB55" i="10"/>
  <c r="C269" i="10"/>
  <c r="AB59" i="10"/>
  <c r="C273" i="10"/>
  <c r="AB63" i="10"/>
  <c r="C277" i="10"/>
  <c r="AB67" i="10"/>
  <c r="C281" i="10"/>
  <c r="AB71" i="10"/>
  <c r="C285" i="10"/>
  <c r="AB75" i="10"/>
  <c r="C289" i="10"/>
  <c r="AB79" i="10"/>
  <c r="C293" i="10"/>
  <c r="AB83" i="10"/>
  <c r="C297" i="10"/>
  <c r="AB87" i="10"/>
  <c r="C301" i="10"/>
  <c r="AB91" i="10"/>
  <c r="AB95" i="10"/>
  <c r="AB99" i="10"/>
  <c r="AB103" i="10"/>
  <c r="AB107" i="10"/>
  <c r="AB109" i="10"/>
  <c r="AB113" i="10"/>
  <c r="AB117" i="10"/>
  <c r="AB121" i="10"/>
  <c r="AB125" i="10"/>
  <c r="AB131" i="10"/>
  <c r="AB135" i="10"/>
  <c r="AB139" i="10"/>
  <c r="AB143" i="10"/>
  <c r="AB150" i="10"/>
  <c r="AB158" i="10"/>
  <c r="AB166" i="10"/>
  <c r="AB174" i="10"/>
  <c r="AB179" i="10"/>
  <c r="AB183" i="10"/>
  <c r="AB187" i="10"/>
  <c r="AB191" i="10"/>
  <c r="AB195" i="10"/>
  <c r="AB199" i="10"/>
  <c r="AB203" i="10"/>
  <c r="AB207" i="10"/>
  <c r="AB211" i="10"/>
  <c r="AB128" i="10"/>
  <c r="AB132" i="10"/>
  <c r="AB136" i="10"/>
  <c r="AB140" i="10"/>
  <c r="AB144" i="10"/>
  <c r="AB148" i="10"/>
  <c r="AB152" i="10"/>
  <c r="AB156" i="10"/>
  <c r="AB160" i="10"/>
  <c r="AB164" i="10"/>
  <c r="AB168" i="10"/>
  <c r="AB172" i="10"/>
  <c r="AB176" i="10"/>
  <c r="AB184" i="10"/>
  <c r="AB192" i="10"/>
  <c r="AB200" i="10"/>
  <c r="AB208" i="10"/>
  <c r="AB214" i="10"/>
  <c r="AB218" i="10"/>
  <c r="AB222" i="10"/>
  <c r="AB226" i="10"/>
  <c r="AB230" i="10"/>
  <c r="AB234" i="10"/>
  <c r="AB238" i="10"/>
  <c r="AB242" i="10"/>
  <c r="AB246" i="10"/>
  <c r="AB250" i="10"/>
  <c r="AB254" i="10"/>
  <c r="AB258" i="10"/>
  <c r="AB262" i="10"/>
  <c r="AB266" i="10"/>
  <c r="AB270" i="10"/>
  <c r="AB274" i="10"/>
  <c r="AB278" i="10"/>
  <c r="AB212" i="10"/>
  <c r="AB216" i="10"/>
  <c r="AB219" i="10"/>
  <c r="AB223" i="10"/>
  <c r="AB227" i="10"/>
  <c r="AB231" i="10"/>
  <c r="AB235" i="10"/>
  <c r="AB239" i="10"/>
  <c r="AB243" i="10"/>
  <c r="AB247" i="10"/>
  <c r="AB251" i="10"/>
  <c r="AB255" i="10"/>
  <c r="AB259" i="10"/>
  <c r="AB263" i="10"/>
  <c r="AB267" i="10"/>
  <c r="AB271" i="10"/>
  <c r="AB275" i="10"/>
  <c r="AB279" i="10"/>
  <c r="AB282" i="10"/>
  <c r="AB286" i="10"/>
  <c r="AB290" i="10"/>
  <c r="AB294" i="10"/>
  <c r="AB298" i="10"/>
  <c r="AB303" i="10"/>
  <c r="AB307" i="10"/>
  <c r="AB311" i="10"/>
  <c r="AB315" i="10"/>
  <c r="AB319" i="10"/>
  <c r="AB327" i="10"/>
  <c r="AB283" i="10"/>
  <c r="AB287" i="10"/>
  <c r="AB291" i="10"/>
  <c r="AB295" i="10"/>
  <c r="AB299" i="10"/>
  <c r="AB302" i="10"/>
  <c r="AB306" i="10"/>
  <c r="AB310" i="10"/>
  <c r="AB314" i="10"/>
  <c r="AB318" i="10"/>
  <c r="AB322" i="10"/>
  <c r="AB326" i="10"/>
  <c r="AB330" i="10"/>
  <c r="AB332" i="10"/>
  <c r="AB336" i="10"/>
  <c r="AB340" i="10"/>
  <c r="AB344" i="10"/>
  <c r="AB333" i="10"/>
  <c r="AB337" i="10"/>
  <c r="AB341" i="10"/>
  <c r="AB345" i="10"/>
  <c r="AB348" i="10"/>
  <c r="AB351" i="10"/>
  <c r="AB355" i="10"/>
  <c r="AB359" i="10"/>
  <c r="AB363" i="10"/>
  <c r="AB367" i="10"/>
  <c r="AB371" i="10"/>
  <c r="AB375" i="10"/>
  <c r="AB379" i="10"/>
  <c r="AB383" i="10"/>
  <c r="AB387" i="10"/>
  <c r="AB391" i="10"/>
  <c r="AB395" i="10"/>
  <c r="AB399" i="10"/>
  <c r="AB403" i="10"/>
  <c r="AB407" i="10"/>
  <c r="AB411" i="10"/>
  <c r="AB415" i="10"/>
  <c r="AB419" i="10"/>
  <c r="AB423" i="10"/>
  <c r="AB427" i="10"/>
  <c r="AB431" i="10"/>
  <c r="AB352" i="10"/>
  <c r="AB356" i="10"/>
  <c r="AB360" i="10"/>
  <c r="AB364" i="10"/>
  <c r="AB368" i="10"/>
  <c r="AB372" i="10"/>
  <c r="AB376" i="10"/>
  <c r="AB380" i="10"/>
  <c r="AB384" i="10"/>
  <c r="AB388" i="10"/>
  <c r="AB392" i="10"/>
  <c r="AB396" i="10"/>
  <c r="AB400" i="10"/>
  <c r="AB404" i="10"/>
  <c r="AB408" i="10"/>
  <c r="AB412" i="10"/>
  <c r="AB416" i="10"/>
  <c r="AB420" i="10"/>
  <c r="AB424" i="10"/>
  <c r="AB428" i="10"/>
  <c r="AB119" i="10"/>
  <c r="AB177" i="10"/>
  <c r="AB193" i="10"/>
  <c r="AB209" i="10"/>
  <c r="AB159" i="10"/>
  <c r="AB175" i="10"/>
  <c r="AB328" i="10"/>
  <c r="AB123" i="10"/>
  <c r="AB189" i="10"/>
  <c r="AB205" i="10"/>
  <c r="AB155" i="10"/>
  <c r="AB171" i="10"/>
  <c r="AB111" i="10"/>
  <c r="AB127" i="10"/>
  <c r="AB185" i="10"/>
  <c r="AB201" i="10"/>
  <c r="AB151" i="10"/>
  <c r="AB167" i="10"/>
  <c r="AB320" i="10"/>
  <c r="AB115" i="10"/>
  <c r="AB181" i="10"/>
  <c r="AB197" i="10"/>
  <c r="AB147" i="10"/>
  <c r="AB163" i="10"/>
  <c r="AB324" i="10"/>
  <c r="C218" i="9"/>
  <c r="AD5" i="9"/>
  <c r="D218" i="9"/>
  <c r="AB6" i="8"/>
  <c r="C220" i="8"/>
  <c r="AB10" i="8"/>
  <c r="C224" i="8"/>
  <c r="AB14" i="8"/>
  <c r="C228" i="8"/>
  <c r="AB18" i="8"/>
  <c r="C232" i="8"/>
  <c r="AB22" i="8"/>
  <c r="C236" i="8"/>
  <c r="AB26" i="8"/>
  <c r="C240" i="8"/>
  <c r="AB30" i="8"/>
  <c r="C244" i="8"/>
  <c r="AB34" i="8"/>
  <c r="C248" i="8"/>
  <c r="AB38" i="8"/>
  <c r="C252" i="8"/>
  <c r="AB42" i="8"/>
  <c r="C256" i="8"/>
  <c r="AB46" i="8"/>
  <c r="C260" i="8"/>
  <c r="AB50" i="8"/>
  <c r="C264" i="8"/>
  <c r="AB54" i="8"/>
  <c r="C268" i="8"/>
  <c r="AB58" i="8"/>
  <c r="C272" i="8"/>
  <c r="AB62" i="8"/>
  <c r="C276" i="8"/>
  <c r="AB66" i="8"/>
  <c r="C280" i="8"/>
  <c r="AB70" i="8"/>
  <c r="C284" i="8"/>
  <c r="AB74" i="8"/>
  <c r="C288" i="8"/>
  <c r="AB78" i="8"/>
  <c r="C292" i="8"/>
  <c r="AB82" i="8"/>
  <c r="C296" i="8"/>
  <c r="AB86" i="8"/>
  <c r="C300" i="8"/>
  <c r="AB90" i="8"/>
  <c r="AB94" i="8"/>
  <c r="AB98" i="8"/>
  <c r="AB102" i="8"/>
  <c r="AB106" i="8"/>
  <c r="AB110" i="8"/>
  <c r="AB116" i="8"/>
  <c r="AB120" i="8"/>
  <c r="AB124" i="8"/>
  <c r="AB128" i="8"/>
  <c r="AB132" i="8"/>
  <c r="AB136" i="8"/>
  <c r="AB140" i="8"/>
  <c r="AB144" i="8"/>
  <c r="AB148" i="8"/>
  <c r="AB152" i="8"/>
  <c r="AB156" i="8"/>
  <c r="AB160" i="8"/>
  <c r="AB164" i="8"/>
  <c r="AB168" i="8"/>
  <c r="AB172" i="8"/>
  <c r="AB176" i="8"/>
  <c r="AB180" i="8"/>
  <c r="AB184" i="8"/>
  <c r="AB188" i="8"/>
  <c r="AB192" i="8"/>
  <c r="AB196" i="8"/>
  <c r="AB200" i="8"/>
  <c r="AB204" i="8"/>
  <c r="AB208" i="8"/>
  <c r="AB212" i="8"/>
  <c r="AB216" i="8"/>
  <c r="AB8" i="8"/>
  <c r="C222" i="8"/>
  <c r="AB12" i="8"/>
  <c r="C226" i="8"/>
  <c r="AB16" i="8"/>
  <c r="C230" i="8"/>
  <c r="AB20" i="8"/>
  <c r="C234" i="8"/>
  <c r="AB24" i="8"/>
  <c r="C238" i="8"/>
  <c r="AB28" i="8"/>
  <c r="C242" i="8"/>
  <c r="AB32" i="8"/>
  <c r="C246" i="8"/>
  <c r="AB36" i="8"/>
  <c r="C250" i="8"/>
  <c r="AB40" i="8"/>
  <c r="C254" i="8"/>
  <c r="AB44" i="8"/>
  <c r="C258" i="8"/>
  <c r="AB48" i="8"/>
  <c r="C262" i="8"/>
  <c r="AB52" i="8"/>
  <c r="C266" i="8"/>
  <c r="AB56" i="8"/>
  <c r="C270" i="8"/>
  <c r="AB60" i="8"/>
  <c r="C274" i="8"/>
  <c r="AB64" i="8"/>
  <c r="C278" i="8"/>
  <c r="AB68" i="8"/>
  <c r="C282" i="8"/>
  <c r="AB72" i="8"/>
  <c r="C286" i="8"/>
  <c r="AB76" i="8"/>
  <c r="C290" i="8"/>
  <c r="AB80" i="8"/>
  <c r="C294" i="8"/>
  <c r="AB84" i="8"/>
  <c r="C298" i="8"/>
  <c r="AB88" i="8"/>
  <c r="AB92" i="8"/>
  <c r="AB96" i="8"/>
  <c r="AB100" i="8"/>
  <c r="AB104" i="8"/>
  <c r="AB108" i="8"/>
  <c r="AB112" i="8"/>
  <c r="AB114" i="8"/>
  <c r="AB118" i="8"/>
  <c r="AB122" i="8"/>
  <c r="AB126" i="8"/>
  <c r="AB130" i="8"/>
  <c r="AB133" i="8"/>
  <c r="AB141" i="8"/>
  <c r="AB149" i="8"/>
  <c r="AB157" i="8"/>
  <c r="AB165" i="8"/>
  <c r="AB173" i="8"/>
  <c r="AB181" i="8"/>
  <c r="AB189" i="8"/>
  <c r="AB197" i="8"/>
  <c r="AB205" i="8"/>
  <c r="AB213" i="8"/>
  <c r="AB232" i="8"/>
  <c r="AB236" i="8"/>
  <c r="AB240" i="8"/>
  <c r="AB244" i="8"/>
  <c r="AB248" i="8"/>
  <c r="AB252" i="8"/>
  <c r="AB256" i="8"/>
  <c r="AB260" i="8"/>
  <c r="AB264" i="8"/>
  <c r="AB268" i="8"/>
  <c r="AB272" i="8"/>
  <c r="AB276" i="8"/>
  <c r="AB233" i="8"/>
  <c r="AB237" i="8"/>
  <c r="AB241" i="8"/>
  <c r="AB245" i="8"/>
  <c r="AB249" i="8"/>
  <c r="AB253" i="8"/>
  <c r="AB257" i="8"/>
  <c r="AB261" i="8"/>
  <c r="AB265" i="8"/>
  <c r="AB269" i="8"/>
  <c r="AB273" i="8"/>
  <c r="AB278" i="8"/>
  <c r="AB282" i="8"/>
  <c r="AB286" i="8"/>
  <c r="AB290" i="8"/>
  <c r="AB294" i="8"/>
  <c r="AB298" i="8"/>
  <c r="AB303" i="8"/>
  <c r="AB311" i="8"/>
  <c r="AB319" i="8"/>
  <c r="AB279" i="8"/>
  <c r="AB283" i="8"/>
  <c r="AB287" i="8"/>
  <c r="AB291" i="8"/>
  <c r="AB295" i="8"/>
  <c r="AB299" i="8"/>
  <c r="AB302" i="8"/>
  <c r="AB306" i="8"/>
  <c r="AB310" i="8"/>
  <c r="AB314" i="8"/>
  <c r="AB318" i="8"/>
  <c r="AB324" i="8"/>
  <c r="AB328" i="8"/>
  <c r="AB332" i="8"/>
  <c r="AB336" i="8"/>
  <c r="AB340" i="8"/>
  <c r="AB344" i="8"/>
  <c r="AB321" i="8"/>
  <c r="AB325" i="8"/>
  <c r="AB329" i="8"/>
  <c r="AB333" i="8"/>
  <c r="AB337" i="8"/>
  <c r="AB7" i="8"/>
  <c r="C221" i="8"/>
  <c r="AB11" i="8"/>
  <c r="C225" i="8"/>
  <c r="AB15" i="8"/>
  <c r="C229" i="8"/>
  <c r="AB19" i="8"/>
  <c r="C233" i="8"/>
  <c r="AB23" i="8"/>
  <c r="C237" i="8"/>
  <c r="AB27" i="8"/>
  <c r="C241" i="8"/>
  <c r="AB31" i="8"/>
  <c r="C245" i="8"/>
  <c r="AB35" i="8"/>
  <c r="C249" i="8"/>
  <c r="AB39" i="8"/>
  <c r="C253" i="8"/>
  <c r="AB43" i="8"/>
  <c r="C257" i="8"/>
  <c r="AB47" i="8"/>
  <c r="C261" i="8"/>
  <c r="AB51" i="8"/>
  <c r="C265" i="8"/>
  <c r="AB55" i="8"/>
  <c r="C269" i="8"/>
  <c r="AB59" i="8"/>
  <c r="C273" i="8"/>
  <c r="AB63" i="8"/>
  <c r="C277" i="8"/>
  <c r="AB67" i="8"/>
  <c r="C281" i="8"/>
  <c r="AB71" i="8"/>
  <c r="C285" i="8"/>
  <c r="AB75" i="8"/>
  <c r="C289" i="8"/>
  <c r="AB79" i="8"/>
  <c r="C293" i="8"/>
  <c r="AB83" i="8"/>
  <c r="C297" i="8"/>
  <c r="AB87" i="8"/>
  <c r="C301" i="8"/>
  <c r="AB91" i="8"/>
  <c r="AB95" i="8"/>
  <c r="AB99" i="8"/>
  <c r="AB103" i="8"/>
  <c r="AB107" i="8"/>
  <c r="AB111" i="8"/>
  <c r="AB117" i="8"/>
  <c r="AB121" i="8"/>
  <c r="AB125" i="8"/>
  <c r="AB129" i="8"/>
  <c r="AB135" i="8"/>
  <c r="AB139" i="8"/>
  <c r="AB143" i="8"/>
  <c r="AB147" i="8"/>
  <c r="AB151" i="8"/>
  <c r="AB155" i="8"/>
  <c r="AB159" i="8"/>
  <c r="AB163" i="8"/>
  <c r="AB167" i="8"/>
  <c r="AB171" i="8"/>
  <c r="AB175" i="8"/>
  <c r="AB179" i="8"/>
  <c r="AB183" i="8"/>
  <c r="AB187" i="8"/>
  <c r="AB191" i="8"/>
  <c r="AB195" i="8"/>
  <c r="AB199" i="8"/>
  <c r="AB203" i="8"/>
  <c r="AB207" i="8"/>
  <c r="AB211" i="8"/>
  <c r="AB215" i="8"/>
  <c r="AB4" i="8"/>
  <c r="AB5" i="8"/>
  <c r="C219" i="8"/>
  <c r="AB9" i="8"/>
  <c r="C223" i="8"/>
  <c r="AB13" i="8"/>
  <c r="C227" i="8"/>
  <c r="AB17" i="8"/>
  <c r="C231" i="8"/>
  <c r="AB21" i="8"/>
  <c r="C235" i="8"/>
  <c r="AB25" i="8"/>
  <c r="C239" i="8"/>
  <c r="AB29" i="8"/>
  <c r="C243" i="8"/>
  <c r="AB33" i="8"/>
  <c r="C247" i="8"/>
  <c r="AB37" i="8"/>
  <c r="C251" i="8"/>
  <c r="AB41" i="8"/>
  <c r="C255" i="8"/>
  <c r="AB45" i="8"/>
  <c r="C259" i="8"/>
  <c r="AB49" i="8"/>
  <c r="C263" i="8"/>
  <c r="AB53" i="8"/>
  <c r="C267" i="8"/>
  <c r="AB57" i="8"/>
  <c r="C271" i="8"/>
  <c r="AB61" i="8"/>
  <c r="C275" i="8"/>
  <c r="AB65" i="8"/>
  <c r="C279" i="8"/>
  <c r="AB69" i="8"/>
  <c r="C283" i="8"/>
  <c r="AB73" i="8"/>
  <c r="C287" i="8"/>
  <c r="AB77" i="8"/>
  <c r="C291" i="8"/>
  <c r="AB81" i="8"/>
  <c r="C295" i="8"/>
  <c r="AB85" i="8"/>
  <c r="C299" i="8"/>
  <c r="AB89" i="8"/>
  <c r="AB93" i="8"/>
  <c r="AB97" i="8"/>
  <c r="AB101" i="8"/>
  <c r="AB105" i="8"/>
  <c r="AB109" i="8"/>
  <c r="AB113" i="8"/>
  <c r="AB115" i="8"/>
  <c r="AB119" i="8"/>
  <c r="AB123" i="8"/>
  <c r="AB127" i="8"/>
  <c r="AB131" i="8"/>
  <c r="AB137" i="8"/>
  <c r="AB145" i="8"/>
  <c r="AB153" i="8"/>
  <c r="AB161" i="8"/>
  <c r="AB169" i="8"/>
  <c r="AB177" i="8"/>
  <c r="AB185" i="8"/>
  <c r="AB193" i="8"/>
  <c r="AB201" i="8"/>
  <c r="AB209" i="8"/>
  <c r="AB217" i="8"/>
  <c r="AB230" i="8"/>
  <c r="AB234" i="8"/>
  <c r="AB238" i="8"/>
  <c r="AB242" i="8"/>
  <c r="AB246" i="8"/>
  <c r="AB250" i="8"/>
  <c r="AB254" i="8"/>
  <c r="AB258" i="8"/>
  <c r="AB262" i="8"/>
  <c r="AB266" i="8"/>
  <c r="AB270" i="8"/>
  <c r="AB274" i="8"/>
  <c r="AB231" i="8"/>
  <c r="AB235" i="8"/>
  <c r="AB239" i="8"/>
  <c r="AB243" i="8"/>
  <c r="AB247" i="8"/>
  <c r="AB251" i="8"/>
  <c r="AB255" i="8"/>
  <c r="AB259" i="8"/>
  <c r="AB263" i="8"/>
  <c r="AB267" i="8"/>
  <c r="AB271" i="8"/>
  <c r="AB275" i="8"/>
  <c r="AB280" i="8"/>
  <c r="AB284" i="8"/>
  <c r="AB288" i="8"/>
  <c r="AB292" i="8"/>
  <c r="AB296" i="8"/>
  <c r="AB300" i="8"/>
  <c r="AB307" i="8"/>
  <c r="AB315" i="8"/>
  <c r="AB277" i="8"/>
  <c r="AB281" i="8"/>
  <c r="AB285" i="8"/>
  <c r="AB289" i="8"/>
  <c r="AB293" i="8"/>
  <c r="AB297" i="8"/>
  <c r="AB301" i="8"/>
  <c r="AB305" i="8"/>
  <c r="AB309" i="8"/>
  <c r="AB313" i="8"/>
  <c r="AB317" i="8"/>
  <c r="AB323" i="8"/>
  <c r="AB327" i="8"/>
  <c r="AB331" i="8"/>
  <c r="AB335" i="8"/>
  <c r="AB339" i="8"/>
  <c r="AB343" i="8"/>
  <c r="AB322" i="8"/>
  <c r="AB326" i="8"/>
  <c r="AB330" i="8"/>
  <c r="AB334" i="8"/>
  <c r="AB338" i="8"/>
  <c r="AB342" i="8"/>
  <c r="AB346" i="8"/>
  <c r="AB351" i="8"/>
  <c r="AB355" i="8"/>
  <c r="AB359" i="8"/>
  <c r="AB363" i="8"/>
  <c r="AB367" i="8"/>
  <c r="AB371" i="8"/>
  <c r="AB375" i="8"/>
  <c r="AB379" i="8"/>
  <c r="AB383" i="8"/>
  <c r="AB387" i="8"/>
  <c r="AB391" i="8"/>
  <c r="AB395" i="8"/>
  <c r="AB399" i="8"/>
  <c r="AB403" i="8"/>
  <c r="AB407" i="8"/>
  <c r="AB411" i="8"/>
  <c r="AB415" i="8"/>
  <c r="AB419" i="8"/>
  <c r="AB423" i="8"/>
  <c r="AB427" i="8"/>
  <c r="AB431" i="8"/>
  <c r="AB348" i="8"/>
  <c r="AB352" i="8"/>
  <c r="AB356" i="8"/>
  <c r="AB360" i="8"/>
  <c r="AB364" i="8"/>
  <c r="AB368" i="8"/>
  <c r="AB372" i="8"/>
  <c r="AB376" i="8"/>
  <c r="AB380" i="8"/>
  <c r="AB384" i="8"/>
  <c r="AB388" i="8"/>
  <c r="AB392" i="8"/>
  <c r="AB396" i="8"/>
  <c r="AB400" i="8"/>
  <c r="AB404" i="8"/>
  <c r="AB408" i="8"/>
  <c r="AB412" i="8"/>
  <c r="AB416" i="8"/>
  <c r="AB420" i="8"/>
  <c r="AB424" i="8"/>
  <c r="AB428" i="8"/>
  <c r="AB341" i="8"/>
  <c r="AB349" i="8"/>
  <c r="AB357" i="8"/>
  <c r="AB365" i="8"/>
  <c r="AB373" i="8"/>
  <c r="AB381" i="8"/>
  <c r="AB389" i="8"/>
  <c r="AB397" i="8"/>
  <c r="AB405" i="8"/>
  <c r="AB413" i="8"/>
  <c r="AB421" i="8"/>
  <c r="AB429" i="8"/>
  <c r="AB350" i="8"/>
  <c r="AB358" i="8"/>
  <c r="AB366" i="8"/>
  <c r="AB374" i="8"/>
  <c r="AB382" i="8"/>
  <c r="AB390" i="8"/>
  <c r="AB398" i="8"/>
  <c r="AB406" i="8"/>
  <c r="AB414" i="8"/>
  <c r="AB422" i="8"/>
  <c r="AB430" i="8"/>
  <c r="AB345" i="8"/>
  <c r="AB353" i="8"/>
  <c r="AB361" i="8"/>
  <c r="AB369" i="8"/>
  <c r="AB377" i="8"/>
  <c r="AB385" i="8"/>
  <c r="AB393" i="8"/>
  <c r="AB401" i="8"/>
  <c r="AB409" i="8"/>
  <c r="AB417" i="8"/>
  <c r="AB425" i="8"/>
  <c r="AB354" i="8"/>
  <c r="AB362" i="8"/>
  <c r="AB370" i="8"/>
  <c r="AB378" i="8"/>
  <c r="AB386" i="8"/>
  <c r="AB394" i="8"/>
  <c r="AB402" i="8"/>
  <c r="AB410" i="8"/>
  <c r="AB418" i="8"/>
  <c r="AB426" i="8"/>
  <c r="AB142" i="8"/>
  <c r="AB158" i="8"/>
  <c r="AB174" i="8"/>
  <c r="AB190" i="8"/>
  <c r="AB206" i="8"/>
  <c r="AB219" i="8"/>
  <c r="AB223" i="8"/>
  <c r="AB227" i="8"/>
  <c r="AB308" i="8"/>
  <c r="AB138" i="8"/>
  <c r="AB154" i="8"/>
  <c r="AB170" i="8"/>
  <c r="AB186" i="8"/>
  <c r="AB202" i="8"/>
  <c r="AB218" i="8"/>
  <c r="AB222" i="8"/>
  <c r="AB226" i="8"/>
  <c r="AB304" i="8"/>
  <c r="AB320" i="8"/>
  <c r="AB134" i="8"/>
  <c r="AB150" i="8"/>
  <c r="AB166" i="8"/>
  <c r="AB182" i="8"/>
  <c r="AB198" i="8"/>
  <c r="AB214" i="8"/>
  <c r="AB221" i="8"/>
  <c r="AB225" i="8"/>
  <c r="AB229" i="8"/>
  <c r="AB316" i="8"/>
  <c r="AB146" i="8"/>
  <c r="AB162" i="8"/>
  <c r="AB178" i="8"/>
  <c r="AB194" i="8"/>
  <c r="AB210" i="8"/>
  <c r="AB220" i="8"/>
  <c r="AB224" i="8"/>
  <c r="AB228" i="8"/>
  <c r="AB312" i="8"/>
  <c r="AB347" i="8"/>
  <c r="AB77" i="7"/>
  <c r="C291" i="7"/>
  <c r="AB93" i="7"/>
  <c r="AB109" i="7"/>
  <c r="AB125" i="7"/>
  <c r="AB141" i="7"/>
  <c r="AB204" i="7"/>
  <c r="AB321" i="7"/>
  <c r="AB347" i="7"/>
  <c r="AB89" i="7"/>
  <c r="AB105" i="7"/>
  <c r="AB121" i="7"/>
  <c r="AB137" i="7"/>
  <c r="AB200" i="7"/>
  <c r="AB5" i="7"/>
  <c r="C219" i="7"/>
  <c r="AB9" i="7"/>
  <c r="C223" i="7"/>
  <c r="AB13" i="7"/>
  <c r="C227" i="7"/>
  <c r="AB17" i="7"/>
  <c r="C231" i="7"/>
  <c r="AB21" i="7"/>
  <c r="C235" i="7"/>
  <c r="AB25" i="7"/>
  <c r="C239" i="7"/>
  <c r="AB29" i="7"/>
  <c r="C243" i="7"/>
  <c r="AB33" i="7"/>
  <c r="C247" i="7"/>
  <c r="AB37" i="7"/>
  <c r="C251" i="7"/>
  <c r="AB41" i="7"/>
  <c r="C255" i="7"/>
  <c r="AB45" i="7"/>
  <c r="C259" i="7"/>
  <c r="AB49" i="7"/>
  <c r="C263" i="7"/>
  <c r="AB53" i="7"/>
  <c r="C267" i="7"/>
  <c r="AB57" i="7"/>
  <c r="C271" i="7"/>
  <c r="AB61" i="7"/>
  <c r="C275" i="7"/>
  <c r="AB65" i="7"/>
  <c r="C279" i="7"/>
  <c r="AB69" i="7"/>
  <c r="C283" i="7"/>
  <c r="AB73" i="7"/>
  <c r="C287" i="7"/>
  <c r="AB80" i="7"/>
  <c r="C294" i="7"/>
  <c r="AB88" i="7"/>
  <c r="AB96" i="7"/>
  <c r="AB104" i="7"/>
  <c r="AB112" i="7"/>
  <c r="AB115" i="7"/>
  <c r="AB119" i="7"/>
  <c r="AB123" i="7"/>
  <c r="AB127" i="7"/>
  <c r="AB131" i="7"/>
  <c r="AB135" i="7"/>
  <c r="AB139" i="7"/>
  <c r="AB143" i="7"/>
  <c r="AB147" i="7"/>
  <c r="AB151" i="7"/>
  <c r="AB7" i="7"/>
  <c r="C221" i="7"/>
  <c r="AB11" i="7"/>
  <c r="C225" i="7"/>
  <c r="AB15" i="7"/>
  <c r="C229" i="7"/>
  <c r="AB19" i="7"/>
  <c r="C233" i="7"/>
  <c r="AB23" i="7"/>
  <c r="C237" i="7"/>
  <c r="AB27" i="7"/>
  <c r="C241" i="7"/>
  <c r="AB31" i="7"/>
  <c r="C245" i="7"/>
  <c r="AB35" i="7"/>
  <c r="C249" i="7"/>
  <c r="AB39" i="7"/>
  <c r="C253" i="7"/>
  <c r="AB43" i="7"/>
  <c r="C257" i="7"/>
  <c r="AB47" i="7"/>
  <c r="C261" i="7"/>
  <c r="AB51" i="7"/>
  <c r="C265" i="7"/>
  <c r="AB55" i="7"/>
  <c r="C269" i="7"/>
  <c r="AB59" i="7"/>
  <c r="C273" i="7"/>
  <c r="AB63" i="7"/>
  <c r="C277" i="7"/>
  <c r="AB67" i="7"/>
  <c r="C281" i="7"/>
  <c r="AB71" i="7"/>
  <c r="C285" i="7"/>
  <c r="AB75" i="7"/>
  <c r="C289" i="7"/>
  <c r="AB79" i="7"/>
  <c r="C293" i="7"/>
  <c r="AB83" i="7"/>
  <c r="C297" i="7"/>
  <c r="AB87" i="7"/>
  <c r="C301" i="7"/>
  <c r="AB91" i="7"/>
  <c r="AB95" i="7"/>
  <c r="AB99" i="7"/>
  <c r="AB103" i="7"/>
  <c r="AB107" i="7"/>
  <c r="AB111" i="7"/>
  <c r="AB120" i="7"/>
  <c r="AB128" i="7"/>
  <c r="AB136" i="7"/>
  <c r="AB144" i="7"/>
  <c r="AB155" i="7"/>
  <c r="AB159" i="7"/>
  <c r="AB163" i="7"/>
  <c r="AB167" i="7"/>
  <c r="AB171" i="7"/>
  <c r="AB175" i="7"/>
  <c r="AB179" i="7"/>
  <c r="AB183" i="7"/>
  <c r="AB187" i="7"/>
  <c r="AB191" i="7"/>
  <c r="AB195" i="7"/>
  <c r="AB199" i="7"/>
  <c r="AB207" i="7"/>
  <c r="AB215" i="7"/>
  <c r="AB220" i="7"/>
  <c r="AB224" i="7"/>
  <c r="AB228" i="7"/>
  <c r="AB232" i="7"/>
  <c r="AB236" i="7"/>
  <c r="AB240" i="7"/>
  <c r="AB152" i="7"/>
  <c r="AB156" i="7"/>
  <c r="AB160" i="7"/>
  <c r="AB164" i="7"/>
  <c r="AB168" i="7"/>
  <c r="AB172" i="7"/>
  <c r="AB176" i="7"/>
  <c r="AB180" i="7"/>
  <c r="AB184" i="7"/>
  <c r="AB188" i="7"/>
  <c r="AB192" i="7"/>
  <c r="AB196" i="7"/>
  <c r="AB201" i="7"/>
  <c r="AB205" i="7"/>
  <c r="AB209" i="7"/>
  <c r="AB213" i="7"/>
  <c r="AB217" i="7"/>
  <c r="AB221" i="7"/>
  <c r="AB225" i="7"/>
  <c r="AB229" i="7"/>
  <c r="AB233" i="7"/>
  <c r="AB237" i="7"/>
  <c r="AB241" i="7"/>
  <c r="AB244" i="7"/>
  <c r="AB248" i="7"/>
  <c r="AB252" i="7"/>
  <c r="AB256" i="7"/>
  <c r="AB260" i="7"/>
  <c r="AB264" i="7"/>
  <c r="AB268" i="7"/>
  <c r="AB272" i="7"/>
  <c r="AB276" i="7"/>
  <c r="AB243" i="7"/>
  <c r="AB247" i="7"/>
  <c r="AB251" i="7"/>
  <c r="AB255" i="7"/>
  <c r="AB259" i="7"/>
  <c r="AB263" i="7"/>
  <c r="AB267" i="7"/>
  <c r="AB271" i="7"/>
  <c r="AB275" i="7"/>
  <c r="AB280" i="7"/>
  <c r="AB284" i="7"/>
  <c r="AB288" i="7"/>
  <c r="AB292" i="7"/>
  <c r="AB296" i="7"/>
  <c r="AB300" i="7"/>
  <c r="AB304" i="7"/>
  <c r="AB308" i="7"/>
  <c r="AB312" i="7"/>
  <c r="AB316" i="7"/>
  <c r="AB322" i="7"/>
  <c r="AB326" i="7"/>
  <c r="AB330" i="7"/>
  <c r="AB279" i="7"/>
  <c r="AB283" i="7"/>
  <c r="AB287" i="7"/>
  <c r="AB291" i="7"/>
  <c r="AB295" i="7"/>
  <c r="AB299" i="7"/>
  <c r="AB302" i="7"/>
  <c r="AB306" i="7"/>
  <c r="AB310" i="7"/>
  <c r="AB314" i="7"/>
  <c r="AB318" i="7"/>
  <c r="AB324" i="7"/>
  <c r="AB335" i="7"/>
  <c r="AB339" i="7"/>
  <c r="AB343" i="7"/>
  <c r="AB333" i="7"/>
  <c r="AB337" i="7"/>
  <c r="AB341" i="7"/>
  <c r="AB345" i="7"/>
  <c r="AB349" i="7"/>
  <c r="AB353" i="7"/>
  <c r="AB357" i="7"/>
  <c r="AB361" i="7"/>
  <c r="AB365" i="7"/>
  <c r="AB369" i="7"/>
  <c r="AB373" i="7"/>
  <c r="AB377" i="7"/>
  <c r="AB381" i="7"/>
  <c r="AB385" i="7"/>
  <c r="AB389" i="7"/>
  <c r="AB393" i="7"/>
  <c r="AB397" i="7"/>
  <c r="AB401" i="7"/>
  <c r="AB405" i="7"/>
  <c r="AB409" i="7"/>
  <c r="AB413" i="7"/>
  <c r="AB417" i="7"/>
  <c r="AB421" i="7"/>
  <c r="AB425" i="7"/>
  <c r="AB429" i="7"/>
  <c r="AB350" i="7"/>
  <c r="AB354" i="7"/>
  <c r="AB358" i="7"/>
  <c r="AB362" i="7"/>
  <c r="AB366" i="7"/>
  <c r="AB370" i="7"/>
  <c r="AB374" i="7"/>
  <c r="AB378" i="7"/>
  <c r="AB382" i="7"/>
  <c r="AB386" i="7"/>
  <c r="AB390" i="7"/>
  <c r="AB394" i="7"/>
  <c r="AB398" i="7"/>
  <c r="AB402" i="7"/>
  <c r="AB406" i="7"/>
  <c r="AB410" i="7"/>
  <c r="AB414" i="7"/>
  <c r="AB418" i="7"/>
  <c r="AB422" i="7"/>
  <c r="AB426" i="7"/>
  <c r="AB430" i="7"/>
  <c r="AB4" i="7"/>
  <c r="AB8" i="7"/>
  <c r="C222" i="7"/>
  <c r="AB12" i="7"/>
  <c r="C226" i="7"/>
  <c r="AB16" i="7"/>
  <c r="C230" i="7"/>
  <c r="AB20" i="7"/>
  <c r="C234" i="7"/>
  <c r="AB24" i="7"/>
  <c r="C238" i="7"/>
  <c r="AB28" i="7"/>
  <c r="C242" i="7"/>
  <c r="AB32" i="7"/>
  <c r="C246" i="7"/>
  <c r="AB36" i="7"/>
  <c r="C250" i="7"/>
  <c r="AB40" i="7"/>
  <c r="C254" i="7"/>
  <c r="AB44" i="7"/>
  <c r="C258" i="7"/>
  <c r="AB48" i="7"/>
  <c r="C262" i="7"/>
  <c r="AB52" i="7"/>
  <c r="C266" i="7"/>
  <c r="AB56" i="7"/>
  <c r="C270" i="7"/>
  <c r="AB60" i="7"/>
  <c r="C274" i="7"/>
  <c r="AB64" i="7"/>
  <c r="C278" i="7"/>
  <c r="AB68" i="7"/>
  <c r="C282" i="7"/>
  <c r="AB72" i="7"/>
  <c r="C286" i="7"/>
  <c r="AB76" i="7"/>
  <c r="C290" i="7"/>
  <c r="AB84" i="7"/>
  <c r="C298" i="7"/>
  <c r="AB92" i="7"/>
  <c r="AB100" i="7"/>
  <c r="AB108" i="7"/>
  <c r="AB114" i="7"/>
  <c r="AB118" i="7"/>
  <c r="AB122" i="7"/>
  <c r="AB126" i="7"/>
  <c r="AB130" i="7"/>
  <c r="AB134" i="7"/>
  <c r="AB138" i="7"/>
  <c r="AB142" i="7"/>
  <c r="AB146" i="7"/>
  <c r="AB150" i="7"/>
  <c r="AB6" i="7"/>
  <c r="C220" i="7"/>
  <c r="AB10" i="7"/>
  <c r="C224" i="7"/>
  <c r="AB14" i="7"/>
  <c r="C228" i="7"/>
  <c r="AB18" i="7"/>
  <c r="C232" i="7"/>
  <c r="AB22" i="7"/>
  <c r="C236" i="7"/>
  <c r="AB26" i="7"/>
  <c r="C240" i="7"/>
  <c r="AB30" i="7"/>
  <c r="C244" i="7"/>
  <c r="AB34" i="7"/>
  <c r="C248" i="7"/>
  <c r="AB38" i="7"/>
  <c r="C252" i="7"/>
  <c r="AB42" i="7"/>
  <c r="C256" i="7"/>
  <c r="AB46" i="7"/>
  <c r="C260" i="7"/>
  <c r="AB50" i="7"/>
  <c r="C264" i="7"/>
  <c r="AB54" i="7"/>
  <c r="C268" i="7"/>
  <c r="AB58" i="7"/>
  <c r="C272" i="7"/>
  <c r="AB62" i="7"/>
  <c r="C276" i="7"/>
  <c r="AB66" i="7"/>
  <c r="C280" i="7"/>
  <c r="AB70" i="7"/>
  <c r="C284" i="7"/>
  <c r="AB74" i="7"/>
  <c r="C288" i="7"/>
  <c r="AB78" i="7"/>
  <c r="C292" i="7"/>
  <c r="AB82" i="7"/>
  <c r="C296" i="7"/>
  <c r="AB86" i="7"/>
  <c r="C300" i="7"/>
  <c r="AB90" i="7"/>
  <c r="AB94" i="7"/>
  <c r="AB98" i="7"/>
  <c r="AB102" i="7"/>
  <c r="AB106" i="7"/>
  <c r="AB110" i="7"/>
  <c r="AB116" i="7"/>
  <c r="AB124" i="7"/>
  <c r="AB132" i="7"/>
  <c r="AB140" i="7"/>
  <c r="AB148" i="7"/>
  <c r="AB154" i="7"/>
  <c r="AB158" i="7"/>
  <c r="AB162" i="7"/>
  <c r="AB166" i="7"/>
  <c r="AB170" i="7"/>
  <c r="AB174" i="7"/>
  <c r="AB178" i="7"/>
  <c r="AB182" i="7"/>
  <c r="AB186" i="7"/>
  <c r="AB190" i="7"/>
  <c r="AB194" i="7"/>
  <c r="AB198" i="7"/>
  <c r="AB203" i="7"/>
  <c r="AB211" i="7"/>
  <c r="AB218" i="7"/>
  <c r="AB222" i="7"/>
  <c r="AB226" i="7"/>
  <c r="AB230" i="7"/>
  <c r="AB234" i="7"/>
  <c r="AB238" i="7"/>
  <c r="AB242" i="7"/>
  <c r="AB153" i="7"/>
  <c r="AB157" i="7"/>
  <c r="AB161" i="7"/>
  <c r="AB165" i="7"/>
  <c r="AB169" i="7"/>
  <c r="AB173" i="7"/>
  <c r="AB177" i="7"/>
  <c r="AB181" i="7"/>
  <c r="AB185" i="7"/>
  <c r="AB189" i="7"/>
  <c r="AB193" i="7"/>
  <c r="AB197" i="7"/>
  <c r="AB202" i="7"/>
  <c r="AB206" i="7"/>
  <c r="AB210" i="7"/>
  <c r="AB214" i="7"/>
  <c r="AB219" i="7"/>
  <c r="AB223" i="7"/>
  <c r="AB227" i="7"/>
  <c r="AB231" i="7"/>
  <c r="AB235" i="7"/>
  <c r="AB239" i="7"/>
  <c r="AB246" i="7"/>
  <c r="AB250" i="7"/>
  <c r="AB254" i="7"/>
  <c r="AB258" i="7"/>
  <c r="AB262" i="7"/>
  <c r="AB266" i="7"/>
  <c r="AB270" i="7"/>
  <c r="AB274" i="7"/>
  <c r="AB278" i="7"/>
  <c r="AB245" i="7"/>
  <c r="AB249" i="7"/>
  <c r="AB253" i="7"/>
  <c r="AB257" i="7"/>
  <c r="AB261" i="7"/>
  <c r="AB265" i="7"/>
  <c r="AB269" i="7"/>
  <c r="AB273" i="7"/>
  <c r="AB277" i="7"/>
  <c r="AB282" i="7"/>
  <c r="AB286" i="7"/>
  <c r="AB290" i="7"/>
  <c r="AB294" i="7"/>
  <c r="AB298" i="7"/>
  <c r="AB303" i="7"/>
  <c r="AB307" i="7"/>
  <c r="AB311" i="7"/>
  <c r="AB315" i="7"/>
  <c r="AB319" i="7"/>
  <c r="AB323" i="7"/>
  <c r="AB327" i="7"/>
  <c r="AB331" i="7"/>
  <c r="AB281" i="7"/>
  <c r="AB285" i="7"/>
  <c r="AB289" i="7"/>
  <c r="AB293" i="7"/>
  <c r="AB297" i="7"/>
  <c r="AB301" i="7"/>
  <c r="AB305" i="7"/>
  <c r="AB309" i="7"/>
  <c r="AB313" i="7"/>
  <c r="AB317" i="7"/>
  <c r="AB320" i="7"/>
  <c r="AB328" i="7"/>
  <c r="AB334" i="7"/>
  <c r="AB338" i="7"/>
  <c r="AB342" i="7"/>
  <c r="AB332" i="7"/>
  <c r="AB336" i="7"/>
  <c r="AB340" i="7"/>
  <c r="AB344" i="7"/>
  <c r="AB346" i="7"/>
  <c r="AB351" i="7"/>
  <c r="AB355" i="7"/>
  <c r="AB359" i="7"/>
  <c r="AB363" i="7"/>
  <c r="AB367" i="7"/>
  <c r="AB371" i="7"/>
  <c r="AB375" i="7"/>
  <c r="AB379" i="7"/>
  <c r="AB383" i="7"/>
  <c r="AB387" i="7"/>
  <c r="AB391" i="7"/>
  <c r="AB395" i="7"/>
  <c r="AB399" i="7"/>
  <c r="AB403" i="7"/>
  <c r="AB407" i="7"/>
  <c r="AB411" i="7"/>
  <c r="AB415" i="7"/>
  <c r="AB419" i="7"/>
  <c r="AB423" i="7"/>
  <c r="AB427" i="7"/>
  <c r="AB431" i="7"/>
  <c r="AB348" i="7"/>
  <c r="AB352" i="7"/>
  <c r="AB356" i="7"/>
  <c r="AB360" i="7"/>
  <c r="AB364" i="7"/>
  <c r="AB368" i="7"/>
  <c r="AB372" i="7"/>
  <c r="AB376" i="7"/>
  <c r="AB380" i="7"/>
  <c r="AB384" i="7"/>
  <c r="AB388" i="7"/>
  <c r="AB392" i="7"/>
  <c r="AB396" i="7"/>
  <c r="AB400" i="7"/>
  <c r="AB404" i="7"/>
  <c r="AB408" i="7"/>
  <c r="AB412" i="7"/>
  <c r="AB416" i="7"/>
  <c r="AB420" i="7"/>
  <c r="AB424" i="7"/>
  <c r="AB428" i="7"/>
  <c r="AB85" i="7"/>
  <c r="C299" i="7"/>
  <c r="AB101" i="7"/>
  <c r="AB117" i="7"/>
  <c r="AB133" i="7"/>
  <c r="AB149" i="7"/>
  <c r="AB212" i="7"/>
  <c r="AB329" i="7"/>
  <c r="AB81" i="7"/>
  <c r="C295" i="7"/>
  <c r="AB97" i="7"/>
  <c r="AB113" i="7"/>
  <c r="AB129" i="7"/>
  <c r="AB145" i="7"/>
  <c r="AB208" i="7"/>
  <c r="AB325" i="7"/>
  <c r="AB40" i="6"/>
  <c r="C254" i="6"/>
  <c r="AB56" i="6"/>
  <c r="C270" i="6"/>
  <c r="AB22" i="6"/>
  <c r="C236" i="6"/>
  <c r="AB119" i="6"/>
  <c r="AB135" i="6"/>
  <c r="AB151" i="6"/>
  <c r="AB167" i="6"/>
  <c r="AB183" i="6"/>
  <c r="AB199" i="6"/>
  <c r="AB320" i="6"/>
  <c r="AB32" i="6"/>
  <c r="C246" i="6"/>
  <c r="AB48" i="6"/>
  <c r="C262" i="6"/>
  <c r="AB14" i="6"/>
  <c r="C228" i="6"/>
  <c r="AB111" i="6"/>
  <c r="AB127" i="6"/>
  <c r="AB143" i="6"/>
  <c r="AB159" i="6"/>
  <c r="AB175" i="6"/>
  <c r="AB191" i="6"/>
  <c r="AB207" i="6"/>
  <c r="AB328" i="6"/>
  <c r="AB36" i="6"/>
  <c r="C250" i="6"/>
  <c r="AB52" i="6"/>
  <c r="C266" i="6"/>
  <c r="AB18" i="6"/>
  <c r="C232" i="6"/>
  <c r="AB115" i="6"/>
  <c r="AB131" i="6"/>
  <c r="AB147" i="6"/>
  <c r="AB163" i="6"/>
  <c r="AB179" i="6"/>
  <c r="AB195" i="6"/>
  <c r="AB5" i="6"/>
  <c r="C219" i="6"/>
  <c r="AB6" i="6"/>
  <c r="C220" i="6"/>
  <c r="AB11" i="6"/>
  <c r="C225" i="6"/>
  <c r="AB15" i="6"/>
  <c r="C229" i="6"/>
  <c r="AB19" i="6"/>
  <c r="C233" i="6"/>
  <c r="AB23" i="6"/>
  <c r="C237" i="6"/>
  <c r="AB27" i="6"/>
  <c r="C241" i="6"/>
  <c r="AB31" i="6"/>
  <c r="C245" i="6"/>
  <c r="AB39" i="6"/>
  <c r="C253" i="6"/>
  <c r="AB47" i="6"/>
  <c r="C261" i="6"/>
  <c r="AB55" i="6"/>
  <c r="C269" i="6"/>
  <c r="AB4" i="6"/>
  <c r="AB13" i="6"/>
  <c r="C227" i="6"/>
  <c r="AB21" i="6"/>
  <c r="C235" i="6"/>
  <c r="AB29" i="6"/>
  <c r="C243" i="6"/>
  <c r="AB33" i="6"/>
  <c r="C247" i="6"/>
  <c r="AB37" i="6"/>
  <c r="C251" i="6"/>
  <c r="AB41" i="6"/>
  <c r="C255" i="6"/>
  <c r="AB45" i="6"/>
  <c r="C259" i="6"/>
  <c r="AB49" i="6"/>
  <c r="C263" i="6"/>
  <c r="AB53" i="6"/>
  <c r="C267" i="6"/>
  <c r="AB60" i="6"/>
  <c r="C274" i="6"/>
  <c r="AB64" i="6"/>
  <c r="C278" i="6"/>
  <c r="AB68" i="6"/>
  <c r="C282" i="6"/>
  <c r="AB72" i="6"/>
  <c r="C286" i="6"/>
  <c r="AB76" i="6"/>
  <c r="C290" i="6"/>
  <c r="AB80" i="6"/>
  <c r="C294" i="6"/>
  <c r="AB84" i="6"/>
  <c r="C298" i="6"/>
  <c r="AB88" i="6"/>
  <c r="AB92" i="6"/>
  <c r="AB96" i="6"/>
  <c r="AB100" i="6"/>
  <c r="AB104" i="6"/>
  <c r="AB108" i="6"/>
  <c r="AB113" i="6"/>
  <c r="AB117" i="6"/>
  <c r="AB121" i="6"/>
  <c r="AB125" i="6"/>
  <c r="AB129" i="6"/>
  <c r="AB133" i="6"/>
  <c r="AB137" i="6"/>
  <c r="AB141" i="6"/>
  <c r="AB145" i="6"/>
  <c r="AB149" i="6"/>
  <c r="AB153" i="6"/>
  <c r="AB157" i="6"/>
  <c r="AB161" i="6"/>
  <c r="AB165" i="6"/>
  <c r="AB169" i="6"/>
  <c r="AB173" i="6"/>
  <c r="AB177" i="6"/>
  <c r="AB181" i="6"/>
  <c r="AB185" i="6"/>
  <c r="AB189" i="6"/>
  <c r="AB193" i="6"/>
  <c r="AB197" i="6"/>
  <c r="AB201" i="6"/>
  <c r="AB205" i="6"/>
  <c r="AB209" i="6"/>
  <c r="AB57" i="6"/>
  <c r="C271" i="6"/>
  <c r="AB61" i="6"/>
  <c r="C275" i="6"/>
  <c r="AB65" i="6"/>
  <c r="C279" i="6"/>
  <c r="AB69" i="6"/>
  <c r="C283" i="6"/>
  <c r="AB73" i="6"/>
  <c r="C287" i="6"/>
  <c r="AB77" i="6"/>
  <c r="C291" i="6"/>
  <c r="AB81" i="6"/>
  <c r="C295" i="6"/>
  <c r="AB85" i="6"/>
  <c r="C299" i="6"/>
  <c r="AB89" i="6"/>
  <c r="AB93" i="6"/>
  <c r="AB97" i="6"/>
  <c r="AB101" i="6"/>
  <c r="AB105" i="6"/>
  <c r="AB109" i="6"/>
  <c r="AB114" i="6"/>
  <c r="AB122" i="6"/>
  <c r="AB130" i="6"/>
  <c r="AB138" i="6"/>
  <c r="AB146" i="6"/>
  <c r="AB154" i="6"/>
  <c r="AB162" i="6"/>
  <c r="AB170" i="6"/>
  <c r="AB178" i="6"/>
  <c r="AB186" i="6"/>
  <c r="AB194" i="6"/>
  <c r="AB202" i="6"/>
  <c r="AB213" i="6"/>
  <c r="AB217" i="6"/>
  <c r="AB221" i="6"/>
  <c r="AB225" i="6"/>
  <c r="AB229" i="6"/>
  <c r="AB233" i="6"/>
  <c r="AB237" i="6"/>
  <c r="AB241" i="6"/>
  <c r="AB245" i="6"/>
  <c r="AB249" i="6"/>
  <c r="AB253" i="6"/>
  <c r="AB257" i="6"/>
  <c r="AB261" i="6"/>
  <c r="AB265" i="6"/>
  <c r="AB269" i="6"/>
  <c r="AB273" i="6"/>
  <c r="AB277" i="6"/>
  <c r="AB281" i="6"/>
  <c r="AB285" i="6"/>
  <c r="AB210" i="6"/>
  <c r="AB214" i="6"/>
  <c r="AB218" i="6"/>
  <c r="AB222" i="6"/>
  <c r="AB226" i="6"/>
  <c r="AB230" i="6"/>
  <c r="AB234" i="6"/>
  <c r="AB238" i="6"/>
  <c r="AB242" i="6"/>
  <c r="AB246" i="6"/>
  <c r="AB250" i="6"/>
  <c r="AB254" i="6"/>
  <c r="AB258" i="6"/>
  <c r="AB262" i="6"/>
  <c r="AB266" i="6"/>
  <c r="AB270" i="6"/>
  <c r="AB274" i="6"/>
  <c r="AB278" i="6"/>
  <c r="AB282" i="6"/>
  <c r="AB286" i="6"/>
  <c r="AB289" i="6"/>
  <c r="AB293" i="6"/>
  <c r="AB297" i="6"/>
  <c r="AB301" i="6"/>
  <c r="AB305" i="6"/>
  <c r="AB309" i="6"/>
  <c r="AB313" i="6"/>
  <c r="AB317" i="6"/>
  <c r="AB323" i="6"/>
  <c r="AB290" i="6"/>
  <c r="AB294" i="6"/>
  <c r="AB298" i="6"/>
  <c r="AB302" i="6"/>
  <c r="AB306" i="6"/>
  <c r="AB310" i="6"/>
  <c r="AB314" i="6"/>
  <c r="AB318" i="6"/>
  <c r="AB322" i="6"/>
  <c r="AB326" i="6"/>
  <c r="AB330" i="6"/>
  <c r="AB332" i="6"/>
  <c r="AB336" i="6"/>
  <c r="AB340" i="6"/>
  <c r="AB344" i="6"/>
  <c r="AB334" i="6"/>
  <c r="AB338" i="6"/>
  <c r="AB342" i="6"/>
  <c r="AB346" i="6"/>
  <c r="AB351" i="6"/>
  <c r="AB355" i="6"/>
  <c r="AB359" i="6"/>
  <c r="AB363" i="6"/>
  <c r="AB367" i="6"/>
  <c r="AB371" i="6"/>
  <c r="AB375" i="6"/>
  <c r="AB379" i="6"/>
  <c r="AB383" i="6"/>
  <c r="AB387" i="6"/>
  <c r="AB391" i="6"/>
  <c r="AB395" i="6"/>
  <c r="AB399" i="6"/>
  <c r="AB403" i="6"/>
  <c r="AB407" i="6"/>
  <c r="AB411" i="6"/>
  <c r="AB415" i="6"/>
  <c r="AB419" i="6"/>
  <c r="AB423" i="6"/>
  <c r="AB427" i="6"/>
  <c r="AB431" i="6"/>
  <c r="AB350" i="6"/>
  <c r="AB354" i="6"/>
  <c r="AB358" i="6"/>
  <c r="AB362" i="6"/>
  <c r="AB366" i="6"/>
  <c r="AB370" i="6"/>
  <c r="AB374" i="6"/>
  <c r="AB378" i="6"/>
  <c r="AB382" i="6"/>
  <c r="AB386" i="6"/>
  <c r="AB390" i="6"/>
  <c r="AB394" i="6"/>
  <c r="AB398" i="6"/>
  <c r="AB402" i="6"/>
  <c r="AB406" i="6"/>
  <c r="AB410" i="6"/>
  <c r="AB414" i="6"/>
  <c r="AB418" i="6"/>
  <c r="AB422" i="6"/>
  <c r="AB426" i="6"/>
  <c r="AB430" i="6"/>
  <c r="AB8" i="6"/>
  <c r="C222" i="6"/>
  <c r="AB7" i="6"/>
  <c r="C221" i="6"/>
  <c r="AB12" i="6"/>
  <c r="C226" i="6"/>
  <c r="AB16" i="6"/>
  <c r="C230" i="6"/>
  <c r="AB20" i="6"/>
  <c r="C234" i="6"/>
  <c r="AB24" i="6"/>
  <c r="C238" i="6"/>
  <c r="AB28" i="6"/>
  <c r="C242" i="6"/>
  <c r="AB35" i="6"/>
  <c r="C249" i="6"/>
  <c r="AB43" i="6"/>
  <c r="C257" i="6"/>
  <c r="AB51" i="6"/>
  <c r="C265" i="6"/>
  <c r="AB9" i="6"/>
  <c r="C223" i="6"/>
  <c r="AB17" i="6"/>
  <c r="C231" i="6"/>
  <c r="AB25" i="6"/>
  <c r="C239" i="6"/>
  <c r="AB30" i="6"/>
  <c r="C244" i="6"/>
  <c r="AB34" i="6"/>
  <c r="C248" i="6"/>
  <c r="AB38" i="6"/>
  <c r="C252" i="6"/>
  <c r="AB42" i="6"/>
  <c r="C256" i="6"/>
  <c r="AB46" i="6"/>
  <c r="C260" i="6"/>
  <c r="AB50" i="6"/>
  <c r="C264" i="6"/>
  <c r="AB54" i="6"/>
  <c r="C268" i="6"/>
  <c r="AB59" i="6"/>
  <c r="C273" i="6"/>
  <c r="AB63" i="6"/>
  <c r="C277" i="6"/>
  <c r="AB67" i="6"/>
  <c r="C281" i="6"/>
  <c r="AB71" i="6"/>
  <c r="C285" i="6"/>
  <c r="AB75" i="6"/>
  <c r="C289" i="6"/>
  <c r="AB79" i="6"/>
  <c r="C293" i="6"/>
  <c r="AB83" i="6"/>
  <c r="C297" i="6"/>
  <c r="AB87" i="6"/>
  <c r="C301" i="6"/>
  <c r="AB91" i="6"/>
  <c r="AB95" i="6"/>
  <c r="AB99" i="6"/>
  <c r="AB103" i="6"/>
  <c r="AB107" i="6"/>
  <c r="AB112" i="6"/>
  <c r="AB116" i="6"/>
  <c r="AB120" i="6"/>
  <c r="AB124" i="6"/>
  <c r="AB128" i="6"/>
  <c r="AB132" i="6"/>
  <c r="AB136" i="6"/>
  <c r="AB140" i="6"/>
  <c r="AB144" i="6"/>
  <c r="AB148" i="6"/>
  <c r="AB152" i="6"/>
  <c r="AB156" i="6"/>
  <c r="AB160" i="6"/>
  <c r="AB164" i="6"/>
  <c r="AB168" i="6"/>
  <c r="AB172" i="6"/>
  <c r="AB176" i="6"/>
  <c r="AB180" i="6"/>
  <c r="AB184" i="6"/>
  <c r="AB188" i="6"/>
  <c r="AB192" i="6"/>
  <c r="AB196" i="6"/>
  <c r="AB200" i="6"/>
  <c r="AB204" i="6"/>
  <c r="AB208" i="6"/>
  <c r="AB58" i="6"/>
  <c r="C272" i="6"/>
  <c r="AB62" i="6"/>
  <c r="C276" i="6"/>
  <c r="AB66" i="6"/>
  <c r="C280" i="6"/>
  <c r="AB70" i="6"/>
  <c r="C284" i="6"/>
  <c r="AB74" i="6"/>
  <c r="C288" i="6"/>
  <c r="AB78" i="6"/>
  <c r="C292" i="6"/>
  <c r="AB82" i="6"/>
  <c r="C296" i="6"/>
  <c r="AB86" i="6"/>
  <c r="C300" i="6"/>
  <c r="AB90" i="6"/>
  <c r="AB94" i="6"/>
  <c r="AB98" i="6"/>
  <c r="AB102" i="6"/>
  <c r="AB106" i="6"/>
  <c r="AB110" i="6"/>
  <c r="AB118" i="6"/>
  <c r="AB126" i="6"/>
  <c r="AB134" i="6"/>
  <c r="AB142" i="6"/>
  <c r="AB150" i="6"/>
  <c r="AB158" i="6"/>
  <c r="AB166" i="6"/>
  <c r="AB174" i="6"/>
  <c r="AB182" i="6"/>
  <c r="AB190" i="6"/>
  <c r="AB198" i="6"/>
  <c r="AB206" i="6"/>
  <c r="AB212" i="6"/>
  <c r="AB216" i="6"/>
  <c r="AB219" i="6"/>
  <c r="AB223" i="6"/>
  <c r="AB227" i="6"/>
  <c r="AB231" i="6"/>
  <c r="AB235" i="6"/>
  <c r="AB239" i="6"/>
  <c r="AB243" i="6"/>
  <c r="AB247" i="6"/>
  <c r="AB251" i="6"/>
  <c r="AB255" i="6"/>
  <c r="AB259" i="6"/>
  <c r="AB263" i="6"/>
  <c r="AB267" i="6"/>
  <c r="AB271" i="6"/>
  <c r="AB275" i="6"/>
  <c r="AB279" i="6"/>
  <c r="AB283" i="6"/>
  <c r="AB287" i="6"/>
  <c r="AB211" i="6"/>
  <c r="AB215" i="6"/>
  <c r="AB220" i="6"/>
  <c r="AB224" i="6"/>
  <c r="AB228" i="6"/>
  <c r="AB232" i="6"/>
  <c r="AB236" i="6"/>
  <c r="AB240" i="6"/>
  <c r="AB244" i="6"/>
  <c r="AB248" i="6"/>
  <c r="AB252" i="6"/>
  <c r="AB256" i="6"/>
  <c r="AB260" i="6"/>
  <c r="AB264" i="6"/>
  <c r="AB268" i="6"/>
  <c r="AB272" i="6"/>
  <c r="AB276" i="6"/>
  <c r="AB280" i="6"/>
  <c r="AB284" i="6"/>
  <c r="AB291" i="6"/>
  <c r="AB295" i="6"/>
  <c r="AB299" i="6"/>
  <c r="AB304" i="6"/>
  <c r="AB308" i="6"/>
  <c r="AB312" i="6"/>
  <c r="AB316" i="6"/>
  <c r="AB319" i="6"/>
  <c r="AB327" i="6"/>
  <c r="AB292" i="6"/>
  <c r="AB296" i="6"/>
  <c r="AB300" i="6"/>
  <c r="AB303" i="6"/>
  <c r="AB307" i="6"/>
  <c r="AB311" i="6"/>
  <c r="AB315" i="6"/>
  <c r="AB321" i="6"/>
  <c r="AB325" i="6"/>
  <c r="AB329" i="6"/>
  <c r="AB331" i="6"/>
  <c r="AB335" i="6"/>
  <c r="AB339" i="6"/>
  <c r="AB343" i="6"/>
  <c r="AB347" i="6"/>
  <c r="AB333" i="6"/>
  <c r="AB337" i="6"/>
  <c r="AB341" i="6"/>
  <c r="AB345" i="6"/>
  <c r="AB349" i="6"/>
  <c r="AB353" i="6"/>
  <c r="AB357" i="6"/>
  <c r="AB361" i="6"/>
  <c r="AB365" i="6"/>
  <c r="AB369" i="6"/>
  <c r="AB373" i="6"/>
  <c r="AB377" i="6"/>
  <c r="AB381" i="6"/>
  <c r="AB385" i="6"/>
  <c r="AB389" i="6"/>
  <c r="AB393" i="6"/>
  <c r="AB397" i="6"/>
  <c r="AB401" i="6"/>
  <c r="AB405" i="6"/>
  <c r="AB409" i="6"/>
  <c r="AB413" i="6"/>
  <c r="AB417" i="6"/>
  <c r="AB421" i="6"/>
  <c r="AB425" i="6"/>
  <c r="AB429" i="6"/>
  <c r="AB348" i="6"/>
  <c r="AB352" i="6"/>
  <c r="AB356" i="6"/>
  <c r="AB360" i="6"/>
  <c r="AB364" i="6"/>
  <c r="AB368" i="6"/>
  <c r="AB372" i="6"/>
  <c r="AB376" i="6"/>
  <c r="AB380" i="6"/>
  <c r="AB384" i="6"/>
  <c r="AB388" i="6"/>
  <c r="AB392" i="6"/>
  <c r="AB396" i="6"/>
  <c r="AB400" i="6"/>
  <c r="AB404" i="6"/>
  <c r="AB408" i="6"/>
  <c r="AB412" i="6"/>
  <c r="AB416" i="6"/>
  <c r="AB420" i="6"/>
  <c r="AB424" i="6"/>
  <c r="AB428" i="6"/>
  <c r="AB44" i="6"/>
  <c r="C258" i="6"/>
  <c r="AB10" i="6"/>
  <c r="C224" i="6"/>
  <c r="AB26" i="6"/>
  <c r="C240" i="6"/>
  <c r="AB123" i="6"/>
  <c r="AB139" i="6"/>
  <c r="AB155" i="6"/>
  <c r="AB171" i="6"/>
  <c r="AB187" i="6"/>
  <c r="AB203" i="6"/>
  <c r="AB324" i="6"/>
  <c r="C218" i="16"/>
  <c r="AD5" i="16"/>
  <c r="D218" i="16"/>
  <c r="C218" i="14"/>
  <c r="AD5" i="14"/>
  <c r="D218" i="14"/>
  <c r="C218" i="13"/>
  <c r="AD5" i="13"/>
  <c r="D218" i="13"/>
  <c r="C218" i="12"/>
  <c r="AD5" i="12"/>
  <c r="D218" i="12"/>
  <c r="C218" i="11"/>
  <c r="AD5" i="11"/>
  <c r="D218" i="11"/>
  <c r="C218" i="10"/>
  <c r="AD5" i="10"/>
  <c r="D218" i="10"/>
  <c r="AD5" i="8"/>
  <c r="D218" i="8"/>
  <c r="C218" i="8"/>
  <c r="C218" i="7"/>
  <c r="AD5" i="7"/>
  <c r="D218" i="7"/>
  <c r="C218" i="6"/>
  <c r="AD5" i="6"/>
  <c r="D218" i="6"/>
  <c r="AF217" i="1"/>
  <c r="AG217" i="1"/>
  <c r="AJ217" i="16"/>
  <c r="AF218" i="1"/>
  <c r="AG218" i="1"/>
  <c r="AJ218" i="16"/>
  <c r="AF219" i="1"/>
  <c r="AG219" i="1"/>
  <c r="AJ219" i="16"/>
  <c r="AF220" i="1"/>
  <c r="AG220" i="1"/>
  <c r="AJ220" i="16"/>
  <c r="AF221" i="1"/>
  <c r="AG221" i="1"/>
  <c r="AJ221" i="16"/>
  <c r="AF222" i="1"/>
  <c r="AG222" i="1"/>
  <c r="AJ222" i="16"/>
  <c r="AF223" i="1"/>
  <c r="AG223" i="1"/>
  <c r="AJ223" i="16"/>
  <c r="AF224" i="1"/>
  <c r="AG224" i="1"/>
  <c r="AJ224" i="16"/>
  <c r="AF225" i="1"/>
  <c r="AG225" i="1"/>
  <c r="AJ225" i="16"/>
  <c r="AF226" i="1"/>
  <c r="AG226" i="1"/>
  <c r="AJ226" i="16"/>
  <c r="AF227" i="1"/>
  <c r="AG227" i="1"/>
  <c r="AJ227" i="16"/>
  <c r="AF228" i="1"/>
  <c r="AG228" i="1"/>
  <c r="AJ228" i="16"/>
  <c r="AF229" i="1"/>
  <c r="AG229" i="1"/>
  <c r="AJ229" i="16"/>
  <c r="AF230" i="1"/>
  <c r="AG230" i="1"/>
  <c r="AJ230" i="16"/>
  <c r="AF231" i="1"/>
  <c r="AG231" i="1"/>
  <c r="AJ231" i="16"/>
  <c r="AF232" i="1"/>
  <c r="AG232" i="1"/>
  <c r="AJ232" i="16"/>
  <c r="AF233" i="1"/>
  <c r="AG233" i="1"/>
  <c r="AJ233" i="16"/>
  <c r="AF234" i="1"/>
  <c r="AG234" i="1"/>
  <c r="AJ234" i="16"/>
  <c r="AF235" i="1"/>
  <c r="AG235" i="1"/>
  <c r="AJ235" i="16"/>
  <c r="AF236" i="1"/>
  <c r="AG236" i="1"/>
  <c r="AJ236" i="16"/>
  <c r="AF237" i="1"/>
  <c r="AG237" i="1"/>
  <c r="AJ237" i="16"/>
  <c r="AF238" i="1"/>
  <c r="AG238" i="1"/>
  <c r="AJ238" i="16"/>
  <c r="AF239" i="1"/>
  <c r="AG239" i="1"/>
  <c r="AJ239" i="16"/>
  <c r="AF240" i="1"/>
  <c r="AG240" i="1"/>
  <c r="AJ240" i="16"/>
  <c r="AF241" i="1"/>
  <c r="AG241" i="1"/>
  <c r="AJ241" i="16"/>
  <c r="AF242" i="1"/>
  <c r="AG242" i="1"/>
  <c r="AJ242" i="16"/>
  <c r="AF243" i="1"/>
  <c r="AG243" i="1"/>
  <c r="AJ243" i="16"/>
  <c r="AF244" i="1"/>
  <c r="AG244" i="1"/>
  <c r="AJ244" i="16"/>
  <c r="AF245" i="1"/>
  <c r="AG245" i="1"/>
  <c r="AJ245" i="16"/>
  <c r="AF246" i="1"/>
  <c r="AG246" i="1"/>
  <c r="AJ246" i="16"/>
  <c r="AF247" i="1"/>
  <c r="AG247" i="1"/>
  <c r="AJ247" i="16"/>
  <c r="AF248" i="1"/>
  <c r="AG248" i="1"/>
  <c r="AJ248" i="16"/>
  <c r="AF249" i="1"/>
  <c r="AG249" i="1"/>
  <c r="AJ249" i="16"/>
  <c r="AF250" i="1"/>
  <c r="AG250" i="1"/>
  <c r="AJ250" i="16"/>
  <c r="AF251" i="1"/>
  <c r="AG251" i="1"/>
  <c r="AJ251" i="16"/>
  <c r="AF252" i="1"/>
  <c r="AG252" i="1"/>
  <c r="AJ252" i="16"/>
  <c r="AF253" i="1"/>
  <c r="AG253" i="1"/>
  <c r="AJ253" i="16"/>
  <c r="AF254" i="1"/>
  <c r="AG254" i="1"/>
  <c r="AJ254" i="16"/>
  <c r="AF255" i="1"/>
  <c r="AG255" i="1"/>
  <c r="AJ255" i="16"/>
  <c r="AF256" i="1"/>
  <c r="AG256" i="1"/>
  <c r="AJ256" i="16"/>
  <c r="AF257" i="1"/>
  <c r="AG257" i="1"/>
  <c r="AJ257" i="16"/>
  <c r="AF258" i="1"/>
  <c r="AG258" i="1"/>
  <c r="AJ258" i="16"/>
  <c r="AF259" i="1"/>
  <c r="AG259" i="1"/>
  <c r="AJ259" i="16"/>
  <c r="AF260" i="1"/>
  <c r="AG260" i="1"/>
  <c r="AJ260" i="16"/>
  <c r="AF261" i="1"/>
  <c r="AG261" i="1"/>
  <c r="AJ261" i="16"/>
  <c r="AF262" i="1"/>
  <c r="AG262" i="1"/>
  <c r="AJ262" i="16"/>
  <c r="AF263" i="1"/>
  <c r="AG263" i="1"/>
  <c r="AJ263" i="16"/>
  <c r="AF264" i="1"/>
  <c r="AG264" i="1"/>
  <c r="AJ264" i="16"/>
  <c r="AF265" i="1"/>
  <c r="AG265" i="1"/>
  <c r="AJ265" i="16"/>
  <c r="AF266" i="1"/>
  <c r="AG266" i="1"/>
  <c r="AJ266" i="16"/>
  <c r="AF267" i="1"/>
  <c r="AG267" i="1"/>
  <c r="AJ267" i="16"/>
  <c r="AF268" i="1"/>
  <c r="AG268" i="1"/>
  <c r="AJ268" i="16"/>
  <c r="AF269" i="1"/>
  <c r="AG269" i="1"/>
  <c r="AJ269" i="16"/>
  <c r="AF270" i="1"/>
  <c r="AG270" i="1"/>
  <c r="AJ270" i="16"/>
  <c r="AF271" i="1"/>
  <c r="AG271" i="1"/>
  <c r="AJ271" i="16"/>
  <c r="AF272" i="1"/>
  <c r="AG272" i="1"/>
  <c r="AJ272" i="16"/>
  <c r="AF273" i="1"/>
  <c r="AG273" i="1"/>
  <c r="AJ273" i="16"/>
  <c r="AF274" i="1"/>
  <c r="AG274" i="1"/>
  <c r="AJ274" i="16"/>
  <c r="AF275" i="1"/>
  <c r="AG275" i="1"/>
  <c r="AJ275" i="16"/>
  <c r="AF276" i="1"/>
  <c r="AG276" i="1"/>
  <c r="AJ276" i="16"/>
  <c r="AF277" i="1"/>
  <c r="AG277" i="1"/>
  <c r="AJ277" i="16"/>
  <c r="AF278" i="1"/>
  <c r="AG278" i="1"/>
  <c r="AJ278" i="16"/>
  <c r="AF279" i="1"/>
  <c r="AG279" i="1"/>
  <c r="AJ279" i="16"/>
  <c r="AF280" i="1"/>
  <c r="AG280" i="1"/>
  <c r="AJ280" i="16"/>
  <c r="AF281" i="1"/>
  <c r="AG281" i="1"/>
  <c r="AJ281" i="16"/>
  <c r="AF282" i="1"/>
  <c r="AG282" i="1"/>
  <c r="AJ282" i="16"/>
  <c r="AF283" i="1"/>
  <c r="AG283" i="1"/>
  <c r="AJ283" i="16"/>
  <c r="AF284" i="1"/>
  <c r="AG284" i="1"/>
  <c r="AJ284" i="16"/>
  <c r="AF285" i="1"/>
  <c r="AG285" i="1"/>
  <c r="AJ285" i="16"/>
  <c r="AF286" i="1"/>
  <c r="AG286" i="1"/>
  <c r="AJ286" i="16"/>
  <c r="AF287" i="1"/>
  <c r="AG287" i="1"/>
  <c r="AJ287" i="16"/>
  <c r="AF288" i="1"/>
  <c r="AG288" i="1"/>
  <c r="AJ288" i="16"/>
  <c r="AF289" i="1"/>
  <c r="AG289" i="1"/>
  <c r="AJ289" i="16"/>
  <c r="AF290" i="1"/>
  <c r="AG290" i="1"/>
  <c r="AJ290" i="16"/>
  <c r="AF291" i="1"/>
  <c r="AG291" i="1"/>
  <c r="AJ291" i="16"/>
  <c r="AF292" i="1"/>
  <c r="AG292" i="1"/>
  <c r="AJ292" i="16"/>
  <c r="AF293" i="1"/>
  <c r="AG293" i="1"/>
  <c r="AJ293" i="16"/>
  <c r="AF294" i="1"/>
  <c r="AG294" i="1"/>
  <c r="AJ294" i="16"/>
  <c r="AF295" i="1"/>
  <c r="AG295" i="1"/>
  <c r="AJ295" i="16"/>
  <c r="AF296" i="1"/>
  <c r="AG296" i="1"/>
  <c r="AJ296" i="16"/>
  <c r="AF297" i="1"/>
  <c r="AG297" i="1"/>
  <c r="AJ297" i="16"/>
  <c r="AF298" i="1"/>
  <c r="AG298" i="1"/>
  <c r="AJ298" i="16"/>
  <c r="AF299" i="1"/>
  <c r="AG299" i="1"/>
  <c r="AJ299" i="16"/>
  <c r="AF300" i="1"/>
  <c r="AG300" i="1"/>
  <c r="AJ300" i="16"/>
  <c r="AF301" i="1"/>
  <c r="AG301" i="1"/>
  <c r="AJ301" i="16"/>
  <c r="AF302" i="1"/>
  <c r="AG302" i="1"/>
  <c r="AJ302" i="16"/>
  <c r="AF303" i="1"/>
  <c r="AG303" i="1"/>
  <c r="AJ303" i="16"/>
  <c r="AF304" i="1"/>
  <c r="AG304" i="1"/>
  <c r="AJ304" i="16"/>
  <c r="AF305" i="1"/>
  <c r="AG305" i="1"/>
  <c r="AJ305" i="16"/>
  <c r="AF306" i="1"/>
  <c r="AG306" i="1"/>
  <c r="AJ306" i="16"/>
  <c r="AF307" i="1"/>
  <c r="AG307" i="1"/>
  <c r="AJ307" i="16"/>
  <c r="AF308" i="1"/>
  <c r="AG308" i="1"/>
  <c r="AJ308" i="16"/>
  <c r="AF309" i="1"/>
  <c r="AG309" i="1"/>
  <c r="AJ309" i="16"/>
  <c r="AF310" i="1"/>
  <c r="AG310" i="1"/>
  <c r="AJ310" i="16"/>
  <c r="AF311" i="1"/>
  <c r="AG311" i="1"/>
  <c r="AJ311" i="16"/>
  <c r="AF312" i="1"/>
  <c r="AG312" i="1"/>
  <c r="AJ312" i="16"/>
  <c r="AF313" i="1"/>
  <c r="AG313" i="1"/>
  <c r="AJ313" i="16"/>
  <c r="AF314" i="1"/>
  <c r="AG314" i="1"/>
  <c r="AJ314" i="16"/>
  <c r="AF315" i="1"/>
  <c r="AG315" i="1"/>
  <c r="AJ315" i="16"/>
  <c r="AF316" i="1"/>
  <c r="AG316" i="1"/>
  <c r="AJ316" i="16"/>
  <c r="AF317" i="1"/>
  <c r="AG317" i="1"/>
  <c r="AJ317" i="16"/>
  <c r="AF318" i="1"/>
  <c r="AG318" i="1"/>
  <c r="AJ318" i="16"/>
  <c r="AF319" i="1"/>
  <c r="AG319" i="1"/>
  <c r="AJ319" i="16"/>
  <c r="AF320" i="1"/>
  <c r="AG320" i="1"/>
  <c r="AJ320" i="16"/>
  <c r="AF321" i="1"/>
  <c r="AG321" i="1"/>
  <c r="AJ321" i="16"/>
  <c r="AF322" i="1"/>
  <c r="AG322" i="1"/>
  <c r="AJ322" i="16"/>
  <c r="AF323" i="1"/>
  <c r="AG323" i="1"/>
  <c r="AJ323" i="16"/>
  <c r="AF324" i="1"/>
  <c r="AG324" i="1"/>
  <c r="AJ324" i="16"/>
  <c r="AF325" i="1"/>
  <c r="AG325" i="1"/>
  <c r="AJ325" i="16"/>
  <c r="AF326" i="1"/>
  <c r="AG326" i="1"/>
  <c r="AJ326" i="16"/>
  <c r="AF327" i="1"/>
  <c r="AG327" i="1"/>
  <c r="AJ327" i="16"/>
  <c r="AF328" i="1"/>
  <c r="AG328" i="1"/>
  <c r="AJ328" i="16"/>
  <c r="AF329" i="1"/>
  <c r="AG329" i="1"/>
  <c r="AJ329" i="16"/>
  <c r="AF330" i="1"/>
  <c r="AG330" i="1"/>
  <c r="AJ330" i="16"/>
  <c r="AF331" i="1"/>
  <c r="AG331" i="1"/>
  <c r="AJ331" i="16"/>
  <c r="AF332" i="1"/>
  <c r="AG332" i="1"/>
  <c r="AJ332" i="16"/>
  <c r="AF333" i="1"/>
  <c r="AG333" i="1"/>
  <c r="AJ333" i="16"/>
  <c r="AF334" i="1"/>
  <c r="AG334" i="1"/>
  <c r="AJ334" i="16"/>
  <c r="AF335" i="1"/>
  <c r="AG335" i="1"/>
  <c r="AJ335" i="16"/>
  <c r="AF336" i="1"/>
  <c r="AG336" i="1"/>
  <c r="AJ336" i="16"/>
  <c r="AF337" i="1"/>
  <c r="AG337" i="1"/>
  <c r="AJ337" i="16"/>
  <c r="AF338" i="1"/>
  <c r="AG338" i="1"/>
  <c r="AJ338" i="16"/>
  <c r="AF339" i="1"/>
  <c r="AG339" i="1"/>
  <c r="AJ339" i="16"/>
  <c r="AF340" i="1"/>
  <c r="AG340" i="1"/>
  <c r="AJ340" i="16"/>
  <c r="AF341" i="1"/>
  <c r="AG341" i="1"/>
  <c r="AJ341" i="16"/>
  <c r="AF342" i="1"/>
  <c r="AG342" i="1"/>
  <c r="AJ342" i="16"/>
  <c r="AF343" i="1"/>
  <c r="AG343" i="1"/>
  <c r="AJ343" i="16"/>
  <c r="AF344" i="1"/>
  <c r="AG344" i="1"/>
  <c r="AJ344" i="16"/>
  <c r="AF345" i="1"/>
  <c r="AG345" i="1"/>
  <c r="AJ345" i="16"/>
  <c r="X217" i="1"/>
  <c r="Y217" i="1"/>
  <c r="Z217" i="1"/>
  <c r="X218" i="1"/>
  <c r="Y218" i="1"/>
  <c r="Z218" i="1"/>
  <c r="X219" i="1"/>
  <c r="Y219" i="1"/>
  <c r="Z219" i="1"/>
  <c r="X220" i="1"/>
  <c r="Y220" i="1"/>
  <c r="Z220" i="1"/>
  <c r="X221" i="1"/>
  <c r="Y221" i="1"/>
  <c r="Z221" i="1"/>
  <c r="X222" i="1"/>
  <c r="Y222" i="1"/>
  <c r="Z222" i="1"/>
  <c r="X223" i="1"/>
  <c r="Y223" i="1"/>
  <c r="Z223" i="1"/>
  <c r="X224" i="1"/>
  <c r="Y224" i="1"/>
  <c r="Z224" i="1"/>
  <c r="X225" i="1"/>
  <c r="Y225" i="1"/>
  <c r="Z225" i="1"/>
  <c r="X226" i="1"/>
  <c r="Y226" i="1"/>
  <c r="Z226" i="1"/>
  <c r="X227" i="1"/>
  <c r="Y227" i="1"/>
  <c r="Z227" i="1"/>
  <c r="X228" i="1"/>
  <c r="Y228" i="1"/>
  <c r="Z228" i="1"/>
  <c r="X229" i="1"/>
  <c r="Y229" i="1"/>
  <c r="Z229" i="1"/>
  <c r="X230" i="1"/>
  <c r="Y230" i="1"/>
  <c r="Z230" i="1"/>
  <c r="X231" i="1"/>
  <c r="Y231" i="1"/>
  <c r="Z231" i="1"/>
  <c r="X232" i="1"/>
  <c r="Y232" i="1"/>
  <c r="Z232" i="1"/>
  <c r="X233" i="1"/>
  <c r="Y233" i="1"/>
  <c r="Z233" i="1"/>
  <c r="X234" i="1"/>
  <c r="Y234" i="1"/>
  <c r="Z234" i="1"/>
  <c r="X235" i="1"/>
  <c r="Y235" i="1"/>
  <c r="Z235" i="1"/>
  <c r="X236" i="1"/>
  <c r="Y236" i="1"/>
  <c r="Z236" i="1"/>
  <c r="X237" i="1"/>
  <c r="Y237" i="1"/>
  <c r="Z237" i="1"/>
  <c r="X238" i="1"/>
  <c r="Y238" i="1"/>
  <c r="Z238" i="1"/>
  <c r="X239" i="1"/>
  <c r="Y239" i="1"/>
  <c r="Z239" i="1"/>
  <c r="X240" i="1"/>
  <c r="Y240" i="1"/>
  <c r="Z240" i="1"/>
  <c r="X241" i="1"/>
  <c r="Y241" i="1"/>
  <c r="Z241" i="1"/>
  <c r="X242" i="1"/>
  <c r="Y242" i="1"/>
  <c r="Z242" i="1"/>
  <c r="X243" i="1"/>
  <c r="Y243" i="1"/>
  <c r="Z243" i="1"/>
  <c r="X244" i="1"/>
  <c r="Y244" i="1"/>
  <c r="Z244" i="1"/>
  <c r="X245" i="1"/>
  <c r="Y245" i="1"/>
  <c r="Z245" i="1"/>
  <c r="X246" i="1"/>
  <c r="Y246" i="1"/>
  <c r="Z246" i="1"/>
  <c r="X247" i="1"/>
  <c r="Y247" i="1"/>
  <c r="Z247" i="1"/>
  <c r="X248" i="1"/>
  <c r="Y248" i="1"/>
  <c r="Z248" i="1"/>
  <c r="X249" i="1"/>
  <c r="Y249" i="1"/>
  <c r="Z249" i="1"/>
  <c r="X250" i="1"/>
  <c r="Y250" i="1"/>
  <c r="Z250" i="1"/>
  <c r="X251" i="1"/>
  <c r="Y251" i="1"/>
  <c r="Z251" i="1"/>
  <c r="X252" i="1"/>
  <c r="Y252" i="1"/>
  <c r="Z252" i="1"/>
  <c r="X253" i="1"/>
  <c r="Y253" i="1"/>
  <c r="Z253" i="1"/>
  <c r="X254" i="1"/>
  <c r="Y254" i="1"/>
  <c r="Z254" i="1"/>
  <c r="X255" i="1"/>
  <c r="Y255" i="1"/>
  <c r="Z255" i="1"/>
  <c r="X256" i="1"/>
  <c r="Y256" i="1"/>
  <c r="Z256" i="1"/>
  <c r="X257" i="1"/>
  <c r="Y257" i="1"/>
  <c r="Z257" i="1"/>
  <c r="X258" i="1"/>
  <c r="Y258" i="1"/>
  <c r="Z258" i="1"/>
  <c r="X259" i="1"/>
  <c r="Y259" i="1"/>
  <c r="Z259" i="1"/>
  <c r="X260" i="1"/>
  <c r="Y260" i="1"/>
  <c r="Z260" i="1"/>
  <c r="X261" i="1"/>
  <c r="Y261" i="1"/>
  <c r="Z261" i="1"/>
  <c r="X262" i="1"/>
  <c r="Y262" i="1"/>
  <c r="Z262" i="1"/>
  <c r="X263" i="1"/>
  <c r="Y263" i="1"/>
  <c r="Z263" i="1"/>
  <c r="X264" i="1"/>
  <c r="Y264" i="1"/>
  <c r="Z264" i="1"/>
  <c r="X265" i="1"/>
  <c r="Y265" i="1"/>
  <c r="Z265" i="1"/>
  <c r="X266" i="1"/>
  <c r="Y266" i="1"/>
  <c r="Z266" i="1"/>
  <c r="X267" i="1"/>
  <c r="Y267" i="1"/>
  <c r="Z267" i="1"/>
  <c r="X268" i="1"/>
  <c r="Y268" i="1"/>
  <c r="Z268" i="1"/>
  <c r="X269" i="1"/>
  <c r="Y269" i="1"/>
  <c r="Z269" i="1"/>
  <c r="X270" i="1"/>
  <c r="Y270" i="1"/>
  <c r="Z270" i="1"/>
  <c r="X271" i="1"/>
  <c r="Y271" i="1"/>
  <c r="Z271" i="1"/>
  <c r="X272" i="1"/>
  <c r="Y272" i="1"/>
  <c r="Z272" i="1"/>
  <c r="X273" i="1"/>
  <c r="Y273" i="1"/>
  <c r="Z273" i="1"/>
  <c r="X274" i="1"/>
  <c r="Y274" i="1"/>
  <c r="Z274" i="1"/>
  <c r="X275" i="1"/>
  <c r="Y275" i="1"/>
  <c r="Z275" i="1"/>
  <c r="X276" i="1"/>
  <c r="Y276" i="1"/>
  <c r="Z276" i="1"/>
  <c r="X277" i="1"/>
  <c r="Y277" i="1"/>
  <c r="Z277" i="1"/>
  <c r="X278" i="1"/>
  <c r="Y278" i="1"/>
  <c r="Z278" i="1"/>
  <c r="X279" i="1"/>
  <c r="Y279" i="1"/>
  <c r="Z279" i="1"/>
  <c r="X280" i="1"/>
  <c r="Y280" i="1"/>
  <c r="Z280" i="1"/>
  <c r="X281" i="1"/>
  <c r="Y281" i="1"/>
  <c r="Z281" i="1"/>
  <c r="X282" i="1"/>
  <c r="Y282" i="1"/>
  <c r="Z282" i="1"/>
  <c r="X283" i="1"/>
  <c r="Y283" i="1"/>
  <c r="Z283" i="1"/>
  <c r="X284" i="1"/>
  <c r="Y284" i="1"/>
  <c r="Z284" i="1"/>
  <c r="X285" i="1"/>
  <c r="Y285" i="1"/>
  <c r="Z285" i="1"/>
  <c r="X286" i="1"/>
  <c r="Y286" i="1"/>
  <c r="Z286" i="1"/>
  <c r="X287" i="1"/>
  <c r="Y287" i="1"/>
  <c r="Z287" i="1"/>
  <c r="X288" i="1"/>
  <c r="Y288" i="1"/>
  <c r="Z288" i="1"/>
  <c r="X289" i="1"/>
  <c r="Y289" i="1"/>
  <c r="Z289" i="1"/>
  <c r="X290" i="1"/>
  <c r="Y290" i="1"/>
  <c r="Z290" i="1"/>
  <c r="X291" i="1"/>
  <c r="Y291" i="1"/>
  <c r="Z291" i="1"/>
  <c r="X292" i="1"/>
  <c r="Y292" i="1"/>
  <c r="Z292" i="1"/>
  <c r="X293" i="1"/>
  <c r="Y293" i="1"/>
  <c r="Z293" i="1"/>
  <c r="X294" i="1"/>
  <c r="Y294" i="1"/>
  <c r="Z294" i="1"/>
  <c r="X295" i="1"/>
  <c r="Y295" i="1"/>
  <c r="Z295" i="1"/>
  <c r="X296" i="1"/>
  <c r="Y296" i="1"/>
  <c r="Z296" i="1"/>
  <c r="X297" i="1"/>
  <c r="Y297" i="1"/>
  <c r="Z297" i="1"/>
  <c r="X298" i="1"/>
  <c r="Y298" i="1"/>
  <c r="Z298" i="1"/>
  <c r="X299" i="1"/>
  <c r="Y299" i="1"/>
  <c r="Z299" i="1"/>
  <c r="X300" i="1"/>
  <c r="Y300" i="1"/>
  <c r="Z300" i="1"/>
  <c r="X301" i="1"/>
  <c r="Y301" i="1"/>
  <c r="Z301" i="1"/>
  <c r="X302" i="1"/>
  <c r="Y302" i="1"/>
  <c r="Z302" i="1"/>
  <c r="X303" i="1"/>
  <c r="Y303" i="1"/>
  <c r="Z303" i="1"/>
  <c r="X304" i="1"/>
  <c r="Y304" i="1"/>
  <c r="Z304" i="1"/>
  <c r="X305" i="1"/>
  <c r="Y305" i="1"/>
  <c r="Z305" i="1"/>
  <c r="X306" i="1"/>
  <c r="Y306" i="1"/>
  <c r="Z306" i="1"/>
  <c r="X307" i="1"/>
  <c r="Y307" i="1"/>
  <c r="Z307" i="1"/>
  <c r="X308" i="1"/>
  <c r="Y308" i="1"/>
  <c r="Z308" i="1"/>
  <c r="X309" i="1"/>
  <c r="Y309" i="1"/>
  <c r="Z309" i="1"/>
  <c r="X310" i="1"/>
  <c r="Y310" i="1"/>
  <c r="Z310" i="1"/>
  <c r="X311" i="1"/>
  <c r="Y311" i="1"/>
  <c r="Z311" i="1"/>
  <c r="X312" i="1"/>
  <c r="Y312" i="1"/>
  <c r="Z312" i="1"/>
  <c r="X313" i="1"/>
  <c r="Y313" i="1"/>
  <c r="Z313" i="1"/>
  <c r="X314" i="1"/>
  <c r="Y314" i="1"/>
  <c r="Z314" i="1"/>
  <c r="X315" i="1"/>
  <c r="Y315" i="1"/>
  <c r="Z315" i="1"/>
  <c r="X316" i="1"/>
  <c r="Y316" i="1"/>
  <c r="Z316" i="1"/>
  <c r="X317" i="1"/>
  <c r="Y317" i="1"/>
  <c r="Z317" i="1"/>
  <c r="X318" i="1"/>
  <c r="Y318" i="1"/>
  <c r="Z318" i="1"/>
  <c r="X319" i="1"/>
  <c r="Y319" i="1"/>
  <c r="Z319" i="1"/>
  <c r="X320" i="1"/>
  <c r="Y320" i="1"/>
  <c r="Z320" i="1"/>
  <c r="X321" i="1"/>
  <c r="Y321" i="1"/>
  <c r="Z321" i="1"/>
  <c r="X322" i="1"/>
  <c r="Y322" i="1"/>
  <c r="Z322" i="1"/>
  <c r="X323" i="1"/>
  <c r="Y323" i="1"/>
  <c r="Z323" i="1"/>
  <c r="X324" i="1"/>
  <c r="Y324" i="1"/>
  <c r="Z324" i="1"/>
  <c r="X325" i="1"/>
  <c r="Y325" i="1"/>
  <c r="Z325" i="1"/>
  <c r="X326" i="1"/>
  <c r="Y326" i="1"/>
  <c r="Z326" i="1"/>
  <c r="X327" i="1"/>
  <c r="Y327" i="1"/>
  <c r="Z327" i="1"/>
  <c r="X328" i="1"/>
  <c r="Y328" i="1"/>
  <c r="Z328" i="1"/>
  <c r="X329" i="1"/>
  <c r="Y329" i="1"/>
  <c r="Z329" i="1"/>
  <c r="X330" i="1"/>
  <c r="Y330" i="1"/>
  <c r="Z330" i="1"/>
  <c r="X331" i="1"/>
  <c r="Y331" i="1"/>
  <c r="Z331" i="1"/>
  <c r="X332" i="1"/>
  <c r="Y332" i="1"/>
  <c r="Z332" i="1"/>
  <c r="X333" i="1"/>
  <c r="Y333" i="1"/>
  <c r="Z333" i="1"/>
  <c r="X334" i="1"/>
  <c r="Y334" i="1"/>
  <c r="Z334" i="1"/>
  <c r="X335" i="1"/>
  <c r="Y335" i="1"/>
  <c r="Z335" i="1"/>
  <c r="X336" i="1"/>
  <c r="Y336" i="1"/>
  <c r="Z336" i="1"/>
  <c r="X337" i="1"/>
  <c r="Y337" i="1"/>
  <c r="Z337" i="1"/>
  <c r="X338" i="1"/>
  <c r="Y338" i="1"/>
  <c r="Z338" i="1"/>
  <c r="X339" i="1"/>
  <c r="Y339" i="1"/>
  <c r="Z339" i="1"/>
  <c r="X340" i="1"/>
  <c r="Y340" i="1"/>
  <c r="Z340" i="1"/>
  <c r="X341" i="1"/>
  <c r="Y341" i="1"/>
  <c r="Z341" i="1"/>
  <c r="X342" i="1"/>
  <c r="Y342" i="1"/>
  <c r="Z342" i="1"/>
  <c r="X343" i="1"/>
  <c r="Y343" i="1"/>
  <c r="Z343" i="1"/>
  <c r="X344" i="1"/>
  <c r="Y344" i="1"/>
  <c r="Z344" i="1"/>
  <c r="X345" i="1"/>
  <c r="Y345" i="1"/>
  <c r="Z345" i="1"/>
  <c r="X346" i="1"/>
  <c r="Y346" i="1"/>
  <c r="Z346" i="1"/>
  <c r="X347" i="1"/>
  <c r="Y347" i="1"/>
  <c r="Z347" i="1"/>
  <c r="X348" i="1"/>
  <c r="Y348" i="1"/>
  <c r="Z348" i="1"/>
  <c r="X349" i="1"/>
  <c r="Y349" i="1"/>
  <c r="Z349" i="1"/>
  <c r="X350" i="1"/>
  <c r="Y350" i="1"/>
  <c r="Z350" i="1"/>
  <c r="X351" i="1"/>
  <c r="Y351" i="1"/>
  <c r="Z351" i="1"/>
  <c r="X352" i="1"/>
  <c r="Y352" i="1"/>
  <c r="Z352" i="1"/>
  <c r="X353" i="1"/>
  <c r="Y353" i="1"/>
  <c r="Z353" i="1"/>
  <c r="X354" i="1"/>
  <c r="Y354" i="1"/>
  <c r="Z354" i="1"/>
  <c r="X355" i="1"/>
  <c r="Y355" i="1"/>
  <c r="Z355" i="1"/>
  <c r="X356" i="1"/>
  <c r="Y356" i="1"/>
  <c r="Z356" i="1"/>
  <c r="X357" i="1"/>
  <c r="Y357" i="1"/>
  <c r="Z357" i="1"/>
  <c r="X358" i="1"/>
  <c r="Y358" i="1"/>
  <c r="Z358" i="1"/>
  <c r="X359" i="1"/>
  <c r="Y359" i="1"/>
  <c r="Z359" i="1"/>
  <c r="X360" i="1"/>
  <c r="Y360" i="1"/>
  <c r="Z360" i="1"/>
  <c r="X361" i="1"/>
  <c r="Y361" i="1"/>
  <c r="Z361" i="1"/>
  <c r="X362" i="1"/>
  <c r="Y362" i="1"/>
  <c r="Z362" i="1"/>
  <c r="X363" i="1"/>
  <c r="Y363" i="1"/>
  <c r="Z363" i="1"/>
  <c r="X364" i="1"/>
  <c r="Y364" i="1"/>
  <c r="Z364" i="1"/>
  <c r="X365" i="1"/>
  <c r="Y365" i="1"/>
  <c r="Z365" i="1"/>
  <c r="X366" i="1"/>
  <c r="Y366" i="1"/>
  <c r="Z366" i="1"/>
  <c r="X367" i="1"/>
  <c r="Y367" i="1"/>
  <c r="Z367" i="1"/>
  <c r="X368" i="1"/>
  <c r="Y368" i="1"/>
  <c r="Z368" i="1"/>
  <c r="X369" i="1"/>
  <c r="Y369" i="1"/>
  <c r="Z369" i="1"/>
  <c r="X370" i="1"/>
  <c r="Y370" i="1"/>
  <c r="Z370" i="1"/>
  <c r="X371" i="1"/>
  <c r="Y371" i="1"/>
  <c r="Z371" i="1"/>
  <c r="X372" i="1"/>
  <c r="Y372" i="1"/>
  <c r="Z372" i="1"/>
  <c r="X373" i="1"/>
  <c r="Y373" i="1"/>
  <c r="Z373" i="1"/>
  <c r="X374" i="1"/>
  <c r="Y374" i="1"/>
  <c r="Z374" i="1"/>
  <c r="X375" i="1"/>
  <c r="Y375" i="1"/>
  <c r="Z375" i="1"/>
  <c r="X376" i="1"/>
  <c r="Y376" i="1"/>
  <c r="Z376" i="1"/>
  <c r="X377" i="1"/>
  <c r="Y377" i="1"/>
  <c r="Z377" i="1"/>
  <c r="X378" i="1"/>
  <c r="Y378" i="1"/>
  <c r="Z378" i="1"/>
  <c r="X379" i="1"/>
  <c r="Y379" i="1"/>
  <c r="Z379" i="1"/>
  <c r="X380" i="1"/>
  <c r="Y380" i="1"/>
  <c r="Z380" i="1"/>
  <c r="X381" i="1"/>
  <c r="Y381" i="1"/>
  <c r="Z381" i="1"/>
  <c r="X382" i="1"/>
  <c r="Y382" i="1"/>
  <c r="Z382" i="1"/>
  <c r="X383" i="1"/>
  <c r="Y383" i="1"/>
  <c r="Z383" i="1"/>
  <c r="X384" i="1"/>
  <c r="Y384" i="1"/>
  <c r="Z384" i="1"/>
  <c r="X385" i="1"/>
  <c r="Y385" i="1"/>
  <c r="Z385" i="1"/>
  <c r="X386" i="1"/>
  <c r="Y386" i="1"/>
  <c r="Z386" i="1"/>
  <c r="X387" i="1"/>
  <c r="Y387" i="1"/>
  <c r="Z387" i="1"/>
  <c r="X388" i="1"/>
  <c r="Y388" i="1"/>
  <c r="Z388" i="1"/>
  <c r="X389" i="1"/>
  <c r="Y389" i="1"/>
  <c r="Z389" i="1"/>
  <c r="X390" i="1"/>
  <c r="Y390" i="1"/>
  <c r="Z390" i="1"/>
  <c r="X391" i="1"/>
  <c r="Y391" i="1"/>
  <c r="Z391" i="1"/>
  <c r="X392" i="1"/>
  <c r="Y392" i="1"/>
  <c r="Z392" i="1"/>
  <c r="X393" i="1"/>
  <c r="Y393" i="1"/>
  <c r="Z393" i="1"/>
  <c r="X394" i="1"/>
  <c r="Y394" i="1"/>
  <c r="Z394" i="1"/>
  <c r="X395" i="1"/>
  <c r="Y395" i="1"/>
  <c r="Z395" i="1"/>
  <c r="X396" i="1"/>
  <c r="Y396" i="1"/>
  <c r="Z396" i="1"/>
  <c r="X397" i="1"/>
  <c r="Y397" i="1"/>
  <c r="Z397" i="1"/>
  <c r="X398" i="1"/>
  <c r="Y398" i="1"/>
  <c r="Z398" i="1"/>
  <c r="X399" i="1"/>
  <c r="Y399" i="1"/>
  <c r="Z399" i="1"/>
  <c r="X400" i="1"/>
  <c r="Y400" i="1"/>
  <c r="Z400" i="1"/>
  <c r="X401" i="1"/>
  <c r="Y401" i="1"/>
  <c r="Z401" i="1"/>
  <c r="X402" i="1"/>
  <c r="Y402" i="1"/>
  <c r="Z402" i="1"/>
  <c r="X403" i="1"/>
  <c r="Y403" i="1"/>
  <c r="Z403" i="1"/>
  <c r="X404" i="1"/>
  <c r="Y404" i="1"/>
  <c r="Z404" i="1"/>
  <c r="X405" i="1"/>
  <c r="Y405" i="1"/>
  <c r="Z405" i="1"/>
  <c r="X406" i="1"/>
  <c r="Y406" i="1"/>
  <c r="Z406" i="1"/>
  <c r="X407" i="1"/>
  <c r="Y407" i="1"/>
  <c r="Z407" i="1"/>
  <c r="X408" i="1"/>
  <c r="Y408" i="1"/>
  <c r="Z408" i="1"/>
  <c r="X409" i="1"/>
  <c r="Y409" i="1"/>
  <c r="Z409" i="1"/>
  <c r="X410" i="1"/>
  <c r="Y410" i="1"/>
  <c r="Z410" i="1"/>
  <c r="X411" i="1"/>
  <c r="Y411" i="1"/>
  <c r="Z411" i="1"/>
  <c r="X412" i="1"/>
  <c r="Y412" i="1"/>
  <c r="Z412" i="1"/>
  <c r="X413" i="1"/>
  <c r="Y413" i="1"/>
  <c r="Z413" i="1"/>
  <c r="X414" i="1"/>
  <c r="Y414" i="1"/>
  <c r="Z414" i="1"/>
  <c r="X415" i="1"/>
  <c r="Y415" i="1"/>
  <c r="Z415" i="1"/>
  <c r="X416" i="1"/>
  <c r="Y416" i="1"/>
  <c r="Z416" i="1"/>
  <c r="X417" i="1"/>
  <c r="Y417" i="1"/>
  <c r="Z417" i="1"/>
  <c r="X418" i="1"/>
  <c r="Y418" i="1"/>
  <c r="Z418" i="1"/>
  <c r="X419" i="1"/>
  <c r="Y419" i="1"/>
  <c r="Z419" i="1"/>
  <c r="X420" i="1"/>
  <c r="Y420" i="1"/>
  <c r="Z420" i="1"/>
  <c r="X421" i="1"/>
  <c r="Y421" i="1"/>
  <c r="Z421" i="1"/>
  <c r="X422" i="1"/>
  <c r="Y422" i="1"/>
  <c r="Z422" i="1"/>
  <c r="X423" i="1"/>
  <c r="Y423" i="1"/>
  <c r="Z423" i="1"/>
  <c r="X424" i="1"/>
  <c r="Y424" i="1"/>
  <c r="Z424" i="1"/>
  <c r="X425" i="1"/>
  <c r="Y425" i="1"/>
  <c r="Z425" i="1"/>
  <c r="X426" i="1"/>
  <c r="Y426" i="1"/>
  <c r="Z426" i="1"/>
  <c r="X427" i="1"/>
  <c r="Y427" i="1"/>
  <c r="Z427" i="1"/>
  <c r="X428" i="1"/>
  <c r="Y428" i="1"/>
  <c r="Z428" i="1"/>
  <c r="X429" i="1"/>
  <c r="Y429" i="1"/>
  <c r="Z429" i="1"/>
  <c r="X430" i="1"/>
  <c r="Y430" i="1"/>
  <c r="Z430" i="1"/>
  <c r="X431" i="1"/>
  <c r="Y431" i="1"/>
  <c r="Z431" i="1"/>
  <c r="O116" i="1"/>
  <c r="O117" i="1"/>
  <c r="O118" i="1"/>
  <c r="O120" i="1"/>
  <c r="O121" i="1"/>
  <c r="O122" i="1"/>
  <c r="O124" i="1"/>
  <c r="O125" i="1"/>
  <c r="O126" i="1"/>
  <c r="O128" i="1"/>
  <c r="O129" i="1"/>
  <c r="O130" i="1"/>
  <c r="O132" i="1"/>
  <c r="O133" i="1"/>
  <c r="O134" i="1"/>
  <c r="O136" i="1"/>
  <c r="O137" i="1"/>
  <c r="O138" i="1"/>
  <c r="O140" i="1"/>
  <c r="O141" i="1"/>
  <c r="O142" i="1"/>
  <c r="O144" i="1"/>
  <c r="O145" i="1"/>
  <c r="O146" i="1"/>
  <c r="O148" i="1"/>
  <c r="O149" i="1"/>
  <c r="O150" i="1"/>
  <c r="O152" i="1"/>
  <c r="O153" i="1"/>
  <c r="O154" i="1"/>
  <c r="O156" i="1"/>
  <c r="O157" i="1"/>
  <c r="O158" i="1"/>
  <c r="O160" i="1"/>
  <c r="O161" i="1"/>
  <c r="O162" i="1"/>
  <c r="O164" i="1"/>
  <c r="O165" i="1"/>
  <c r="O166" i="1"/>
  <c r="O168" i="1"/>
  <c r="O169" i="1"/>
  <c r="O170" i="1"/>
  <c r="O172" i="1"/>
  <c r="O173" i="1"/>
  <c r="O174" i="1"/>
  <c r="O176" i="1"/>
  <c r="O177" i="1"/>
  <c r="O178" i="1"/>
  <c r="O180" i="1"/>
  <c r="O181" i="1"/>
  <c r="O182" i="1"/>
  <c r="O184" i="1"/>
  <c r="O185" i="1"/>
  <c r="O186" i="1"/>
  <c r="O188" i="1"/>
  <c r="O189" i="1"/>
  <c r="O190" i="1"/>
  <c r="O192" i="1"/>
  <c r="O193" i="1"/>
  <c r="O194" i="1"/>
  <c r="O196" i="1"/>
  <c r="O197" i="1"/>
  <c r="O198" i="1"/>
  <c r="O200" i="1"/>
  <c r="O201" i="1"/>
  <c r="O202" i="1"/>
  <c r="O204" i="1"/>
  <c r="O205" i="1"/>
  <c r="O206" i="1"/>
  <c r="O208" i="1"/>
  <c r="O209" i="1"/>
  <c r="O210" i="1"/>
  <c r="O212" i="1"/>
  <c r="O213" i="1"/>
  <c r="O214" i="1"/>
  <c r="G116" i="1"/>
  <c r="G117" i="1"/>
  <c r="G118" i="1"/>
  <c r="G119" i="1"/>
  <c r="G120" i="1"/>
  <c r="G122" i="1"/>
  <c r="G123" i="1"/>
  <c r="G124" i="1"/>
  <c r="G126" i="1"/>
  <c r="G127" i="1"/>
  <c r="G128" i="1"/>
  <c r="G130" i="1"/>
  <c r="G131" i="1"/>
  <c r="G132" i="1"/>
  <c r="G134" i="1"/>
  <c r="G135" i="1"/>
  <c r="G136" i="1"/>
  <c r="G138" i="1"/>
  <c r="G139" i="1"/>
  <c r="G140" i="1"/>
  <c r="G142" i="1"/>
  <c r="G143" i="1"/>
  <c r="G144" i="1"/>
  <c r="G146" i="1"/>
  <c r="G147" i="1"/>
  <c r="G148" i="1"/>
  <c r="G150" i="1"/>
  <c r="G151" i="1"/>
  <c r="G152" i="1"/>
  <c r="G154" i="1"/>
  <c r="G155" i="1"/>
  <c r="G156" i="1"/>
  <c r="G158" i="1"/>
  <c r="G159" i="1"/>
  <c r="G160" i="1"/>
  <c r="G162" i="1"/>
  <c r="G163" i="1"/>
  <c r="G164" i="1"/>
  <c r="G166" i="1"/>
  <c r="G167" i="1"/>
  <c r="G168" i="1"/>
  <c r="G170" i="1"/>
  <c r="G171" i="1"/>
  <c r="G172" i="1"/>
  <c r="G174" i="1"/>
  <c r="G175" i="1"/>
  <c r="G176" i="1"/>
  <c r="G178" i="1"/>
  <c r="G179" i="1"/>
  <c r="G180" i="1"/>
  <c r="G182" i="1"/>
  <c r="G183" i="1"/>
  <c r="G184" i="1"/>
  <c r="G186" i="1"/>
  <c r="G187" i="1"/>
  <c r="G188" i="1"/>
  <c r="G190" i="1"/>
  <c r="G191" i="1"/>
  <c r="G192" i="1"/>
  <c r="G194" i="1"/>
  <c r="G195" i="1"/>
  <c r="G196" i="1"/>
  <c r="G198" i="1"/>
  <c r="G199" i="1"/>
  <c r="G200" i="1"/>
  <c r="G202" i="1"/>
  <c r="G203" i="1"/>
  <c r="G204" i="1"/>
  <c r="G206" i="1"/>
  <c r="G207" i="1"/>
  <c r="G208" i="1"/>
  <c r="G210" i="1"/>
  <c r="G211" i="1"/>
  <c r="G212" i="1"/>
  <c r="G214" i="1"/>
  <c r="AF6" i="1"/>
  <c r="AG6" i="1"/>
  <c r="AJ6" i="16"/>
  <c r="AF7" i="1"/>
  <c r="AF8" i="1"/>
  <c r="AF9" i="1"/>
  <c r="AF10" i="1"/>
  <c r="AG10" i="1"/>
  <c r="AJ10" i="16"/>
  <c r="AF11" i="1"/>
  <c r="AG11" i="1"/>
  <c r="AJ11" i="16"/>
  <c r="AF12" i="1"/>
  <c r="AG12" i="1"/>
  <c r="AJ12" i="16"/>
  <c r="AF13" i="1"/>
  <c r="AG13" i="1"/>
  <c r="AJ13" i="16"/>
  <c r="AF14" i="1"/>
  <c r="AG14" i="1"/>
  <c r="AJ14" i="16"/>
  <c r="AF15" i="1"/>
  <c r="AG15" i="1"/>
  <c r="AJ15" i="16"/>
  <c r="AF16" i="1"/>
  <c r="AG16" i="1"/>
  <c r="AJ16" i="16"/>
  <c r="AF17" i="1"/>
  <c r="AG17" i="1"/>
  <c r="AJ17" i="16"/>
  <c r="AF18" i="1"/>
  <c r="AG18" i="1"/>
  <c r="AJ18" i="16"/>
  <c r="AF19" i="1"/>
  <c r="AG19" i="1"/>
  <c r="AJ19" i="16"/>
  <c r="AF20" i="1"/>
  <c r="AG20" i="1"/>
  <c r="AJ20" i="16"/>
  <c r="AF21" i="1"/>
  <c r="AG21" i="1"/>
  <c r="AJ21" i="16"/>
  <c r="AF22" i="1"/>
  <c r="AG22" i="1"/>
  <c r="AJ22" i="16"/>
  <c r="AF23" i="1"/>
  <c r="AG23" i="1"/>
  <c r="AJ23" i="16"/>
  <c r="AF24" i="1"/>
  <c r="AG24" i="1"/>
  <c r="AJ24" i="16"/>
  <c r="AF25" i="1"/>
  <c r="AG25" i="1"/>
  <c r="AF26" i="1"/>
  <c r="AG26" i="1"/>
  <c r="AJ26" i="16"/>
  <c r="AF27" i="1"/>
  <c r="AG27" i="1"/>
  <c r="AJ27" i="16"/>
  <c r="AF28" i="1"/>
  <c r="AG28" i="1"/>
  <c r="AJ28" i="16"/>
  <c r="AF29" i="1"/>
  <c r="AG29" i="1"/>
  <c r="AJ29" i="16"/>
  <c r="AF30" i="1"/>
  <c r="AG30" i="1"/>
  <c r="AJ30" i="16"/>
  <c r="AF31" i="1"/>
  <c r="AG31" i="1"/>
  <c r="AJ31" i="16"/>
  <c r="AF32" i="1"/>
  <c r="AG32" i="1"/>
  <c r="AJ32" i="16"/>
  <c r="AF33" i="1"/>
  <c r="AG33" i="1"/>
  <c r="AJ33" i="16"/>
  <c r="AF34" i="1"/>
  <c r="AG34" i="1"/>
  <c r="AJ34" i="16"/>
  <c r="AF35" i="1"/>
  <c r="AG35" i="1"/>
  <c r="AJ35" i="16"/>
  <c r="AF36" i="1"/>
  <c r="AG36" i="1"/>
  <c r="AJ36" i="16"/>
  <c r="AF37" i="1"/>
  <c r="AG37" i="1"/>
  <c r="AJ37" i="16"/>
  <c r="AF38" i="1"/>
  <c r="AG38" i="1"/>
  <c r="AJ38" i="16"/>
  <c r="AF39" i="1"/>
  <c r="AG39" i="1"/>
  <c r="AJ39" i="16"/>
  <c r="AF40" i="1"/>
  <c r="AG40" i="1"/>
  <c r="AJ40" i="16"/>
  <c r="AF41" i="1"/>
  <c r="AG41" i="1"/>
  <c r="AJ41" i="16"/>
  <c r="AF42" i="1"/>
  <c r="AG42" i="1"/>
  <c r="AJ42" i="16"/>
  <c r="AF43" i="1"/>
  <c r="AG43" i="1"/>
  <c r="AJ43" i="16"/>
  <c r="AF44" i="1"/>
  <c r="AG44" i="1"/>
  <c r="AJ44" i="16"/>
  <c r="AF45" i="1"/>
  <c r="AG45" i="1"/>
  <c r="AJ45" i="16"/>
  <c r="AF46" i="1"/>
  <c r="AG46" i="1"/>
  <c r="AJ46" i="16"/>
  <c r="AF47" i="1"/>
  <c r="AG47" i="1"/>
  <c r="AJ47" i="16"/>
  <c r="AF48" i="1"/>
  <c r="AG48" i="1"/>
  <c r="AJ48" i="16"/>
  <c r="AF49" i="1"/>
  <c r="AG49" i="1"/>
  <c r="AJ49" i="16"/>
  <c r="AF50" i="1"/>
  <c r="AG50" i="1"/>
  <c r="AJ50" i="16"/>
  <c r="AF51" i="1"/>
  <c r="AG51" i="1"/>
  <c r="AJ51" i="16"/>
  <c r="AF52" i="1"/>
  <c r="AG52" i="1"/>
  <c r="AJ52" i="16"/>
  <c r="AF53" i="1"/>
  <c r="AG53" i="1"/>
  <c r="AJ53" i="16"/>
  <c r="AF54" i="1"/>
  <c r="AG54" i="1"/>
  <c r="AJ54" i="16"/>
  <c r="AF55" i="1"/>
  <c r="AG55" i="1"/>
  <c r="AJ55" i="16"/>
  <c r="AF56" i="1"/>
  <c r="AG56" i="1"/>
  <c r="AJ56" i="16"/>
  <c r="AF57" i="1"/>
  <c r="AG57" i="1"/>
  <c r="AJ57" i="16"/>
  <c r="AF58" i="1"/>
  <c r="AG58" i="1"/>
  <c r="AJ58" i="16"/>
  <c r="AF59" i="1"/>
  <c r="AG59" i="1"/>
  <c r="AJ59" i="16"/>
  <c r="AF60" i="1"/>
  <c r="AG60" i="1"/>
  <c r="AJ60" i="16"/>
  <c r="AF61" i="1"/>
  <c r="AG61" i="1"/>
  <c r="AJ61" i="16"/>
  <c r="AF62" i="1"/>
  <c r="AG62" i="1"/>
  <c r="AJ62" i="16"/>
  <c r="AF63" i="1"/>
  <c r="AG63" i="1"/>
  <c r="AJ63" i="16"/>
  <c r="AF64" i="1"/>
  <c r="AG64" i="1"/>
  <c r="AJ64" i="16"/>
  <c r="AF65" i="1"/>
  <c r="AG65" i="1"/>
  <c r="AJ65" i="16"/>
  <c r="AF66" i="1"/>
  <c r="AG66" i="1"/>
  <c r="AJ66" i="16"/>
  <c r="AF67" i="1"/>
  <c r="AG67" i="1"/>
  <c r="AJ67" i="16"/>
  <c r="AF68" i="1"/>
  <c r="AG68" i="1"/>
  <c r="AJ68" i="16"/>
  <c r="AF69" i="1"/>
  <c r="AG69" i="1"/>
  <c r="AJ69" i="16"/>
  <c r="AF70" i="1"/>
  <c r="AG70" i="1"/>
  <c r="AJ70" i="16"/>
  <c r="AF71" i="1"/>
  <c r="AG71" i="1"/>
  <c r="AJ71" i="16"/>
  <c r="AF72" i="1"/>
  <c r="AG72" i="1"/>
  <c r="AJ72" i="16"/>
  <c r="AF73" i="1"/>
  <c r="AG73" i="1"/>
  <c r="AJ73" i="16"/>
  <c r="AF74" i="1"/>
  <c r="AG74" i="1"/>
  <c r="AJ74" i="16"/>
  <c r="AF75" i="1"/>
  <c r="AG75" i="1"/>
  <c r="AJ75" i="16"/>
  <c r="AF76" i="1"/>
  <c r="AG76" i="1"/>
  <c r="AJ76" i="16"/>
  <c r="AF77" i="1"/>
  <c r="AG77" i="1"/>
  <c r="AJ77" i="16"/>
  <c r="AF78" i="1"/>
  <c r="AG78" i="1"/>
  <c r="AJ78" i="16"/>
  <c r="AF79" i="1"/>
  <c r="AG79" i="1"/>
  <c r="AJ79" i="16"/>
  <c r="AF80" i="1"/>
  <c r="AG80" i="1"/>
  <c r="AJ80" i="16"/>
  <c r="AF81" i="1"/>
  <c r="AG81" i="1"/>
  <c r="AJ81" i="16"/>
  <c r="AF82" i="1"/>
  <c r="AG82" i="1"/>
  <c r="AJ82" i="16"/>
  <c r="AF83" i="1"/>
  <c r="AG83" i="1"/>
  <c r="AJ83" i="16"/>
  <c r="AF84" i="1"/>
  <c r="AG84" i="1"/>
  <c r="AJ84" i="16"/>
  <c r="AF85" i="1"/>
  <c r="AG85" i="1"/>
  <c r="AJ85" i="16"/>
  <c r="AF86" i="1"/>
  <c r="AG86" i="1"/>
  <c r="AJ86" i="16"/>
  <c r="AF87" i="1"/>
  <c r="AG87" i="1"/>
  <c r="AJ87" i="16"/>
  <c r="AF88" i="1"/>
  <c r="AG88" i="1"/>
  <c r="AJ88" i="16"/>
  <c r="AF89" i="1"/>
  <c r="AG89" i="1"/>
  <c r="AJ89" i="16"/>
  <c r="AF90" i="1"/>
  <c r="AG90" i="1"/>
  <c r="AJ90" i="16"/>
  <c r="AF91" i="1"/>
  <c r="AG91" i="1"/>
  <c r="AJ91" i="16"/>
  <c r="AF92" i="1"/>
  <c r="AG92" i="1"/>
  <c r="AJ92" i="16"/>
  <c r="AF93" i="1"/>
  <c r="AG93" i="1"/>
  <c r="AJ93" i="16"/>
  <c r="AF94" i="1"/>
  <c r="AG94" i="1"/>
  <c r="AJ94" i="16"/>
  <c r="AF95" i="1"/>
  <c r="AG95" i="1"/>
  <c r="AJ95" i="16"/>
  <c r="AF96" i="1"/>
  <c r="AG96" i="1"/>
  <c r="AJ96" i="16"/>
  <c r="AF97" i="1"/>
  <c r="AG97" i="1"/>
  <c r="AJ97" i="16"/>
  <c r="AF98" i="1"/>
  <c r="AG98" i="1"/>
  <c r="AJ98" i="16"/>
  <c r="AF99" i="1"/>
  <c r="AG99" i="1"/>
  <c r="AJ99" i="16"/>
  <c r="AF100" i="1"/>
  <c r="AG100" i="1"/>
  <c r="AJ100" i="16"/>
  <c r="AF101" i="1"/>
  <c r="AG101" i="1"/>
  <c r="AJ101" i="16"/>
  <c r="AF102" i="1"/>
  <c r="AG102" i="1"/>
  <c r="AJ102" i="16"/>
  <c r="AF103" i="1"/>
  <c r="AG103" i="1"/>
  <c r="AJ103" i="16"/>
  <c r="AF104" i="1"/>
  <c r="AG104" i="1"/>
  <c r="AJ104" i="16"/>
  <c r="AF105" i="1"/>
  <c r="AG105" i="1"/>
  <c r="AJ105" i="16"/>
  <c r="AF106" i="1"/>
  <c r="AG106" i="1"/>
  <c r="AJ106" i="16"/>
  <c r="AF107" i="1"/>
  <c r="AG107" i="1"/>
  <c r="AJ107" i="16"/>
  <c r="AF108" i="1"/>
  <c r="AG108" i="1"/>
  <c r="AJ108" i="16"/>
  <c r="AF109" i="1"/>
  <c r="AG109" i="1"/>
  <c r="AJ109" i="16"/>
  <c r="AF110" i="1"/>
  <c r="AG110" i="1"/>
  <c r="AJ110" i="16"/>
  <c r="AF111" i="1"/>
  <c r="AG111" i="1"/>
  <c r="AJ111" i="16"/>
  <c r="AF112" i="1"/>
  <c r="AG112" i="1"/>
  <c r="AJ112" i="16"/>
  <c r="AF113" i="1"/>
  <c r="AG113" i="1"/>
  <c r="AJ113" i="16"/>
  <c r="AF114" i="1"/>
  <c r="AG114" i="1"/>
  <c r="AJ114" i="16"/>
  <c r="AF115" i="1"/>
  <c r="AG115" i="1"/>
  <c r="AJ115" i="16"/>
  <c r="AF116" i="1"/>
  <c r="AG116" i="1"/>
  <c r="AJ116" i="16"/>
  <c r="AF117" i="1"/>
  <c r="AG117" i="1"/>
  <c r="AJ117" i="16"/>
  <c r="AF118" i="1"/>
  <c r="AG118" i="1"/>
  <c r="AJ118" i="16"/>
  <c r="AF119" i="1"/>
  <c r="AG119" i="1"/>
  <c r="AJ119" i="16"/>
  <c r="AF120" i="1"/>
  <c r="AG120" i="1"/>
  <c r="AJ120" i="16"/>
  <c r="AF121" i="1"/>
  <c r="AG121" i="1"/>
  <c r="AJ121" i="16"/>
  <c r="AF122" i="1"/>
  <c r="AG122" i="1"/>
  <c r="AJ122" i="16"/>
  <c r="AF123" i="1"/>
  <c r="AG123" i="1"/>
  <c r="AJ123" i="16"/>
  <c r="AF124" i="1"/>
  <c r="AG124" i="1"/>
  <c r="AJ124" i="16"/>
  <c r="AF125" i="1"/>
  <c r="AG125" i="1"/>
  <c r="AJ125" i="16"/>
  <c r="AF126" i="1"/>
  <c r="AG126" i="1"/>
  <c r="AJ126" i="16"/>
  <c r="AF127" i="1"/>
  <c r="AG127" i="1"/>
  <c r="AJ127" i="16"/>
  <c r="AF128" i="1"/>
  <c r="AG128" i="1"/>
  <c r="AJ128" i="16"/>
  <c r="AF129" i="1"/>
  <c r="AG129" i="1"/>
  <c r="AJ129" i="16"/>
  <c r="AF130" i="1"/>
  <c r="AG130" i="1"/>
  <c r="AJ130" i="16"/>
  <c r="AF131" i="1"/>
  <c r="AG131" i="1"/>
  <c r="AJ131" i="16"/>
  <c r="AF132" i="1"/>
  <c r="AG132" i="1"/>
  <c r="AJ132" i="16"/>
  <c r="AF133" i="1"/>
  <c r="AG133" i="1"/>
  <c r="AJ133" i="16"/>
  <c r="AF134" i="1"/>
  <c r="AG134" i="1"/>
  <c r="AJ134" i="16"/>
  <c r="AF135" i="1"/>
  <c r="AG135" i="1"/>
  <c r="AJ135" i="16"/>
  <c r="AF136" i="1"/>
  <c r="AG136" i="1"/>
  <c r="AJ136" i="16"/>
  <c r="AF137" i="1"/>
  <c r="AG137" i="1"/>
  <c r="AJ137" i="16"/>
  <c r="AF138" i="1"/>
  <c r="AG138" i="1"/>
  <c r="AJ138" i="16"/>
  <c r="AF139" i="1"/>
  <c r="AG139" i="1"/>
  <c r="AJ139" i="16"/>
  <c r="AF140" i="1"/>
  <c r="AG140" i="1"/>
  <c r="AJ140" i="16"/>
  <c r="AF141" i="1"/>
  <c r="AG141" i="1"/>
  <c r="AJ141" i="16"/>
  <c r="AF142" i="1"/>
  <c r="AG142" i="1"/>
  <c r="AJ142" i="16"/>
  <c r="AF143" i="1"/>
  <c r="AG143" i="1"/>
  <c r="AJ143" i="16"/>
  <c r="AF144" i="1"/>
  <c r="AG144" i="1"/>
  <c r="AJ144" i="16"/>
  <c r="AF145" i="1"/>
  <c r="AG145" i="1"/>
  <c r="AJ145" i="16"/>
  <c r="AF146" i="1"/>
  <c r="AG146" i="1"/>
  <c r="AJ146" i="16"/>
  <c r="AF147" i="1"/>
  <c r="AG147" i="1"/>
  <c r="AJ147" i="16"/>
  <c r="AF148" i="1"/>
  <c r="AG148" i="1"/>
  <c r="AJ148" i="16"/>
  <c r="AF149" i="1"/>
  <c r="AG149" i="1"/>
  <c r="AJ149" i="16"/>
  <c r="AF150" i="1"/>
  <c r="AG150" i="1"/>
  <c r="AJ150" i="16"/>
  <c r="AF151" i="1"/>
  <c r="AG151" i="1"/>
  <c r="AJ151" i="16"/>
  <c r="AF152" i="1"/>
  <c r="AG152" i="1"/>
  <c r="AJ152" i="16"/>
  <c r="AF153" i="1"/>
  <c r="AG153" i="1"/>
  <c r="AJ153" i="16"/>
  <c r="AF154" i="1"/>
  <c r="AG154" i="1"/>
  <c r="AJ154" i="16"/>
  <c r="AF155" i="1"/>
  <c r="AG155" i="1"/>
  <c r="AJ155" i="16"/>
  <c r="AF156" i="1"/>
  <c r="AG156" i="1"/>
  <c r="AJ156" i="16"/>
  <c r="AF157" i="1"/>
  <c r="AG157" i="1"/>
  <c r="AJ157" i="16"/>
  <c r="AF158" i="1"/>
  <c r="AG158" i="1"/>
  <c r="AJ158" i="16"/>
  <c r="AF159" i="1"/>
  <c r="AG159" i="1"/>
  <c r="AJ159" i="16"/>
  <c r="AF160" i="1"/>
  <c r="AG160" i="1"/>
  <c r="AJ160" i="16"/>
  <c r="AF161" i="1"/>
  <c r="AG161" i="1"/>
  <c r="AJ161" i="16"/>
  <c r="AF162" i="1"/>
  <c r="AG162" i="1"/>
  <c r="AJ162" i="16"/>
  <c r="AF163" i="1"/>
  <c r="AG163" i="1"/>
  <c r="AJ163" i="16"/>
  <c r="AF164" i="1"/>
  <c r="AG164" i="1"/>
  <c r="AJ164" i="16"/>
  <c r="AF165" i="1"/>
  <c r="AG165" i="1"/>
  <c r="AJ165" i="16"/>
  <c r="AF166" i="1"/>
  <c r="AG166" i="1"/>
  <c r="AJ166" i="16"/>
  <c r="AF167" i="1"/>
  <c r="AG167" i="1"/>
  <c r="AJ167" i="16"/>
  <c r="AF168" i="1"/>
  <c r="AG168" i="1"/>
  <c r="AJ168" i="16"/>
  <c r="AF169" i="1"/>
  <c r="AG169" i="1"/>
  <c r="AJ169" i="16"/>
  <c r="AF170" i="1"/>
  <c r="AG170" i="1"/>
  <c r="AJ170" i="16"/>
  <c r="AF171" i="1"/>
  <c r="AG171" i="1"/>
  <c r="AJ171" i="16"/>
  <c r="AF172" i="1"/>
  <c r="AG172" i="1"/>
  <c r="AJ172" i="16"/>
  <c r="AF173" i="1"/>
  <c r="AG173" i="1"/>
  <c r="AJ173" i="16"/>
  <c r="AF174" i="1"/>
  <c r="AG174" i="1"/>
  <c r="AJ174" i="16"/>
  <c r="AF175" i="1"/>
  <c r="AG175" i="1"/>
  <c r="AJ175" i="16"/>
  <c r="AF176" i="1"/>
  <c r="AG176" i="1"/>
  <c r="AJ176" i="16"/>
  <c r="AF177" i="1"/>
  <c r="AG177" i="1"/>
  <c r="AJ177" i="16"/>
  <c r="AF178" i="1"/>
  <c r="AG178" i="1"/>
  <c r="AJ178" i="16"/>
  <c r="AF179" i="1"/>
  <c r="AG179" i="1"/>
  <c r="AJ179" i="16"/>
  <c r="AF180" i="1"/>
  <c r="AG180" i="1"/>
  <c r="AJ180" i="16"/>
  <c r="AF181" i="1"/>
  <c r="AG181" i="1"/>
  <c r="AJ181" i="16"/>
  <c r="AF182" i="1"/>
  <c r="AG182" i="1"/>
  <c r="AJ182" i="16"/>
  <c r="AF183" i="1"/>
  <c r="AG183" i="1"/>
  <c r="AJ183" i="16"/>
  <c r="AF184" i="1"/>
  <c r="AG184" i="1"/>
  <c r="AJ184" i="16"/>
  <c r="AF185" i="1"/>
  <c r="AG185" i="1"/>
  <c r="AJ185" i="16"/>
  <c r="AF186" i="1"/>
  <c r="AG186" i="1"/>
  <c r="AJ186" i="16"/>
  <c r="AF187" i="1"/>
  <c r="AG187" i="1"/>
  <c r="AJ187" i="16"/>
  <c r="AF188" i="1"/>
  <c r="AG188" i="1"/>
  <c r="AJ188" i="16"/>
  <c r="AF189" i="1"/>
  <c r="AG189" i="1"/>
  <c r="AJ189" i="16"/>
  <c r="AF190" i="1"/>
  <c r="AG190" i="1"/>
  <c r="AJ190" i="16"/>
  <c r="AF191" i="1"/>
  <c r="AG191" i="1"/>
  <c r="AJ191" i="16"/>
  <c r="AF192" i="1"/>
  <c r="AG192" i="1"/>
  <c r="AJ192" i="16"/>
  <c r="AF193" i="1"/>
  <c r="AG193" i="1"/>
  <c r="AJ193" i="16"/>
  <c r="AF194" i="1"/>
  <c r="AG194" i="1"/>
  <c r="AJ194" i="16"/>
  <c r="AF195" i="1"/>
  <c r="AG195" i="1"/>
  <c r="AJ195" i="16"/>
  <c r="AF196" i="1"/>
  <c r="AG196" i="1"/>
  <c r="AJ196" i="16"/>
  <c r="AF197" i="1"/>
  <c r="AG197" i="1"/>
  <c r="AJ197" i="16"/>
  <c r="AF198" i="1"/>
  <c r="AG198" i="1"/>
  <c r="AJ198" i="16"/>
  <c r="AF199" i="1"/>
  <c r="AG199" i="1"/>
  <c r="AJ199" i="16"/>
  <c r="AF200" i="1"/>
  <c r="AG200" i="1"/>
  <c r="AJ200" i="16"/>
  <c r="AF201" i="1"/>
  <c r="AG201" i="1"/>
  <c r="AJ201" i="16"/>
  <c r="AF202" i="1"/>
  <c r="AG202" i="1"/>
  <c r="AJ202" i="16"/>
  <c r="AF203" i="1"/>
  <c r="AG203" i="1"/>
  <c r="AJ203" i="16"/>
  <c r="AF204" i="1"/>
  <c r="AG204" i="1"/>
  <c r="AJ204" i="16"/>
  <c r="AF205" i="1"/>
  <c r="AG205" i="1"/>
  <c r="AJ205" i="16"/>
  <c r="AF206" i="1"/>
  <c r="AG206" i="1"/>
  <c r="AJ206" i="16"/>
  <c r="AF207" i="1"/>
  <c r="AG207" i="1"/>
  <c r="AJ207" i="16"/>
  <c r="AF208" i="1"/>
  <c r="AG208" i="1"/>
  <c r="AJ208" i="16"/>
  <c r="AF209" i="1"/>
  <c r="AG209" i="1"/>
  <c r="AJ209" i="16"/>
  <c r="AF210" i="1"/>
  <c r="AG210" i="1"/>
  <c r="AJ210" i="16"/>
  <c r="AF211" i="1"/>
  <c r="AG211" i="1"/>
  <c r="AJ211" i="16"/>
  <c r="AF212" i="1"/>
  <c r="AG212" i="1"/>
  <c r="AJ212" i="16"/>
  <c r="AF213" i="1"/>
  <c r="AG213" i="1"/>
  <c r="AJ213" i="16"/>
  <c r="AF214" i="1"/>
  <c r="AG214" i="1"/>
  <c r="AJ214" i="16"/>
  <c r="AF215" i="1"/>
  <c r="AG215" i="1"/>
  <c r="AJ215" i="16"/>
  <c r="AF216" i="1"/>
  <c r="AG216" i="1"/>
  <c r="AJ216" i="16"/>
  <c r="AF5" i="1"/>
  <c r="AG5" i="1"/>
  <c r="AJ5" i="16"/>
  <c r="O115" i="1"/>
  <c r="O119" i="1"/>
  <c r="O123" i="1"/>
  <c r="O127" i="1"/>
  <c r="O131" i="1"/>
  <c r="O135" i="1"/>
  <c r="O139" i="1"/>
  <c r="O143" i="1"/>
  <c r="O147" i="1"/>
  <c r="O151" i="1"/>
  <c r="O155" i="1"/>
  <c r="O159" i="1"/>
  <c r="O163" i="1"/>
  <c r="O167" i="1"/>
  <c r="O171" i="1"/>
  <c r="O175" i="1"/>
  <c r="O179" i="1"/>
  <c r="O183" i="1"/>
  <c r="O187" i="1"/>
  <c r="O191" i="1"/>
  <c r="O195" i="1"/>
  <c r="O199" i="1"/>
  <c r="O203" i="1"/>
  <c r="O207" i="1"/>
  <c r="O211" i="1"/>
  <c r="G115" i="1"/>
  <c r="G121" i="1"/>
  <c r="G125" i="1"/>
  <c r="G129" i="1"/>
  <c r="G133" i="1"/>
  <c r="G137" i="1"/>
  <c r="G141" i="1"/>
  <c r="G145" i="1"/>
  <c r="G149" i="1"/>
  <c r="G153" i="1"/>
  <c r="G157" i="1"/>
  <c r="G161" i="1"/>
  <c r="G165" i="1"/>
  <c r="G169" i="1"/>
  <c r="G173" i="1"/>
  <c r="G177" i="1"/>
  <c r="G181" i="1"/>
  <c r="G185" i="1"/>
  <c r="G189" i="1"/>
  <c r="G193" i="1"/>
  <c r="G197" i="1"/>
  <c r="G201" i="1"/>
  <c r="G205" i="1"/>
  <c r="G209" i="1"/>
  <c r="G213" i="1"/>
  <c r="AA222" i="1"/>
  <c r="AA217" i="1"/>
  <c r="AA383" i="1"/>
  <c r="AA382" i="1"/>
  <c r="AA286" i="1"/>
  <c r="AA254" i="1"/>
  <c r="AA238" i="1"/>
  <c r="AA230" i="1"/>
  <c r="AA226" i="1"/>
  <c r="AA224" i="1"/>
  <c r="AA221" i="1"/>
  <c r="AA319" i="1"/>
  <c r="AA411" i="1"/>
  <c r="AA395" i="1"/>
  <c r="AA389" i="1"/>
  <c r="AA387" i="1"/>
  <c r="AA385" i="1"/>
  <c r="AA351" i="1"/>
  <c r="AA335" i="1"/>
  <c r="AA327" i="1"/>
  <c r="AA323" i="1"/>
  <c r="AA321" i="1"/>
  <c r="AA318" i="1"/>
  <c r="AA302" i="1"/>
  <c r="AA294" i="1"/>
  <c r="AA290" i="1"/>
  <c r="AA288" i="1"/>
  <c r="AA285" i="1"/>
  <c r="AA427" i="1"/>
  <c r="AA419" i="1"/>
  <c r="AA415" i="1"/>
  <c r="AA413" i="1"/>
  <c r="AA410" i="1"/>
  <c r="AA367" i="1"/>
  <c r="AA359" i="1"/>
  <c r="AA355" i="1"/>
  <c r="AA353" i="1"/>
  <c r="AA350" i="1"/>
  <c r="AA303" i="1"/>
  <c r="AA270" i="1"/>
  <c r="AA262" i="1"/>
  <c r="AA258" i="1"/>
  <c r="AA256" i="1"/>
  <c r="AA253" i="1"/>
  <c r="AA431" i="1"/>
  <c r="AA429" i="1"/>
  <c r="AA426" i="1"/>
  <c r="AA403" i="1"/>
  <c r="AA399" i="1"/>
  <c r="AA397" i="1"/>
  <c r="AA394" i="1"/>
  <c r="AA375" i="1"/>
  <c r="AA371" i="1"/>
  <c r="AA369" i="1"/>
  <c r="AA366" i="1"/>
  <c r="AA343" i="1"/>
  <c r="AA339" i="1"/>
  <c r="AA337" i="1"/>
  <c r="AA334" i="1"/>
  <c r="AA311" i="1"/>
  <c r="AA307" i="1"/>
  <c r="AA305" i="1"/>
  <c r="AA301" i="1"/>
  <c r="AA278" i="1"/>
  <c r="AA274" i="1"/>
  <c r="AA272" i="1"/>
  <c r="AA269" i="1"/>
  <c r="AA246" i="1"/>
  <c r="AA242" i="1"/>
  <c r="AA240" i="1"/>
  <c r="AA237" i="1"/>
  <c r="AA423" i="1"/>
  <c r="AA421" i="1"/>
  <c r="AA418" i="1"/>
  <c r="AA407" i="1"/>
  <c r="AA405" i="1"/>
  <c r="AA402" i="1"/>
  <c r="AA391" i="1"/>
  <c r="AA379" i="1"/>
  <c r="AA377" i="1"/>
  <c r="AA374" i="1"/>
  <c r="AA363" i="1"/>
  <c r="AA361" i="1"/>
  <c r="AA358" i="1"/>
  <c r="AA347" i="1"/>
  <c r="AA345" i="1"/>
  <c r="AA342" i="1"/>
  <c r="AA331" i="1"/>
  <c r="AA329" i="1"/>
  <c r="AA326" i="1"/>
  <c r="AA315" i="1"/>
  <c r="AA313" i="1"/>
  <c r="AA310" i="1"/>
  <c r="AA298" i="1"/>
  <c r="AA296" i="1"/>
  <c r="AA293" i="1"/>
  <c r="AA282" i="1"/>
  <c r="AA280" i="1"/>
  <c r="AA277" i="1"/>
  <c r="AA266" i="1"/>
  <c r="AA264" i="1"/>
  <c r="AA261" i="1"/>
  <c r="AA250" i="1"/>
  <c r="AA248" i="1"/>
  <c r="AA245" i="1"/>
  <c r="AA234" i="1"/>
  <c r="AA232" i="1"/>
  <c r="AA229" i="1"/>
  <c r="AA430" i="1"/>
  <c r="AA425" i="1"/>
  <c r="AA422" i="1"/>
  <c r="AA417" i="1"/>
  <c r="AA414" i="1"/>
  <c r="AA409" i="1"/>
  <c r="AA406" i="1"/>
  <c r="AA401" i="1"/>
  <c r="AA398" i="1"/>
  <c r="AA393" i="1"/>
  <c r="AA390" i="1"/>
  <c r="AA386" i="1"/>
  <c r="AA381" i="1"/>
  <c r="AA378" i="1"/>
  <c r="AA373" i="1"/>
  <c r="AA370" i="1"/>
  <c r="AA365" i="1"/>
  <c r="AA362" i="1"/>
  <c r="AA357" i="1"/>
  <c r="AA354" i="1"/>
  <c r="AA349" i="1"/>
  <c r="AA346" i="1"/>
  <c r="AA341" i="1"/>
  <c r="AA338" i="1"/>
  <c r="AA333" i="1"/>
  <c r="AA330" i="1"/>
  <c r="AA325" i="1"/>
  <c r="AA322" i="1"/>
  <c r="AA317" i="1"/>
  <c r="AA314" i="1"/>
  <c r="AA309" i="1"/>
  <c r="AA306" i="1"/>
  <c r="AA300" i="1"/>
  <c r="AA297" i="1"/>
  <c r="AA292" i="1"/>
  <c r="AA289" i="1"/>
  <c r="AA284" i="1"/>
  <c r="AA281" i="1"/>
  <c r="AA276" i="1"/>
  <c r="AA273" i="1"/>
  <c r="AA268" i="1"/>
  <c r="AA265" i="1"/>
  <c r="AA260" i="1"/>
  <c r="AA257" i="1"/>
  <c r="AA252" i="1"/>
  <c r="AA249" i="1"/>
  <c r="AA244" i="1"/>
  <c r="AA241" i="1"/>
  <c r="AA236" i="1"/>
  <c r="AA233" i="1"/>
  <c r="AA228" i="1"/>
  <c r="AA225" i="1"/>
  <c r="AA220" i="1"/>
  <c r="AA428" i="1"/>
  <c r="AA424" i="1"/>
  <c r="AA420" i="1"/>
  <c r="AA416" i="1"/>
  <c r="AA412" i="1"/>
  <c r="AA408" i="1"/>
  <c r="AA404" i="1"/>
  <c r="AA400" i="1"/>
  <c r="AA396" i="1"/>
  <c r="AA392" i="1"/>
  <c r="AA388" i="1"/>
  <c r="AA384" i="1"/>
  <c r="AA380" i="1"/>
  <c r="AA376" i="1"/>
  <c r="AA372" i="1"/>
  <c r="AA368" i="1"/>
  <c r="AA364" i="1"/>
  <c r="AA360" i="1"/>
  <c r="AA356" i="1"/>
  <c r="AA352" i="1"/>
  <c r="AA348" i="1"/>
  <c r="AA344" i="1"/>
  <c r="AA340" i="1"/>
  <c r="AA336" i="1"/>
  <c r="AA332" i="1"/>
  <c r="AA328" i="1"/>
  <c r="AA324" i="1"/>
  <c r="AA320" i="1"/>
  <c r="AA316" i="1"/>
  <c r="AA312" i="1"/>
  <c r="AA308" i="1"/>
  <c r="AA304" i="1"/>
  <c r="AA299" i="1"/>
  <c r="AA295" i="1"/>
  <c r="AA291" i="1"/>
  <c r="AA287" i="1"/>
  <c r="AA283" i="1"/>
  <c r="AA279" i="1"/>
  <c r="AA275" i="1"/>
  <c r="AA271" i="1"/>
  <c r="AA267" i="1"/>
  <c r="AA263" i="1"/>
  <c r="AA259" i="1"/>
  <c r="AA255" i="1"/>
  <c r="AA251" i="1"/>
  <c r="AA247" i="1"/>
  <c r="AA243" i="1"/>
  <c r="AA239" i="1"/>
  <c r="AA235" i="1"/>
  <c r="AA231" i="1"/>
  <c r="AA227" i="1"/>
  <c r="AA223" i="1"/>
  <c r="AA219" i="1"/>
  <c r="AA21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278" i="1"/>
  <c r="F4" i="18"/>
  <c r="F5" i="18"/>
  <c r="F6" i="18"/>
  <c r="F7" i="18"/>
  <c r="F8" i="18"/>
  <c r="F9" i="18"/>
  <c r="F10" i="18"/>
  <c r="F11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198" i="18"/>
  <c r="F199" i="18"/>
  <c r="F200" i="18"/>
  <c r="F201" i="18"/>
  <c r="F202" i="18"/>
  <c r="F203" i="18"/>
  <c r="F204" i="18"/>
  <c r="F205" i="18"/>
  <c r="F206" i="18"/>
  <c r="F207" i="18"/>
  <c r="F208" i="18"/>
  <c r="F209" i="18"/>
  <c r="F210" i="18"/>
  <c r="F211" i="18"/>
  <c r="F212" i="18"/>
  <c r="F213" i="18"/>
  <c r="F214" i="18"/>
  <c r="F215" i="18"/>
  <c r="F216" i="18"/>
  <c r="F217" i="18"/>
  <c r="F218" i="18"/>
  <c r="F219" i="18"/>
  <c r="F220" i="18"/>
  <c r="F221" i="18"/>
  <c r="F222" i="18"/>
  <c r="F223" i="18"/>
  <c r="F224" i="18"/>
  <c r="F225" i="18"/>
  <c r="F226" i="18"/>
  <c r="F227" i="18"/>
  <c r="F228" i="18"/>
  <c r="F229" i="18"/>
  <c r="F230" i="18"/>
  <c r="F231" i="18"/>
  <c r="F232" i="18"/>
  <c r="F233" i="18"/>
  <c r="F234" i="18"/>
  <c r="F235" i="18"/>
  <c r="F236" i="18"/>
  <c r="F237" i="18"/>
  <c r="F238" i="18"/>
  <c r="F239" i="18"/>
  <c r="F240" i="18"/>
  <c r="F241" i="18"/>
  <c r="F242" i="18"/>
  <c r="F243" i="18"/>
  <c r="F244" i="18"/>
  <c r="F245" i="18"/>
  <c r="F246" i="18"/>
  <c r="F247" i="18"/>
  <c r="F248" i="18"/>
  <c r="F249" i="18"/>
  <c r="F250" i="18"/>
  <c r="F251" i="18"/>
  <c r="F252" i="18"/>
  <c r="F253" i="18"/>
  <c r="F254" i="18"/>
  <c r="F255" i="18"/>
  <c r="F256" i="18"/>
  <c r="F257" i="18"/>
  <c r="F258" i="18"/>
  <c r="F259" i="18"/>
  <c r="F260" i="18"/>
  <c r="F261" i="18"/>
  <c r="F262" i="18"/>
  <c r="F263" i="18"/>
  <c r="F264" i="18"/>
  <c r="F265" i="18"/>
  <c r="F266" i="18"/>
  <c r="F267" i="18"/>
  <c r="F268" i="18"/>
  <c r="F269" i="18"/>
  <c r="F270" i="18"/>
  <c r="F271" i="18"/>
  <c r="F272" i="18"/>
  <c r="F273" i="18"/>
  <c r="F274" i="18"/>
  <c r="F275" i="18"/>
  <c r="F276" i="18"/>
  <c r="F277" i="18"/>
  <c r="F278" i="18"/>
  <c r="F279" i="18"/>
  <c r="F280" i="18"/>
  <c r="F281" i="18"/>
  <c r="F282" i="18"/>
  <c r="F283" i="18"/>
  <c r="F284" i="18"/>
  <c r="F285" i="18"/>
  <c r="F286" i="18"/>
  <c r="F287" i="18"/>
  <c r="F288" i="18"/>
  <c r="F289" i="18"/>
  <c r="F290" i="18"/>
  <c r="F291" i="18"/>
  <c r="F292" i="18"/>
  <c r="F293" i="18"/>
  <c r="F294" i="18"/>
  <c r="F295" i="18"/>
  <c r="F296" i="18"/>
  <c r="F297" i="18"/>
  <c r="F298" i="18"/>
  <c r="F299" i="18"/>
  <c r="F300" i="18"/>
  <c r="F301" i="18"/>
  <c r="F302" i="18"/>
  <c r="F303" i="18"/>
  <c r="F304" i="18"/>
  <c r="F305" i="18"/>
  <c r="F306" i="18"/>
  <c r="F307" i="18"/>
  <c r="F308" i="18"/>
  <c r="F309" i="18"/>
  <c r="F310" i="18"/>
  <c r="F311" i="18"/>
  <c r="F312" i="18"/>
  <c r="F313" i="18"/>
  <c r="F314" i="18"/>
  <c r="F315" i="18"/>
  <c r="F316" i="18"/>
  <c r="F317" i="18"/>
  <c r="F318" i="18"/>
  <c r="F319" i="18"/>
  <c r="F320" i="18"/>
  <c r="F321" i="18"/>
  <c r="F322" i="18"/>
  <c r="F323" i="18"/>
  <c r="F324" i="18"/>
  <c r="F325" i="18"/>
  <c r="F326" i="18"/>
  <c r="F327" i="18"/>
  <c r="F328" i="18"/>
  <c r="F329" i="18"/>
  <c r="F330" i="18"/>
  <c r="F331" i="18"/>
  <c r="F332" i="18"/>
  <c r="F333" i="18"/>
  <c r="F334" i="18"/>
  <c r="F335" i="18"/>
  <c r="F336" i="18"/>
  <c r="F337" i="18"/>
  <c r="F338" i="18"/>
  <c r="F339" i="18"/>
  <c r="F340" i="18"/>
  <c r="F341" i="18"/>
  <c r="F342" i="18"/>
  <c r="F343" i="18"/>
  <c r="F344" i="18"/>
  <c r="F345" i="18"/>
  <c r="F346" i="18"/>
  <c r="F347" i="18"/>
  <c r="F348" i="18"/>
  <c r="F349" i="18"/>
  <c r="F350" i="18"/>
  <c r="F351" i="18"/>
  <c r="F352" i="18"/>
  <c r="F353" i="18"/>
  <c r="F354" i="18"/>
  <c r="F355" i="18"/>
  <c r="F356" i="18"/>
  <c r="F357" i="18"/>
  <c r="F358" i="18"/>
  <c r="F359" i="18"/>
  <c r="F360" i="18"/>
  <c r="F361" i="18"/>
  <c r="F362" i="18"/>
  <c r="F363" i="18"/>
  <c r="F364" i="18"/>
  <c r="F365" i="18"/>
  <c r="F366" i="18"/>
  <c r="F367" i="18"/>
  <c r="F368" i="18"/>
  <c r="F369" i="18"/>
  <c r="F370" i="18"/>
  <c r="F371" i="18"/>
  <c r="F372" i="18"/>
  <c r="F373" i="18"/>
  <c r="F374" i="18"/>
  <c r="F375" i="18"/>
  <c r="F376" i="18"/>
  <c r="F377" i="18"/>
  <c r="F378" i="18"/>
  <c r="F379" i="18"/>
  <c r="F380" i="18"/>
  <c r="F381" i="18"/>
  <c r="F382" i="18"/>
  <c r="F383" i="18"/>
  <c r="F384" i="18"/>
  <c r="F385" i="18"/>
  <c r="F386" i="18"/>
  <c r="F387" i="18"/>
  <c r="F388" i="18"/>
  <c r="F389" i="18"/>
  <c r="F390" i="18"/>
  <c r="F391" i="18"/>
  <c r="F392" i="18"/>
  <c r="F393" i="18"/>
  <c r="F394" i="18"/>
  <c r="F395" i="18"/>
  <c r="F396" i="18"/>
  <c r="F397" i="18"/>
  <c r="F398" i="18"/>
  <c r="F399" i="18"/>
  <c r="F400" i="18"/>
  <c r="F401" i="18"/>
  <c r="F402" i="18"/>
  <c r="F403" i="18"/>
  <c r="F404" i="18"/>
  <c r="F405" i="18"/>
  <c r="F406" i="18"/>
  <c r="F407" i="18"/>
  <c r="F408" i="18"/>
  <c r="F409" i="18"/>
  <c r="F410" i="18"/>
  <c r="F411" i="18"/>
  <c r="F412" i="18"/>
  <c r="F413" i="18"/>
  <c r="F414" i="18"/>
  <c r="F415" i="18"/>
  <c r="F416" i="18"/>
  <c r="F417" i="18"/>
  <c r="F418" i="18"/>
  <c r="F419" i="18"/>
  <c r="F420" i="18"/>
  <c r="F421" i="18"/>
  <c r="F422" i="18"/>
  <c r="F423" i="18"/>
  <c r="F424" i="18"/>
  <c r="F425" i="18"/>
  <c r="F426" i="18"/>
  <c r="F427" i="18"/>
  <c r="F428" i="18"/>
  <c r="F429" i="18"/>
  <c r="F430" i="18"/>
  <c r="F431" i="18"/>
  <c r="F432" i="18"/>
  <c r="F433" i="18"/>
  <c r="F434" i="18"/>
  <c r="F435" i="18"/>
  <c r="F436" i="18"/>
  <c r="F437" i="18"/>
  <c r="F438" i="18"/>
  <c r="F439" i="18"/>
  <c r="F440" i="18"/>
  <c r="F441" i="18"/>
  <c r="F442" i="18"/>
  <c r="F443" i="18"/>
  <c r="F444" i="18"/>
  <c r="F445" i="18"/>
  <c r="F446" i="18"/>
  <c r="F447" i="18"/>
  <c r="F448" i="18"/>
  <c r="F449" i="18"/>
  <c r="F450" i="18"/>
  <c r="F451" i="18"/>
  <c r="F452" i="18"/>
  <c r="F453" i="18"/>
  <c r="F454" i="18"/>
  <c r="F455" i="18"/>
  <c r="F456" i="18"/>
  <c r="F457" i="18"/>
  <c r="F458" i="18"/>
  <c r="F459" i="18"/>
  <c r="F460" i="18"/>
  <c r="F461" i="18"/>
  <c r="F462" i="18"/>
  <c r="F463" i="18"/>
  <c r="F464" i="18"/>
  <c r="F465" i="18"/>
  <c r="F466" i="18"/>
  <c r="F467" i="18"/>
  <c r="F468" i="18"/>
  <c r="F469" i="18"/>
  <c r="F470" i="18"/>
  <c r="F471" i="18"/>
  <c r="F472" i="18"/>
  <c r="F473" i="18"/>
  <c r="F474" i="18"/>
  <c r="F475" i="18"/>
  <c r="F476" i="18"/>
  <c r="F477" i="18"/>
  <c r="F478" i="18"/>
  <c r="F479" i="18"/>
  <c r="F480" i="18"/>
  <c r="F481" i="18"/>
  <c r="F482" i="18"/>
  <c r="F483" i="18"/>
  <c r="F484" i="18"/>
  <c r="F485" i="18"/>
  <c r="F486" i="18"/>
  <c r="F487" i="18"/>
  <c r="F488" i="18"/>
  <c r="F489" i="18"/>
  <c r="F490" i="18"/>
  <c r="F491" i="18"/>
  <c r="F492" i="18"/>
  <c r="F493" i="18"/>
  <c r="F494" i="18"/>
  <c r="F495" i="18"/>
  <c r="F496" i="18"/>
  <c r="F497" i="18"/>
  <c r="F498" i="18"/>
  <c r="F499" i="18"/>
  <c r="F500" i="18"/>
  <c r="F501" i="18"/>
  <c r="F502" i="18"/>
  <c r="F503" i="18"/>
  <c r="F504" i="18"/>
  <c r="F505" i="18"/>
  <c r="F506" i="18"/>
  <c r="F507" i="18"/>
  <c r="F508" i="18"/>
  <c r="F509" i="18"/>
  <c r="F510" i="18"/>
  <c r="F511" i="18"/>
  <c r="F512" i="18"/>
  <c r="F513" i="18"/>
  <c r="F514" i="18"/>
  <c r="F515" i="18"/>
  <c r="F516" i="18"/>
  <c r="F517" i="18"/>
  <c r="F518" i="18"/>
  <c r="F519" i="18"/>
  <c r="F520" i="18"/>
  <c r="F521" i="18"/>
  <c r="F522" i="18"/>
  <c r="F523" i="18"/>
  <c r="F524" i="18"/>
  <c r="F525" i="18"/>
  <c r="F526" i="18"/>
  <c r="F527" i="18"/>
  <c r="F528" i="18"/>
  <c r="F529" i="18"/>
  <c r="F530" i="18"/>
  <c r="F531" i="18"/>
  <c r="F532" i="18"/>
  <c r="F533" i="18"/>
  <c r="F534" i="18"/>
  <c r="F535" i="18"/>
  <c r="F536" i="18"/>
  <c r="F537" i="18"/>
  <c r="F538" i="18"/>
  <c r="F539" i="18"/>
  <c r="F540" i="18"/>
  <c r="F541" i="18"/>
  <c r="F542" i="18"/>
  <c r="F543" i="18"/>
  <c r="F544" i="18"/>
  <c r="F545" i="18"/>
  <c r="F546" i="18"/>
  <c r="F547" i="18"/>
  <c r="F548" i="18"/>
  <c r="F549" i="18"/>
  <c r="F550" i="18"/>
  <c r="F551" i="18"/>
  <c r="F552" i="18"/>
  <c r="F553" i="18"/>
  <c r="F554" i="18"/>
  <c r="F555" i="18"/>
  <c r="F556" i="18"/>
  <c r="F557" i="18"/>
  <c r="F558" i="18"/>
  <c r="F559" i="18"/>
  <c r="F560" i="18"/>
  <c r="F561" i="18"/>
  <c r="F562" i="18"/>
  <c r="F563" i="18"/>
  <c r="F564" i="18"/>
  <c r="F565" i="18"/>
  <c r="F566" i="18"/>
  <c r="F567" i="18"/>
  <c r="F568" i="18"/>
  <c r="F569" i="18"/>
  <c r="F570" i="18"/>
  <c r="F571" i="18"/>
  <c r="F572" i="18"/>
  <c r="F573" i="18"/>
  <c r="F574" i="18"/>
  <c r="F575" i="18"/>
  <c r="F576" i="18"/>
  <c r="F577" i="18"/>
  <c r="F578" i="18"/>
  <c r="F579" i="18"/>
  <c r="F580" i="18"/>
  <c r="F581" i="18"/>
  <c r="F582" i="18"/>
  <c r="F583" i="18"/>
  <c r="F584" i="18"/>
  <c r="F585" i="18"/>
  <c r="F586" i="18"/>
  <c r="F587" i="18"/>
  <c r="F588" i="18"/>
  <c r="F589" i="18"/>
  <c r="F590" i="18"/>
  <c r="F591" i="18"/>
  <c r="F592" i="18"/>
  <c r="F593" i="18"/>
  <c r="F594" i="18"/>
  <c r="F595" i="18"/>
  <c r="F596" i="18"/>
  <c r="F597" i="18"/>
  <c r="F598" i="18"/>
  <c r="F599" i="18"/>
  <c r="F600" i="18"/>
  <c r="F601" i="18"/>
  <c r="F602" i="18"/>
  <c r="F603" i="18"/>
  <c r="F604" i="18"/>
  <c r="F605" i="18"/>
  <c r="F606" i="18"/>
  <c r="F607" i="18"/>
  <c r="F608" i="18"/>
  <c r="F609" i="18"/>
  <c r="F610" i="18"/>
  <c r="F611" i="18"/>
  <c r="F612" i="18"/>
  <c r="F613" i="18"/>
  <c r="F614" i="18"/>
  <c r="F615" i="18"/>
  <c r="F616" i="18"/>
  <c r="F617" i="18"/>
  <c r="F618" i="18"/>
  <c r="F619" i="18"/>
  <c r="F620" i="18"/>
  <c r="F621" i="18"/>
  <c r="F622" i="18"/>
  <c r="F623" i="18"/>
  <c r="F624" i="18"/>
  <c r="F625" i="18"/>
  <c r="F626" i="18"/>
  <c r="F627" i="18"/>
  <c r="F628" i="18"/>
  <c r="F629" i="18"/>
  <c r="F630" i="18"/>
  <c r="F631" i="18"/>
  <c r="F632" i="18"/>
  <c r="F633" i="18"/>
  <c r="F634" i="18"/>
  <c r="F635" i="18"/>
  <c r="F636" i="18"/>
  <c r="F637" i="18"/>
  <c r="F638" i="18"/>
  <c r="F639" i="18"/>
  <c r="F640" i="18"/>
  <c r="F641" i="18"/>
  <c r="F642" i="18"/>
  <c r="F643" i="18"/>
  <c r="F644" i="18"/>
  <c r="F645" i="18"/>
  <c r="F646" i="18"/>
  <c r="F647" i="18"/>
  <c r="F648" i="18"/>
  <c r="F649" i="18"/>
  <c r="F650" i="18"/>
  <c r="F651" i="18"/>
  <c r="F652" i="18"/>
  <c r="F653" i="18"/>
  <c r="F654" i="18"/>
  <c r="F655" i="18"/>
  <c r="F656" i="18"/>
  <c r="F657" i="18"/>
  <c r="F658" i="18"/>
  <c r="F659" i="18"/>
  <c r="F660" i="18"/>
  <c r="F661" i="18"/>
  <c r="F662" i="18"/>
  <c r="F663" i="18"/>
  <c r="F664" i="18"/>
  <c r="F665" i="18"/>
  <c r="F666" i="18"/>
  <c r="F667" i="18"/>
  <c r="F668" i="18"/>
  <c r="F669" i="18"/>
  <c r="F670" i="18"/>
  <c r="F671" i="18"/>
  <c r="F672" i="18"/>
  <c r="F673" i="18"/>
  <c r="F674" i="18"/>
  <c r="F675" i="18"/>
  <c r="F676" i="18"/>
  <c r="F677" i="18"/>
  <c r="F678" i="18"/>
  <c r="F679" i="18"/>
  <c r="F680" i="18"/>
  <c r="F681" i="18"/>
  <c r="F682" i="18"/>
  <c r="F683" i="18"/>
  <c r="F684" i="18"/>
  <c r="F685" i="18"/>
  <c r="F686" i="18"/>
  <c r="F687" i="18"/>
  <c r="F688" i="18"/>
  <c r="F689" i="18"/>
  <c r="F690" i="18"/>
  <c r="F691" i="18"/>
  <c r="F692" i="18"/>
  <c r="F693" i="18"/>
  <c r="F694" i="18"/>
  <c r="F695" i="18"/>
  <c r="F696" i="18"/>
  <c r="F697" i="18"/>
  <c r="F698" i="18"/>
  <c r="F699" i="18"/>
  <c r="F700" i="18"/>
  <c r="F701" i="18"/>
  <c r="F702" i="18"/>
  <c r="F703" i="18"/>
  <c r="F704" i="18"/>
  <c r="F705" i="18"/>
  <c r="F706" i="18"/>
  <c r="F707" i="18"/>
  <c r="F708" i="18"/>
  <c r="F709" i="18"/>
  <c r="F710" i="18"/>
  <c r="F711" i="18"/>
  <c r="F712" i="18"/>
  <c r="F715" i="18"/>
  <c r="W4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W102" i="18"/>
  <c r="W103" i="18"/>
  <c r="W104" i="18"/>
  <c r="W105" i="18"/>
  <c r="W106" i="18"/>
  <c r="W107" i="18"/>
  <c r="W108" i="18"/>
  <c r="W109" i="18"/>
  <c r="W110" i="18"/>
  <c r="W3" i="18"/>
  <c r="U12" i="19"/>
  <c r="U13" i="19"/>
  <c r="U14" i="19"/>
  <c r="U15" i="19"/>
  <c r="U16" i="19"/>
  <c r="U17" i="19"/>
  <c r="U11" i="19"/>
  <c r="AJ10" i="19"/>
  <c r="AO4" i="19"/>
  <c r="AN4" i="19"/>
  <c r="AM4" i="19"/>
  <c r="AL10" i="19"/>
  <c r="AK10" i="19"/>
  <c r="AH10" i="19"/>
  <c r="V10" i="19"/>
  <c r="V9" i="19"/>
  <c r="AL9" i="19"/>
  <c r="AK9" i="19"/>
  <c r="AJ9" i="19"/>
  <c r="AI9" i="19"/>
  <c r="AH9" i="19"/>
  <c r="AL4" i="19"/>
  <c r="AK4" i="19"/>
  <c r="AJ4" i="19"/>
  <c r="AI4" i="19"/>
  <c r="AG9" i="19"/>
  <c r="AC9" i="19"/>
  <c r="AG8" i="19"/>
  <c r="AF8" i="19"/>
  <c r="AH4" i="19"/>
  <c r="AG4" i="19"/>
  <c r="AF4" i="19"/>
  <c r="AE8" i="19"/>
  <c r="AD8" i="19"/>
  <c r="V8" i="19"/>
  <c r="AD7" i="19"/>
  <c r="AC7" i="19"/>
  <c r="V7" i="19"/>
  <c r="G37" i="19"/>
  <c r="V6" i="19"/>
  <c r="AP4" i="19"/>
  <c r="AQ4" i="19"/>
  <c r="AR4" i="19"/>
  <c r="AS4" i="19"/>
  <c r="AT4" i="19"/>
  <c r="AU4" i="19"/>
  <c r="AV4" i="19"/>
  <c r="AW4" i="19"/>
  <c r="AX4" i="19"/>
  <c r="AY4" i="19"/>
  <c r="AZ4" i="19"/>
  <c r="BA4" i="19"/>
  <c r="BB4" i="19"/>
  <c r="BC4" i="19"/>
  <c r="BD4" i="19"/>
  <c r="BE4" i="19"/>
  <c r="BF4" i="19"/>
  <c r="BG4" i="19"/>
  <c r="BH4" i="19"/>
  <c r="BI4" i="19"/>
  <c r="BJ4" i="19"/>
  <c r="BK4" i="19"/>
  <c r="BL4" i="19"/>
  <c r="BM4" i="19"/>
  <c r="BN4" i="19"/>
  <c r="BO4" i="19"/>
  <c r="BP4" i="19"/>
  <c r="BQ4" i="19"/>
  <c r="BR4" i="19"/>
  <c r="BS4" i="19"/>
  <c r="BT4" i="19"/>
  <c r="AE4" i="19"/>
  <c r="AD4" i="19"/>
  <c r="AC4" i="19"/>
  <c r="AB4" i="19"/>
  <c r="AA4" i="19"/>
  <c r="Z4" i="19"/>
  <c r="U7" i="19"/>
  <c r="U8" i="19"/>
  <c r="U9" i="19"/>
  <c r="U10" i="19"/>
  <c r="U6" i="19"/>
  <c r="G41" i="21"/>
  <c r="G42" i="21"/>
  <c r="G43" i="21"/>
  <c r="G44" i="21"/>
  <c r="G45" i="21"/>
  <c r="G46" i="21"/>
  <c r="G47" i="21"/>
  <c r="G40" i="21"/>
  <c r="G39" i="21"/>
  <c r="J37" i="19"/>
  <c r="K26" i="19"/>
  <c r="K27" i="19"/>
  <c r="K28" i="19"/>
  <c r="K29" i="19"/>
  <c r="K30" i="19"/>
  <c r="K31" i="19"/>
  <c r="K32" i="19"/>
  <c r="K33" i="19"/>
  <c r="K34" i="19"/>
  <c r="K35" i="19"/>
  <c r="K36" i="19"/>
  <c r="K25" i="19"/>
  <c r="B4" i="4"/>
  <c r="F3" i="18"/>
  <c r="W5" i="18"/>
  <c r="N4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B281" i="17"/>
  <c r="B282" i="17"/>
  <c r="B283" i="17"/>
  <c r="B284" i="17"/>
  <c r="B285" i="17"/>
  <c r="B286" i="17"/>
  <c r="B287" i="17"/>
  <c r="B288" i="17"/>
  <c r="B289" i="17"/>
  <c r="B290" i="17"/>
  <c r="B291" i="17"/>
  <c r="B292" i="17"/>
  <c r="B293" i="17"/>
  <c r="B294" i="17"/>
  <c r="B295" i="17"/>
  <c r="B296" i="17"/>
  <c r="B297" i="17"/>
  <c r="B298" i="17"/>
  <c r="B299" i="17"/>
  <c r="B266" i="17"/>
  <c r="B267" i="17"/>
  <c r="B268" i="17"/>
  <c r="B269" i="17"/>
  <c r="B270" i="17"/>
  <c r="B271" i="17"/>
  <c r="B272" i="17"/>
  <c r="B273" i="17"/>
  <c r="B274" i="17"/>
  <c r="B275" i="17"/>
  <c r="B276" i="17"/>
  <c r="B277" i="17"/>
  <c r="B278" i="17"/>
  <c r="B279" i="17"/>
  <c r="B280" i="17"/>
  <c r="B224" i="17"/>
  <c r="B225" i="17"/>
  <c r="B226" i="17"/>
  <c r="B227" i="17"/>
  <c r="B228" i="17"/>
  <c r="B229" i="17"/>
  <c r="B230" i="17"/>
  <c r="B231" i="17"/>
  <c r="B232" i="17"/>
  <c r="B233" i="17"/>
  <c r="B234" i="17"/>
  <c r="B235" i="17"/>
  <c r="B236" i="17"/>
  <c r="B237" i="17"/>
  <c r="B238" i="17"/>
  <c r="B239" i="17"/>
  <c r="B240" i="17"/>
  <c r="B241" i="17"/>
  <c r="B242" i="17"/>
  <c r="B243" i="17"/>
  <c r="B244" i="17"/>
  <c r="B245" i="17"/>
  <c r="B246" i="17"/>
  <c r="B247" i="17"/>
  <c r="B248" i="17"/>
  <c r="B249" i="17"/>
  <c r="B250" i="17"/>
  <c r="B251" i="17"/>
  <c r="B252" i="17"/>
  <c r="B253" i="17"/>
  <c r="B254" i="17"/>
  <c r="B255" i="17"/>
  <c r="B256" i="17"/>
  <c r="B257" i="17"/>
  <c r="B258" i="17"/>
  <c r="B259" i="17"/>
  <c r="B260" i="17"/>
  <c r="B261" i="17"/>
  <c r="B262" i="17"/>
  <c r="B263" i="17"/>
  <c r="B264" i="17"/>
  <c r="B265" i="17"/>
  <c r="B223" i="17"/>
  <c r="I37" i="19"/>
  <c r="BU7" i="19"/>
  <c r="BU8" i="19"/>
  <c r="BU9" i="19"/>
  <c r="BU10" i="19"/>
  <c r="BU11" i="19"/>
  <c r="BV11" i="19"/>
  <c r="BU12" i="19"/>
  <c r="BU13" i="19"/>
  <c r="BU14" i="19"/>
  <c r="BU15" i="19"/>
  <c r="BU16" i="19"/>
  <c r="BU17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AS18" i="19"/>
  <c r="AT18" i="19"/>
  <c r="AU18" i="19"/>
  <c r="AV18" i="19"/>
  <c r="AW18" i="19"/>
  <c r="AX18" i="19"/>
  <c r="AY18" i="19"/>
  <c r="AZ18" i="19"/>
  <c r="BA18" i="19"/>
  <c r="BB18" i="19"/>
  <c r="BC18" i="19"/>
  <c r="BD18" i="19"/>
  <c r="BE18" i="19"/>
  <c r="BF18" i="19"/>
  <c r="BG18" i="19"/>
  <c r="BH18" i="19"/>
  <c r="BI18" i="19"/>
  <c r="BJ18" i="19"/>
  <c r="BK18" i="19"/>
  <c r="BL18" i="19"/>
  <c r="BM18" i="19"/>
  <c r="BN18" i="19"/>
  <c r="BO18" i="19"/>
  <c r="BP18" i="19"/>
  <c r="BQ18" i="19"/>
  <c r="BR18" i="19"/>
  <c r="BS18" i="19"/>
  <c r="BT18" i="19"/>
  <c r="Y4" i="19"/>
  <c r="X4" i="19"/>
  <c r="W4" i="19"/>
  <c r="V4" i="19"/>
  <c r="A5" i="22"/>
  <c r="A6" i="22"/>
  <c r="A4" i="22"/>
  <c r="L50" i="18"/>
  <c r="B51" i="22"/>
  <c r="L51" i="18"/>
  <c r="B52" i="22"/>
  <c r="L52" i="18"/>
  <c r="B53" i="22"/>
  <c r="L53" i="18"/>
  <c r="B54" i="22"/>
  <c r="L54" i="18"/>
  <c r="B55" i="22"/>
  <c r="L55" i="18"/>
  <c r="B56" i="22"/>
  <c r="L56" i="18"/>
  <c r="B57" i="22"/>
  <c r="L57" i="18"/>
  <c r="B58" i="22"/>
  <c r="L58" i="18"/>
  <c r="B59" i="22"/>
  <c r="L59" i="18"/>
  <c r="B60" i="22"/>
  <c r="L60" i="18"/>
  <c r="B61" i="22"/>
  <c r="L61" i="18"/>
  <c r="B62" i="22"/>
  <c r="L62" i="18"/>
  <c r="B63" i="22"/>
  <c r="L63" i="18"/>
  <c r="B64" i="22"/>
  <c r="L64" i="18"/>
  <c r="B65" i="22"/>
  <c r="L65" i="18"/>
  <c r="B66" i="22"/>
  <c r="L66" i="18"/>
  <c r="B67" i="22"/>
  <c r="L67" i="18"/>
  <c r="B68" i="22"/>
  <c r="L68" i="18"/>
  <c r="B69" i="22"/>
  <c r="L69" i="18"/>
  <c r="B70" i="22"/>
  <c r="L70" i="18"/>
  <c r="L71" i="18"/>
  <c r="L72" i="18"/>
  <c r="L73" i="18"/>
  <c r="L74" i="18"/>
  <c r="L75" i="18"/>
  <c r="L76" i="18"/>
  <c r="L77" i="18"/>
  <c r="L78" i="18"/>
  <c r="L79" i="18"/>
  <c r="L80" i="18"/>
  <c r="L81" i="18"/>
  <c r="L82" i="18"/>
  <c r="L83" i="18"/>
  <c r="L84" i="18"/>
  <c r="L85" i="18"/>
  <c r="L86" i="18"/>
  <c r="L87" i="18"/>
  <c r="L88" i="18"/>
  <c r="L89" i="18"/>
  <c r="L90" i="18"/>
  <c r="L91" i="18"/>
  <c r="L92" i="18"/>
  <c r="L93" i="18"/>
  <c r="L94" i="18"/>
  <c r="L95" i="18"/>
  <c r="L96" i="18"/>
  <c r="L97" i="18"/>
  <c r="L98" i="18"/>
  <c r="L99" i="18"/>
  <c r="L100" i="18"/>
  <c r="L101" i="18"/>
  <c r="L102" i="18"/>
  <c r="L103" i="18"/>
  <c r="L104" i="18"/>
  <c r="L105" i="18"/>
  <c r="L106" i="18"/>
  <c r="L107" i="18"/>
  <c r="L108" i="18"/>
  <c r="L109" i="18"/>
  <c r="L110" i="18"/>
  <c r="L111" i="18"/>
  <c r="L112" i="18"/>
  <c r="L113" i="18"/>
  <c r="L114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L130" i="18"/>
  <c r="L131" i="18"/>
  <c r="L132" i="18"/>
  <c r="L133" i="18"/>
  <c r="L134" i="18"/>
  <c r="L135" i="18"/>
  <c r="L136" i="18"/>
  <c r="L137" i="18"/>
  <c r="L138" i="18"/>
  <c r="L139" i="18"/>
  <c r="L140" i="18"/>
  <c r="L141" i="18"/>
  <c r="L142" i="18"/>
  <c r="L143" i="18"/>
  <c r="L144" i="18"/>
  <c r="L145" i="18"/>
  <c r="L146" i="18"/>
  <c r="L147" i="18"/>
  <c r="L148" i="18"/>
  <c r="L149" i="18"/>
  <c r="L150" i="18"/>
  <c r="L151" i="18"/>
  <c r="L152" i="18"/>
  <c r="L153" i="18"/>
  <c r="L154" i="18"/>
  <c r="L155" i="18"/>
  <c r="L156" i="18"/>
  <c r="L157" i="18"/>
  <c r="L158" i="18"/>
  <c r="L159" i="18"/>
  <c r="L160" i="18"/>
  <c r="L161" i="18"/>
  <c r="L162" i="18"/>
  <c r="L163" i="18"/>
  <c r="L164" i="18"/>
  <c r="L165" i="18"/>
  <c r="L166" i="18"/>
  <c r="L167" i="18"/>
  <c r="L168" i="18"/>
  <c r="L169" i="18"/>
  <c r="L170" i="18"/>
  <c r="L171" i="18"/>
  <c r="L172" i="18"/>
  <c r="L173" i="18"/>
  <c r="L174" i="18"/>
  <c r="L175" i="18"/>
  <c r="L176" i="18"/>
  <c r="L177" i="18"/>
  <c r="L178" i="18"/>
  <c r="L179" i="18"/>
  <c r="L180" i="18"/>
  <c r="L181" i="18"/>
  <c r="L182" i="18"/>
  <c r="L183" i="18"/>
  <c r="L184" i="18"/>
  <c r="L185" i="18"/>
  <c r="L186" i="18"/>
  <c r="L187" i="18"/>
  <c r="L188" i="18"/>
  <c r="L189" i="18"/>
  <c r="L190" i="18"/>
  <c r="L191" i="18"/>
  <c r="L192" i="18"/>
  <c r="L193" i="18"/>
  <c r="L194" i="18"/>
  <c r="L195" i="18"/>
  <c r="L196" i="18"/>
  <c r="L197" i="18"/>
  <c r="L198" i="18"/>
  <c r="L199" i="18"/>
  <c r="L200" i="18"/>
  <c r="L201" i="18"/>
  <c r="L202" i="18"/>
  <c r="L203" i="18"/>
  <c r="L204" i="18"/>
  <c r="L205" i="18"/>
  <c r="L206" i="18"/>
  <c r="L207" i="18"/>
  <c r="L208" i="18"/>
  <c r="L209" i="18"/>
  <c r="L210" i="18"/>
  <c r="L211" i="18"/>
  <c r="L212" i="18"/>
  <c r="L213" i="18"/>
  <c r="L214" i="18"/>
  <c r="L215" i="18"/>
  <c r="L216" i="18"/>
  <c r="L217" i="18"/>
  <c r="L218" i="18"/>
  <c r="L219" i="18"/>
  <c r="L220" i="18"/>
  <c r="L221" i="18"/>
  <c r="L222" i="18"/>
  <c r="L223" i="18"/>
  <c r="L224" i="18"/>
  <c r="L225" i="18"/>
  <c r="L226" i="18"/>
  <c r="L227" i="18"/>
  <c r="L228" i="18"/>
  <c r="L229" i="18"/>
  <c r="L230" i="18"/>
  <c r="L231" i="18"/>
  <c r="L232" i="18"/>
  <c r="L233" i="18"/>
  <c r="L234" i="18"/>
  <c r="L235" i="18"/>
  <c r="L236" i="18"/>
  <c r="L237" i="18"/>
  <c r="L238" i="18"/>
  <c r="L239" i="18"/>
  <c r="L240" i="18"/>
  <c r="L241" i="18"/>
  <c r="L242" i="18"/>
  <c r="L243" i="18"/>
  <c r="L244" i="18"/>
  <c r="L245" i="18"/>
  <c r="L246" i="18"/>
  <c r="L247" i="18"/>
  <c r="L248" i="18"/>
  <c r="L249" i="18"/>
  <c r="L250" i="18"/>
  <c r="L251" i="18"/>
  <c r="L252" i="18"/>
  <c r="L253" i="18"/>
  <c r="L254" i="18"/>
  <c r="L255" i="18"/>
  <c r="L256" i="18"/>
  <c r="L257" i="18"/>
  <c r="L258" i="18"/>
  <c r="L259" i="18"/>
  <c r="L260" i="18"/>
  <c r="L261" i="18"/>
  <c r="L262" i="18"/>
  <c r="L263" i="18"/>
  <c r="L264" i="18"/>
  <c r="L265" i="18"/>
  <c r="L266" i="18"/>
  <c r="L267" i="18"/>
  <c r="L268" i="18"/>
  <c r="L269" i="18"/>
  <c r="L270" i="18"/>
  <c r="L271" i="18"/>
  <c r="L272" i="18"/>
  <c r="L273" i="18"/>
  <c r="L274" i="18"/>
  <c r="L275" i="18"/>
  <c r="L276" i="18"/>
  <c r="L277" i="18"/>
  <c r="L278" i="18"/>
  <c r="L279" i="18"/>
  <c r="L280" i="18"/>
  <c r="L281" i="18"/>
  <c r="L282" i="18"/>
  <c r="L283" i="18"/>
  <c r="L284" i="18"/>
  <c r="L285" i="18"/>
  <c r="L286" i="18"/>
  <c r="L287" i="18"/>
  <c r="L288" i="18"/>
  <c r="L289" i="18"/>
  <c r="L290" i="18"/>
  <c r="L291" i="18"/>
  <c r="L292" i="18"/>
  <c r="L293" i="18"/>
  <c r="L294" i="18"/>
  <c r="L295" i="18"/>
  <c r="L296" i="18"/>
  <c r="L297" i="18"/>
  <c r="L298" i="18"/>
  <c r="L299" i="18"/>
  <c r="L300" i="18"/>
  <c r="L301" i="18"/>
  <c r="L302" i="18"/>
  <c r="L303" i="18"/>
  <c r="L304" i="18"/>
  <c r="L305" i="18"/>
  <c r="L306" i="18"/>
  <c r="L307" i="18"/>
  <c r="L308" i="18"/>
  <c r="L309" i="18"/>
  <c r="L310" i="18"/>
  <c r="L311" i="18"/>
  <c r="L312" i="18"/>
  <c r="L313" i="18"/>
  <c r="L314" i="18"/>
  <c r="L315" i="18"/>
  <c r="L316" i="18"/>
  <c r="L317" i="18"/>
  <c r="L318" i="18"/>
  <c r="L319" i="18"/>
  <c r="L320" i="18"/>
  <c r="L321" i="18"/>
  <c r="L322" i="18"/>
  <c r="L323" i="18"/>
  <c r="L324" i="18"/>
  <c r="L325" i="18"/>
  <c r="L326" i="18"/>
  <c r="L327" i="18"/>
  <c r="L328" i="18"/>
  <c r="L329" i="18"/>
  <c r="L330" i="18"/>
  <c r="L331" i="18"/>
  <c r="L332" i="18"/>
  <c r="L333" i="18"/>
  <c r="L334" i="18"/>
  <c r="L335" i="18"/>
  <c r="L336" i="18"/>
  <c r="L337" i="18"/>
  <c r="L338" i="18"/>
  <c r="L339" i="18"/>
  <c r="L340" i="18"/>
  <c r="L341" i="18"/>
  <c r="L342" i="18"/>
  <c r="L343" i="18"/>
  <c r="L344" i="18"/>
  <c r="L345" i="18"/>
  <c r="L346" i="18"/>
  <c r="L347" i="18"/>
  <c r="L348" i="18"/>
  <c r="L349" i="18"/>
  <c r="L350" i="18"/>
  <c r="L351" i="18"/>
  <c r="L352" i="18"/>
  <c r="L353" i="18"/>
  <c r="L354" i="18"/>
  <c r="L355" i="18"/>
  <c r="L356" i="18"/>
  <c r="L357" i="18"/>
  <c r="L358" i="18"/>
  <c r="L359" i="18"/>
  <c r="L360" i="18"/>
  <c r="L361" i="18"/>
  <c r="L362" i="18"/>
  <c r="L363" i="18"/>
  <c r="L364" i="18"/>
  <c r="L365" i="18"/>
  <c r="L366" i="18"/>
  <c r="L367" i="18"/>
  <c r="L368" i="18"/>
  <c r="L369" i="18"/>
  <c r="L370" i="18"/>
  <c r="L371" i="18"/>
  <c r="L372" i="18"/>
  <c r="L373" i="18"/>
  <c r="L374" i="18"/>
  <c r="L375" i="18"/>
  <c r="L376" i="18"/>
  <c r="L377" i="18"/>
  <c r="L378" i="18"/>
  <c r="L379" i="18"/>
  <c r="L380" i="18"/>
  <c r="L381" i="18"/>
  <c r="L382" i="18"/>
  <c r="L383" i="18"/>
  <c r="L384" i="18"/>
  <c r="L385" i="18"/>
  <c r="L386" i="18"/>
  <c r="L387" i="18"/>
  <c r="L388" i="18"/>
  <c r="L389" i="18"/>
  <c r="L390" i="18"/>
  <c r="L391" i="18"/>
  <c r="L392" i="18"/>
  <c r="L393" i="18"/>
  <c r="L394" i="18"/>
  <c r="L395" i="18"/>
  <c r="L396" i="18"/>
  <c r="L397" i="18"/>
  <c r="L398" i="18"/>
  <c r="L399" i="18"/>
  <c r="L400" i="18"/>
  <c r="N4" i="18"/>
  <c r="N5" i="18"/>
  <c r="N6" i="18"/>
  <c r="N7" i="18"/>
  <c r="O7" i="18"/>
  <c r="C8" i="4"/>
  <c r="N8" i="18"/>
  <c r="O8" i="18"/>
  <c r="C9" i="4"/>
  <c r="N9" i="18"/>
  <c r="N10" i="18"/>
  <c r="N11" i="18"/>
  <c r="N12" i="18"/>
  <c r="N13" i="18"/>
  <c r="N14" i="18"/>
  <c r="N15" i="18"/>
  <c r="O15" i="18"/>
  <c r="C16" i="4"/>
  <c r="N16" i="18"/>
  <c r="N17" i="18"/>
  <c r="N18" i="18"/>
  <c r="O18" i="18"/>
  <c r="C19" i="4"/>
  <c r="N19" i="18"/>
  <c r="O19" i="18"/>
  <c r="C20" i="4"/>
  <c r="N20" i="18"/>
  <c r="O20" i="18"/>
  <c r="C21" i="4"/>
  <c r="N21" i="18"/>
  <c r="O21" i="18"/>
  <c r="C22" i="4"/>
  <c r="N22" i="18"/>
  <c r="O22" i="18"/>
  <c r="C23" i="4"/>
  <c r="N23" i="18"/>
  <c r="O23" i="18"/>
  <c r="C24" i="4"/>
  <c r="N24" i="18"/>
  <c r="O24" i="18"/>
  <c r="C25" i="4"/>
  <c r="N25" i="18"/>
  <c r="O25" i="18"/>
  <c r="C26" i="4"/>
  <c r="N26" i="18"/>
  <c r="O26" i="18"/>
  <c r="C27" i="4"/>
  <c r="N27" i="18"/>
  <c r="O27" i="18"/>
  <c r="C28" i="4"/>
  <c r="N28" i="18"/>
  <c r="O28" i="18"/>
  <c r="C29" i="4"/>
  <c r="N29" i="18"/>
  <c r="O29" i="18"/>
  <c r="C30" i="4"/>
  <c r="N30" i="18"/>
  <c r="O30" i="18"/>
  <c r="C31" i="4"/>
  <c r="N31" i="18"/>
  <c r="O31" i="18"/>
  <c r="C32" i="4"/>
  <c r="N32" i="18"/>
  <c r="O32" i="18"/>
  <c r="C33" i="4"/>
  <c r="N33" i="18"/>
  <c r="O33" i="18"/>
  <c r="C34" i="4"/>
  <c r="N34" i="18"/>
  <c r="O34" i="18"/>
  <c r="C35" i="4"/>
  <c r="N35" i="18"/>
  <c r="O35" i="18"/>
  <c r="C36" i="4"/>
  <c r="N36" i="18"/>
  <c r="O36" i="18"/>
  <c r="C37" i="4"/>
  <c r="N37" i="18"/>
  <c r="O37" i="18"/>
  <c r="C38" i="4"/>
  <c r="N38" i="18"/>
  <c r="O38" i="18"/>
  <c r="C39" i="4"/>
  <c r="N39" i="18"/>
  <c r="O39" i="18"/>
  <c r="C40" i="4"/>
  <c r="N40" i="18"/>
  <c r="O40" i="18"/>
  <c r="C41" i="4"/>
  <c r="N41" i="18"/>
  <c r="O41" i="18"/>
  <c r="C42" i="4"/>
  <c r="N42" i="18"/>
  <c r="O42" i="18"/>
  <c r="C43" i="4"/>
  <c r="N43" i="18"/>
  <c r="O43" i="18"/>
  <c r="C44" i="4"/>
  <c r="N44" i="18"/>
  <c r="O44" i="18"/>
  <c r="C45" i="4"/>
  <c r="N45" i="18"/>
  <c r="O45" i="18"/>
  <c r="C46" i="4"/>
  <c r="N46" i="18"/>
  <c r="O46" i="18"/>
  <c r="C47" i="4"/>
  <c r="N47" i="18"/>
  <c r="O47" i="18"/>
  <c r="C48" i="4"/>
  <c r="N48" i="18"/>
  <c r="O48" i="18"/>
  <c r="C49" i="4"/>
  <c r="N49" i="18"/>
  <c r="O49" i="18"/>
  <c r="C50" i="4"/>
  <c r="N50" i="18"/>
  <c r="O50" i="18"/>
  <c r="C51" i="4"/>
  <c r="N51" i="18"/>
  <c r="O51" i="18"/>
  <c r="C52" i="4"/>
  <c r="N52" i="18"/>
  <c r="O52" i="18"/>
  <c r="C53" i="4"/>
  <c r="N53" i="18"/>
  <c r="O53" i="18"/>
  <c r="C54" i="4"/>
  <c r="N54" i="18"/>
  <c r="O54" i="18"/>
  <c r="C55" i="4"/>
  <c r="N55" i="18"/>
  <c r="O55" i="18"/>
  <c r="C56" i="4"/>
  <c r="N56" i="18"/>
  <c r="O56" i="18"/>
  <c r="C57" i="4"/>
  <c r="N57" i="18"/>
  <c r="O57" i="18"/>
  <c r="C58" i="4"/>
  <c r="N58" i="18"/>
  <c r="O58" i="18"/>
  <c r="C59" i="4"/>
  <c r="N59" i="18"/>
  <c r="O59" i="18"/>
  <c r="C60" i="4"/>
  <c r="N60" i="18"/>
  <c r="O60" i="18"/>
  <c r="C61" i="4"/>
  <c r="N61" i="18"/>
  <c r="O61" i="18"/>
  <c r="C62" i="4"/>
  <c r="N62" i="18"/>
  <c r="O62" i="18"/>
  <c r="C63" i="4"/>
  <c r="N63" i="18"/>
  <c r="O63" i="18"/>
  <c r="C64" i="4"/>
  <c r="N64" i="18"/>
  <c r="O64" i="18"/>
  <c r="C65" i="4"/>
  <c r="N65" i="18"/>
  <c r="O65" i="18"/>
  <c r="C66" i="4"/>
  <c r="N66" i="18"/>
  <c r="O66" i="18"/>
  <c r="C67" i="4"/>
  <c r="N67" i="18"/>
  <c r="O67" i="18"/>
  <c r="C68" i="4"/>
  <c r="N68" i="18"/>
  <c r="O68" i="18"/>
  <c r="C69" i="4"/>
  <c r="N69" i="18"/>
  <c r="O69" i="18"/>
  <c r="C70" i="4"/>
  <c r="N70" i="18"/>
  <c r="O70" i="18"/>
  <c r="C71" i="4"/>
  <c r="N71" i="18"/>
  <c r="O71" i="18"/>
  <c r="C72" i="4"/>
  <c r="N72" i="18"/>
  <c r="O72" i="18"/>
  <c r="C73" i="4"/>
  <c r="N73" i="18"/>
  <c r="O73" i="18"/>
  <c r="C74" i="4"/>
  <c r="N74" i="18"/>
  <c r="O74" i="18"/>
  <c r="C75" i="4"/>
  <c r="N75" i="18"/>
  <c r="O75" i="18"/>
  <c r="C76" i="4"/>
  <c r="N76" i="18"/>
  <c r="O76" i="18"/>
  <c r="C77" i="4"/>
  <c r="N77" i="18"/>
  <c r="O77" i="18"/>
  <c r="C78" i="4"/>
  <c r="N78" i="18"/>
  <c r="O78" i="18"/>
  <c r="C79" i="4"/>
  <c r="N79" i="18"/>
  <c r="O79" i="18"/>
  <c r="C80" i="4"/>
  <c r="N80" i="18"/>
  <c r="O80" i="18"/>
  <c r="C81" i="4"/>
  <c r="N81" i="18"/>
  <c r="O81" i="18"/>
  <c r="C82" i="4"/>
  <c r="N82" i="18"/>
  <c r="O82" i="18"/>
  <c r="C83" i="4"/>
  <c r="N83" i="18"/>
  <c r="O83" i="18"/>
  <c r="C84" i="4"/>
  <c r="N84" i="18"/>
  <c r="O84" i="18"/>
  <c r="C85" i="4"/>
  <c r="N85" i="18"/>
  <c r="O85" i="18"/>
  <c r="C86" i="4"/>
  <c r="N86" i="18"/>
  <c r="O86" i="18"/>
  <c r="C87" i="4"/>
  <c r="N87" i="18"/>
  <c r="O87" i="18"/>
  <c r="C88" i="4"/>
  <c r="N88" i="18"/>
  <c r="O88" i="18"/>
  <c r="C89" i="4"/>
  <c r="I89" i="4"/>
  <c r="N89" i="18"/>
  <c r="O89" i="18"/>
  <c r="C90" i="4"/>
  <c r="I90" i="4"/>
  <c r="N90" i="18"/>
  <c r="O90" i="18"/>
  <c r="C91" i="4"/>
  <c r="I91" i="4"/>
  <c r="N91" i="18"/>
  <c r="O91" i="18"/>
  <c r="C92" i="4"/>
  <c r="I92" i="4"/>
  <c r="N92" i="18"/>
  <c r="O92" i="18"/>
  <c r="C93" i="4"/>
  <c r="I93" i="4"/>
  <c r="N93" i="18"/>
  <c r="O93" i="18"/>
  <c r="C94" i="4"/>
  <c r="I94" i="4"/>
  <c r="N94" i="18"/>
  <c r="O94" i="18"/>
  <c r="C95" i="4"/>
  <c r="I95" i="4"/>
  <c r="N95" i="18"/>
  <c r="O95" i="18"/>
  <c r="C96" i="4"/>
  <c r="I96" i="4"/>
  <c r="N96" i="18"/>
  <c r="O96" i="18"/>
  <c r="C97" i="4"/>
  <c r="I97" i="4"/>
  <c r="N97" i="18"/>
  <c r="O97" i="18"/>
  <c r="C98" i="4"/>
  <c r="I98" i="4"/>
  <c r="N98" i="18"/>
  <c r="O98" i="18"/>
  <c r="C99" i="4"/>
  <c r="N99" i="18"/>
  <c r="O99" i="18"/>
  <c r="C100" i="4"/>
  <c r="I100" i="4"/>
  <c r="N100" i="18"/>
  <c r="O100" i="18"/>
  <c r="C101" i="4"/>
  <c r="I101" i="4"/>
  <c r="N101" i="18"/>
  <c r="O101" i="18"/>
  <c r="C102" i="4"/>
  <c r="I102" i="4"/>
  <c r="N102" i="18"/>
  <c r="O102" i="18"/>
  <c r="C103" i="4"/>
  <c r="N103" i="18"/>
  <c r="O103" i="18"/>
  <c r="C104" i="4"/>
  <c r="I104" i="4"/>
  <c r="N104" i="18"/>
  <c r="O104" i="18"/>
  <c r="C105" i="4"/>
  <c r="I105" i="4"/>
  <c r="N105" i="18"/>
  <c r="O105" i="18"/>
  <c r="C106" i="4"/>
  <c r="I106" i="4"/>
  <c r="N106" i="18"/>
  <c r="O106" i="18"/>
  <c r="C107" i="4"/>
  <c r="I107" i="4"/>
  <c r="N107" i="18"/>
  <c r="O107" i="18"/>
  <c r="C108" i="4"/>
  <c r="I108" i="4"/>
  <c r="N108" i="18"/>
  <c r="O108" i="18"/>
  <c r="C109" i="4"/>
  <c r="N109" i="18"/>
  <c r="O109" i="18"/>
  <c r="C110" i="4"/>
  <c r="I110" i="4"/>
  <c r="N110" i="18"/>
  <c r="O110" i="18"/>
  <c r="C111" i="4"/>
  <c r="N111" i="18"/>
  <c r="O111" i="18"/>
  <c r="C112" i="4"/>
  <c r="N112" i="18"/>
  <c r="O112" i="18"/>
  <c r="C113" i="4"/>
  <c r="N113" i="18"/>
  <c r="O113" i="18"/>
  <c r="C114" i="4"/>
  <c r="N114" i="18"/>
  <c r="O114" i="18"/>
  <c r="C115" i="4"/>
  <c r="N115" i="18"/>
  <c r="O115" i="18"/>
  <c r="C116" i="4"/>
  <c r="I116" i="4"/>
  <c r="N116" i="18"/>
  <c r="O116" i="18"/>
  <c r="C117" i="4"/>
  <c r="I117" i="4"/>
  <c r="N117" i="18"/>
  <c r="O117" i="18"/>
  <c r="C118" i="4"/>
  <c r="I118" i="4"/>
  <c r="N118" i="18"/>
  <c r="O118" i="18"/>
  <c r="C119" i="4"/>
  <c r="N119" i="18"/>
  <c r="O119" i="18"/>
  <c r="C120" i="4"/>
  <c r="I120" i="4"/>
  <c r="N120" i="18"/>
  <c r="O120" i="18"/>
  <c r="C121" i="4"/>
  <c r="N121" i="18"/>
  <c r="O121" i="18"/>
  <c r="C122" i="4"/>
  <c r="N122" i="18"/>
  <c r="O122" i="18"/>
  <c r="C123" i="4"/>
  <c r="N123" i="18"/>
  <c r="O123" i="18"/>
  <c r="C124" i="4"/>
  <c r="N124" i="18"/>
  <c r="O124" i="18"/>
  <c r="C125" i="4"/>
  <c r="N125" i="18"/>
  <c r="O125" i="18"/>
  <c r="C126" i="4"/>
  <c r="N126" i="18"/>
  <c r="O126" i="18"/>
  <c r="C127" i="4"/>
  <c r="N127" i="18"/>
  <c r="O127" i="18"/>
  <c r="C128" i="4"/>
  <c r="N128" i="18"/>
  <c r="O128" i="18"/>
  <c r="C129" i="4"/>
  <c r="N129" i="18"/>
  <c r="O129" i="18"/>
  <c r="C130" i="4"/>
  <c r="N130" i="18"/>
  <c r="O130" i="18"/>
  <c r="C131" i="4"/>
  <c r="N131" i="18"/>
  <c r="O131" i="18"/>
  <c r="C132" i="4"/>
  <c r="N132" i="18"/>
  <c r="O132" i="18"/>
  <c r="C133" i="4"/>
  <c r="N133" i="18"/>
  <c r="O133" i="18"/>
  <c r="C134" i="4"/>
  <c r="N134" i="18"/>
  <c r="O134" i="18"/>
  <c r="C135" i="4"/>
  <c r="N135" i="18"/>
  <c r="O135" i="18"/>
  <c r="C136" i="4"/>
  <c r="N136" i="18"/>
  <c r="O136" i="18"/>
  <c r="C137" i="4"/>
  <c r="N137" i="18"/>
  <c r="O137" i="18"/>
  <c r="C138" i="4"/>
  <c r="I138" i="4"/>
  <c r="N138" i="18"/>
  <c r="O138" i="18"/>
  <c r="C139" i="4"/>
  <c r="N139" i="18"/>
  <c r="O139" i="18"/>
  <c r="C140" i="4"/>
  <c r="N140" i="18"/>
  <c r="O140" i="18"/>
  <c r="C141" i="4"/>
  <c r="N141" i="18"/>
  <c r="O141" i="18"/>
  <c r="C142" i="4"/>
  <c r="N142" i="18"/>
  <c r="O142" i="18"/>
  <c r="C143" i="4"/>
  <c r="N143" i="18"/>
  <c r="O143" i="18"/>
  <c r="C144" i="4"/>
  <c r="N144" i="18"/>
  <c r="O144" i="18"/>
  <c r="C145" i="4"/>
  <c r="N145" i="18"/>
  <c r="O145" i="18"/>
  <c r="C146" i="4"/>
  <c r="N146" i="18"/>
  <c r="O146" i="18"/>
  <c r="C147" i="4"/>
  <c r="N147" i="18"/>
  <c r="O147" i="18"/>
  <c r="C148" i="4"/>
  <c r="I148" i="4"/>
  <c r="N148" i="18"/>
  <c r="O148" i="18"/>
  <c r="C149" i="4"/>
  <c r="N149" i="18"/>
  <c r="O149" i="18"/>
  <c r="C150" i="4"/>
  <c r="I150" i="4"/>
  <c r="N150" i="18"/>
  <c r="O150" i="18"/>
  <c r="C151" i="4"/>
  <c r="N151" i="18"/>
  <c r="O151" i="18"/>
  <c r="C152" i="4"/>
  <c r="I152" i="4"/>
  <c r="N152" i="18"/>
  <c r="O152" i="18"/>
  <c r="C153" i="4"/>
  <c r="N153" i="18"/>
  <c r="O153" i="18"/>
  <c r="C154" i="4"/>
  <c r="N154" i="18"/>
  <c r="O154" i="18"/>
  <c r="C155" i="4"/>
  <c r="N155" i="18"/>
  <c r="O155" i="18"/>
  <c r="C156" i="4"/>
  <c r="N156" i="18"/>
  <c r="O156" i="18"/>
  <c r="C157" i="4"/>
  <c r="N157" i="18"/>
  <c r="O157" i="18"/>
  <c r="C158" i="4"/>
  <c r="N158" i="18"/>
  <c r="O158" i="18"/>
  <c r="C159" i="4"/>
  <c r="N159" i="18"/>
  <c r="O159" i="18"/>
  <c r="C160" i="4"/>
  <c r="N160" i="18"/>
  <c r="O160" i="18"/>
  <c r="C161" i="4"/>
  <c r="N161" i="18"/>
  <c r="O161" i="18"/>
  <c r="C162" i="4"/>
  <c r="I162" i="4"/>
  <c r="N162" i="18"/>
  <c r="O162" i="18"/>
  <c r="C163" i="4"/>
  <c r="N163" i="18"/>
  <c r="O163" i="18"/>
  <c r="C164" i="4"/>
  <c r="N164" i="18"/>
  <c r="O164" i="18"/>
  <c r="C165" i="4"/>
  <c r="N165" i="18"/>
  <c r="O165" i="18"/>
  <c r="C166" i="4"/>
  <c r="N166" i="18"/>
  <c r="O166" i="18"/>
  <c r="C167" i="4"/>
  <c r="N167" i="18"/>
  <c r="O167" i="18"/>
  <c r="C168" i="4"/>
  <c r="N168" i="18"/>
  <c r="O168" i="18"/>
  <c r="C169" i="4"/>
  <c r="N169" i="18"/>
  <c r="O169" i="18"/>
  <c r="C170" i="4"/>
  <c r="N170" i="18"/>
  <c r="O170" i="18"/>
  <c r="C171" i="4"/>
  <c r="N171" i="18"/>
  <c r="O171" i="18"/>
  <c r="C172" i="4"/>
  <c r="N172" i="18"/>
  <c r="O172" i="18"/>
  <c r="C173" i="4"/>
  <c r="N173" i="18"/>
  <c r="O173" i="18"/>
  <c r="C174" i="4"/>
  <c r="N174" i="18"/>
  <c r="O174" i="18"/>
  <c r="C175" i="4"/>
  <c r="N175" i="18"/>
  <c r="O175" i="18"/>
  <c r="C176" i="4"/>
  <c r="N176" i="18"/>
  <c r="O176" i="18"/>
  <c r="C177" i="4"/>
  <c r="N177" i="18"/>
  <c r="O177" i="18"/>
  <c r="C178" i="4"/>
  <c r="N178" i="18"/>
  <c r="O178" i="18"/>
  <c r="C179" i="4"/>
  <c r="N179" i="18"/>
  <c r="O179" i="18"/>
  <c r="C180" i="4"/>
  <c r="N180" i="18"/>
  <c r="O180" i="18"/>
  <c r="C181" i="4"/>
  <c r="N181" i="18"/>
  <c r="O181" i="18"/>
  <c r="C182" i="4"/>
  <c r="N182" i="18"/>
  <c r="O182" i="18"/>
  <c r="C183" i="4"/>
  <c r="N183" i="18"/>
  <c r="O183" i="18"/>
  <c r="C184" i="4"/>
  <c r="N184" i="18"/>
  <c r="O184" i="18"/>
  <c r="C185" i="4"/>
  <c r="N185" i="18"/>
  <c r="O185" i="18"/>
  <c r="C186" i="4"/>
  <c r="N186" i="18"/>
  <c r="O186" i="18"/>
  <c r="C187" i="4"/>
  <c r="N187" i="18"/>
  <c r="O187" i="18"/>
  <c r="C188" i="4"/>
  <c r="N188" i="18"/>
  <c r="O188" i="18"/>
  <c r="C189" i="4"/>
  <c r="N189" i="18"/>
  <c r="O189" i="18"/>
  <c r="C190" i="4"/>
  <c r="N190" i="18"/>
  <c r="O190" i="18"/>
  <c r="C191" i="4"/>
  <c r="N191" i="18"/>
  <c r="O191" i="18"/>
  <c r="C192" i="4"/>
  <c r="N192" i="18"/>
  <c r="O192" i="18"/>
  <c r="C193" i="4"/>
  <c r="N193" i="18"/>
  <c r="O193" i="18"/>
  <c r="C194" i="4"/>
  <c r="N194" i="18"/>
  <c r="O194" i="18"/>
  <c r="C195" i="4"/>
  <c r="N195" i="18"/>
  <c r="O195" i="18"/>
  <c r="C196" i="4"/>
  <c r="N196" i="18"/>
  <c r="O196" i="18"/>
  <c r="C197" i="4"/>
  <c r="N197" i="18"/>
  <c r="O197" i="18"/>
  <c r="C198" i="4"/>
  <c r="N198" i="18"/>
  <c r="O198" i="18"/>
  <c r="C199" i="4"/>
  <c r="N199" i="18"/>
  <c r="O199" i="18"/>
  <c r="C200" i="4"/>
  <c r="N200" i="18"/>
  <c r="O200" i="18"/>
  <c r="C201" i="4"/>
  <c r="N201" i="18"/>
  <c r="O201" i="18"/>
  <c r="C202" i="4"/>
  <c r="N202" i="18"/>
  <c r="O202" i="18"/>
  <c r="C203" i="4"/>
  <c r="N203" i="18"/>
  <c r="O203" i="18"/>
  <c r="C204" i="4"/>
  <c r="N204" i="18"/>
  <c r="O204" i="18"/>
  <c r="C205" i="4"/>
  <c r="N205" i="18"/>
  <c r="O205" i="18"/>
  <c r="C206" i="4"/>
  <c r="N206" i="18"/>
  <c r="O206" i="18"/>
  <c r="C207" i="4"/>
  <c r="N207" i="18"/>
  <c r="O207" i="18"/>
  <c r="C208" i="4"/>
  <c r="N208" i="18"/>
  <c r="O208" i="18"/>
  <c r="C209" i="4"/>
  <c r="N209" i="18"/>
  <c r="O209" i="18"/>
  <c r="C210" i="4"/>
  <c r="N210" i="18"/>
  <c r="O210" i="18"/>
  <c r="C211" i="4"/>
  <c r="N211" i="18"/>
  <c r="O211" i="18"/>
  <c r="C212" i="4"/>
  <c r="N212" i="18"/>
  <c r="O212" i="18"/>
  <c r="C213" i="4"/>
  <c r="N213" i="18"/>
  <c r="O213" i="18"/>
  <c r="C214" i="4"/>
  <c r="N214" i="18"/>
  <c r="O214" i="18"/>
  <c r="C215" i="4"/>
  <c r="N215" i="18"/>
  <c r="O215" i="18"/>
  <c r="C216" i="4"/>
  <c r="N216" i="18"/>
  <c r="O216" i="18"/>
  <c r="C217" i="4"/>
  <c r="N217" i="18"/>
  <c r="O217" i="18"/>
  <c r="C218" i="4"/>
  <c r="N218" i="18"/>
  <c r="O218" i="18"/>
  <c r="C219" i="4"/>
  <c r="N219" i="18"/>
  <c r="O219" i="18"/>
  <c r="C220" i="4"/>
  <c r="N220" i="18"/>
  <c r="O220" i="18"/>
  <c r="C221" i="4"/>
  <c r="N221" i="18"/>
  <c r="O221" i="18"/>
  <c r="C222" i="4"/>
  <c r="N222" i="18"/>
  <c r="O222" i="18"/>
  <c r="C223" i="4"/>
  <c r="N223" i="18"/>
  <c r="O223" i="18"/>
  <c r="C224" i="4"/>
  <c r="N224" i="18"/>
  <c r="O224" i="18"/>
  <c r="C225" i="4"/>
  <c r="N225" i="18"/>
  <c r="O225" i="18"/>
  <c r="C226" i="4"/>
  <c r="N226" i="18"/>
  <c r="O226" i="18"/>
  <c r="C227" i="4"/>
  <c r="N227" i="18"/>
  <c r="O227" i="18"/>
  <c r="C228" i="4"/>
  <c r="N228" i="18"/>
  <c r="O228" i="18"/>
  <c r="C229" i="4"/>
  <c r="N229" i="18"/>
  <c r="O229" i="18"/>
  <c r="C230" i="4"/>
  <c r="N230" i="18"/>
  <c r="O230" i="18"/>
  <c r="C231" i="4"/>
  <c r="N231" i="18"/>
  <c r="O231" i="18"/>
  <c r="C232" i="4"/>
  <c r="N232" i="18"/>
  <c r="O232" i="18"/>
  <c r="C233" i="4"/>
  <c r="N233" i="18"/>
  <c r="O233" i="18"/>
  <c r="C234" i="4"/>
  <c r="N234" i="18"/>
  <c r="O234" i="18"/>
  <c r="C235" i="4"/>
  <c r="N235" i="18"/>
  <c r="O235" i="18"/>
  <c r="C236" i="4"/>
  <c r="N236" i="18"/>
  <c r="O236" i="18"/>
  <c r="C237" i="4"/>
  <c r="N237" i="18"/>
  <c r="O237" i="18"/>
  <c r="C238" i="4"/>
  <c r="N238" i="18"/>
  <c r="O238" i="18"/>
  <c r="C239" i="4"/>
  <c r="N239" i="18"/>
  <c r="O239" i="18"/>
  <c r="C240" i="4"/>
  <c r="N240" i="18"/>
  <c r="O240" i="18"/>
  <c r="C241" i="4"/>
  <c r="N241" i="18"/>
  <c r="O241" i="18"/>
  <c r="C242" i="4"/>
  <c r="N242" i="18"/>
  <c r="O242" i="18"/>
  <c r="C243" i="4"/>
  <c r="N243" i="18"/>
  <c r="O243" i="18"/>
  <c r="C244" i="4"/>
  <c r="N244" i="18"/>
  <c r="O244" i="18"/>
  <c r="C245" i="4"/>
  <c r="N245" i="18"/>
  <c r="O245" i="18"/>
  <c r="C246" i="4"/>
  <c r="N246" i="18"/>
  <c r="O246" i="18"/>
  <c r="C247" i="4"/>
  <c r="N247" i="18"/>
  <c r="O247" i="18"/>
  <c r="C248" i="4"/>
  <c r="N248" i="18"/>
  <c r="O248" i="18"/>
  <c r="C249" i="4"/>
  <c r="N249" i="18"/>
  <c r="O249" i="18"/>
  <c r="C250" i="4"/>
  <c r="N250" i="18"/>
  <c r="O250" i="18"/>
  <c r="C251" i="4"/>
  <c r="N251" i="18"/>
  <c r="O251" i="18"/>
  <c r="C252" i="4"/>
  <c r="N252" i="18"/>
  <c r="O252" i="18"/>
  <c r="C253" i="4"/>
  <c r="N253" i="18"/>
  <c r="O253" i="18"/>
  <c r="C254" i="4"/>
  <c r="N254" i="18"/>
  <c r="O254" i="18"/>
  <c r="C255" i="4"/>
  <c r="N255" i="18"/>
  <c r="O255" i="18"/>
  <c r="C256" i="4"/>
  <c r="N256" i="18"/>
  <c r="O256" i="18"/>
  <c r="C257" i="4"/>
  <c r="N257" i="18"/>
  <c r="O257" i="18"/>
  <c r="C258" i="4"/>
  <c r="N258" i="18"/>
  <c r="O258" i="18"/>
  <c r="C259" i="4"/>
  <c r="N259" i="18"/>
  <c r="O259" i="18"/>
  <c r="C260" i="4"/>
  <c r="N260" i="18"/>
  <c r="O260" i="18"/>
  <c r="C261" i="4"/>
  <c r="N261" i="18"/>
  <c r="O261" i="18"/>
  <c r="C262" i="4"/>
  <c r="N262" i="18"/>
  <c r="O262" i="18"/>
  <c r="C263" i="4"/>
  <c r="N263" i="18"/>
  <c r="O263" i="18"/>
  <c r="C264" i="4"/>
  <c r="N264" i="18"/>
  <c r="O264" i="18"/>
  <c r="C265" i="4"/>
  <c r="N265" i="18"/>
  <c r="O265" i="18"/>
  <c r="C266" i="4"/>
  <c r="N266" i="18"/>
  <c r="O266" i="18"/>
  <c r="C267" i="4"/>
  <c r="N267" i="18"/>
  <c r="O267" i="18"/>
  <c r="C268" i="4"/>
  <c r="N268" i="18"/>
  <c r="O268" i="18"/>
  <c r="C269" i="4"/>
  <c r="N269" i="18"/>
  <c r="O269" i="18"/>
  <c r="C270" i="4"/>
  <c r="N270" i="18"/>
  <c r="O270" i="18"/>
  <c r="C271" i="4"/>
  <c r="N271" i="18"/>
  <c r="O271" i="18"/>
  <c r="C272" i="4"/>
  <c r="N272" i="18"/>
  <c r="O272" i="18"/>
  <c r="C273" i="4"/>
  <c r="N273" i="18"/>
  <c r="O273" i="18"/>
  <c r="C274" i="4"/>
  <c r="N274" i="18"/>
  <c r="O274" i="18"/>
  <c r="C275" i="4"/>
  <c r="N275" i="18"/>
  <c r="O275" i="18"/>
  <c r="C276" i="4"/>
  <c r="N276" i="18"/>
  <c r="O276" i="18"/>
  <c r="C277" i="4"/>
  <c r="N277" i="18"/>
  <c r="O277" i="18"/>
  <c r="C278" i="4"/>
  <c r="N278" i="18"/>
  <c r="O278" i="18"/>
  <c r="C279" i="4"/>
  <c r="N279" i="18"/>
  <c r="O279" i="18"/>
  <c r="C280" i="4"/>
  <c r="N280" i="18"/>
  <c r="O280" i="18"/>
  <c r="C281" i="4"/>
  <c r="N281" i="18"/>
  <c r="O281" i="18"/>
  <c r="C282" i="4"/>
  <c r="N282" i="18"/>
  <c r="O282" i="18"/>
  <c r="C283" i="4"/>
  <c r="N283" i="18"/>
  <c r="O283" i="18"/>
  <c r="C284" i="4"/>
  <c r="N284" i="18"/>
  <c r="O284" i="18"/>
  <c r="C285" i="4"/>
  <c r="N285" i="18"/>
  <c r="O285" i="18"/>
  <c r="C286" i="4"/>
  <c r="N286" i="18"/>
  <c r="O286" i="18"/>
  <c r="C287" i="4"/>
  <c r="N287" i="18"/>
  <c r="O287" i="18"/>
  <c r="C288" i="4"/>
  <c r="N288" i="18"/>
  <c r="O288" i="18"/>
  <c r="C289" i="4"/>
  <c r="N289" i="18"/>
  <c r="O289" i="18"/>
  <c r="C290" i="4"/>
  <c r="N290" i="18"/>
  <c r="O290" i="18"/>
  <c r="C291" i="4"/>
  <c r="N291" i="18"/>
  <c r="O291" i="18"/>
  <c r="C292" i="4"/>
  <c r="N292" i="18"/>
  <c r="O292" i="18"/>
  <c r="C293" i="4"/>
  <c r="N293" i="18"/>
  <c r="O293" i="18"/>
  <c r="C294" i="4"/>
  <c r="N294" i="18"/>
  <c r="O294" i="18"/>
  <c r="C295" i="4"/>
  <c r="N295" i="18"/>
  <c r="O295" i="18"/>
  <c r="C296" i="4"/>
  <c r="N296" i="18"/>
  <c r="O296" i="18"/>
  <c r="C297" i="4"/>
  <c r="N297" i="18"/>
  <c r="O297" i="18"/>
  <c r="C298" i="4"/>
  <c r="N298" i="18"/>
  <c r="O298" i="18"/>
  <c r="C299" i="4"/>
  <c r="N299" i="18"/>
  <c r="O299" i="18"/>
  <c r="C300" i="4"/>
  <c r="N300" i="18"/>
  <c r="O300" i="18"/>
  <c r="C301" i="4"/>
  <c r="N301" i="18"/>
  <c r="O301" i="18"/>
  <c r="C302" i="4"/>
  <c r="N302" i="18"/>
  <c r="O302" i="18"/>
  <c r="C303" i="4"/>
  <c r="N303" i="18"/>
  <c r="O303" i="18"/>
  <c r="C304" i="4"/>
  <c r="N304" i="18"/>
  <c r="O304" i="18"/>
  <c r="C305" i="4"/>
  <c r="N305" i="18"/>
  <c r="O305" i="18"/>
  <c r="C306" i="4"/>
  <c r="N306" i="18"/>
  <c r="O306" i="18"/>
  <c r="C307" i="4"/>
  <c r="N307" i="18"/>
  <c r="O307" i="18"/>
  <c r="C308" i="4"/>
  <c r="N308" i="18"/>
  <c r="O308" i="18"/>
  <c r="C309" i="4"/>
  <c r="N309" i="18"/>
  <c r="O309" i="18"/>
  <c r="C310" i="4"/>
  <c r="N310" i="18"/>
  <c r="O310" i="18"/>
  <c r="C311" i="4"/>
  <c r="N311" i="18"/>
  <c r="O311" i="18"/>
  <c r="C312" i="4"/>
  <c r="N312" i="18"/>
  <c r="O312" i="18"/>
  <c r="C313" i="4"/>
  <c r="N313" i="18"/>
  <c r="O313" i="18"/>
  <c r="C314" i="4"/>
  <c r="N314" i="18"/>
  <c r="O314" i="18"/>
  <c r="C315" i="4"/>
  <c r="N315" i="18"/>
  <c r="O315" i="18"/>
  <c r="C316" i="4"/>
  <c r="N316" i="18"/>
  <c r="O316" i="18"/>
  <c r="C317" i="4"/>
  <c r="N317" i="18"/>
  <c r="O317" i="18"/>
  <c r="C318" i="4"/>
  <c r="N318" i="18"/>
  <c r="O318" i="18"/>
  <c r="C319" i="4"/>
  <c r="N319" i="18"/>
  <c r="O319" i="18"/>
  <c r="C320" i="4"/>
  <c r="N320" i="18"/>
  <c r="O320" i="18"/>
  <c r="C321" i="4"/>
  <c r="N321" i="18"/>
  <c r="O321" i="18"/>
  <c r="C322" i="4"/>
  <c r="N322" i="18"/>
  <c r="O322" i="18"/>
  <c r="C323" i="4"/>
  <c r="N323" i="18"/>
  <c r="O323" i="18"/>
  <c r="C324" i="4"/>
  <c r="N324" i="18"/>
  <c r="O324" i="18"/>
  <c r="C325" i="4"/>
  <c r="N325" i="18"/>
  <c r="O325" i="18"/>
  <c r="C326" i="4"/>
  <c r="N326" i="18"/>
  <c r="O326" i="18"/>
  <c r="C327" i="4"/>
  <c r="N327" i="18"/>
  <c r="O327" i="18"/>
  <c r="C328" i="4"/>
  <c r="N328" i="18"/>
  <c r="O328" i="18"/>
  <c r="C329" i="4"/>
  <c r="N329" i="18"/>
  <c r="O329" i="18"/>
  <c r="C330" i="4"/>
  <c r="N330" i="18"/>
  <c r="O330" i="18"/>
  <c r="C331" i="4"/>
  <c r="N331" i="18"/>
  <c r="O331" i="18"/>
  <c r="C332" i="4"/>
  <c r="N332" i="18"/>
  <c r="O332" i="18"/>
  <c r="C333" i="4"/>
  <c r="N333" i="18"/>
  <c r="O333" i="18"/>
  <c r="C334" i="4"/>
  <c r="N334" i="18"/>
  <c r="O334" i="18"/>
  <c r="C335" i="4"/>
  <c r="N335" i="18"/>
  <c r="O335" i="18"/>
  <c r="C336" i="4"/>
  <c r="N336" i="18"/>
  <c r="O336" i="18"/>
  <c r="C337" i="4"/>
  <c r="N337" i="18"/>
  <c r="O337" i="18"/>
  <c r="C338" i="4"/>
  <c r="N338" i="18"/>
  <c r="O338" i="18"/>
  <c r="C339" i="4"/>
  <c r="N339" i="18"/>
  <c r="O339" i="18"/>
  <c r="C340" i="4"/>
  <c r="N340" i="18"/>
  <c r="O340" i="18"/>
  <c r="C341" i="4"/>
  <c r="N341" i="18"/>
  <c r="O341" i="18"/>
  <c r="C342" i="4"/>
  <c r="N342" i="18"/>
  <c r="O342" i="18"/>
  <c r="C343" i="4"/>
  <c r="N343" i="18"/>
  <c r="O343" i="18"/>
  <c r="C344" i="4"/>
  <c r="N344" i="18"/>
  <c r="O344" i="18"/>
  <c r="C345" i="4"/>
  <c r="N345" i="18"/>
  <c r="O345" i="18"/>
  <c r="C346" i="4"/>
  <c r="N346" i="18"/>
  <c r="O346" i="18"/>
  <c r="C347" i="4"/>
  <c r="N347" i="18"/>
  <c r="O347" i="18"/>
  <c r="C348" i="4"/>
  <c r="N348" i="18"/>
  <c r="O348" i="18"/>
  <c r="C349" i="4"/>
  <c r="N349" i="18"/>
  <c r="O349" i="18"/>
  <c r="C350" i="4"/>
  <c r="N350" i="18"/>
  <c r="O350" i="18"/>
  <c r="C351" i="4"/>
  <c r="N351" i="18"/>
  <c r="O351" i="18"/>
  <c r="C352" i="4"/>
  <c r="N352" i="18"/>
  <c r="O352" i="18"/>
  <c r="C353" i="4"/>
  <c r="N353" i="18"/>
  <c r="O353" i="18"/>
  <c r="C354" i="4"/>
  <c r="N354" i="18"/>
  <c r="O354" i="18"/>
  <c r="C355" i="4"/>
  <c r="N355" i="18"/>
  <c r="O355" i="18"/>
  <c r="C356" i="4"/>
  <c r="N356" i="18"/>
  <c r="O356" i="18"/>
  <c r="C357" i="4"/>
  <c r="N357" i="18"/>
  <c r="O357" i="18"/>
  <c r="C358" i="4"/>
  <c r="N358" i="18"/>
  <c r="O358" i="18"/>
  <c r="C359" i="4"/>
  <c r="N359" i="18"/>
  <c r="O359" i="18"/>
  <c r="C360" i="4"/>
  <c r="N360" i="18"/>
  <c r="O360" i="18"/>
  <c r="C361" i="4"/>
  <c r="N361" i="18"/>
  <c r="O361" i="18"/>
  <c r="C362" i="4"/>
  <c r="N362" i="18"/>
  <c r="O362" i="18"/>
  <c r="C363" i="4"/>
  <c r="N363" i="18"/>
  <c r="O363" i="18"/>
  <c r="C364" i="4"/>
  <c r="N364" i="18"/>
  <c r="O364" i="18"/>
  <c r="C365" i="4"/>
  <c r="N365" i="18"/>
  <c r="O365" i="18"/>
  <c r="C366" i="4"/>
  <c r="N366" i="18"/>
  <c r="O366" i="18"/>
  <c r="C367" i="4"/>
  <c r="N367" i="18"/>
  <c r="O367" i="18"/>
  <c r="C368" i="4"/>
  <c r="N368" i="18"/>
  <c r="O368" i="18"/>
  <c r="C369" i="4"/>
  <c r="N369" i="18"/>
  <c r="O369" i="18"/>
  <c r="C370" i="4"/>
  <c r="N370" i="18"/>
  <c r="O370" i="18"/>
  <c r="C371" i="4"/>
  <c r="N371" i="18"/>
  <c r="O371" i="18"/>
  <c r="C372" i="4"/>
  <c r="N372" i="18"/>
  <c r="O372" i="18"/>
  <c r="C373" i="4"/>
  <c r="N373" i="18"/>
  <c r="O373" i="18"/>
  <c r="C374" i="4"/>
  <c r="N374" i="18"/>
  <c r="O374" i="18"/>
  <c r="C375" i="4"/>
  <c r="N375" i="18"/>
  <c r="O375" i="18"/>
  <c r="C376" i="4"/>
  <c r="N376" i="18"/>
  <c r="O376" i="18"/>
  <c r="C377" i="4"/>
  <c r="N377" i="18"/>
  <c r="O377" i="18"/>
  <c r="C378" i="4"/>
  <c r="N378" i="18"/>
  <c r="O378" i="18"/>
  <c r="C379" i="4"/>
  <c r="N379" i="18"/>
  <c r="O379" i="18"/>
  <c r="C380" i="4"/>
  <c r="N380" i="18"/>
  <c r="O380" i="18"/>
  <c r="C381" i="4"/>
  <c r="N381" i="18"/>
  <c r="O381" i="18"/>
  <c r="C382" i="4"/>
  <c r="N382" i="18"/>
  <c r="O382" i="18"/>
  <c r="C383" i="4"/>
  <c r="N383" i="18"/>
  <c r="O383" i="18"/>
  <c r="C384" i="4"/>
  <c r="N384" i="18"/>
  <c r="O384" i="18"/>
  <c r="C385" i="4"/>
  <c r="N385" i="18"/>
  <c r="O385" i="18"/>
  <c r="C386" i="4"/>
  <c r="N386" i="18"/>
  <c r="O386" i="18"/>
  <c r="C387" i="4"/>
  <c r="N387" i="18"/>
  <c r="O387" i="18"/>
  <c r="C388" i="4"/>
  <c r="N388" i="18"/>
  <c r="O388" i="18"/>
  <c r="C389" i="4"/>
  <c r="N389" i="18"/>
  <c r="O389" i="18"/>
  <c r="C390" i="4"/>
  <c r="N390" i="18"/>
  <c r="O390" i="18"/>
  <c r="C391" i="4"/>
  <c r="N391" i="18"/>
  <c r="O391" i="18"/>
  <c r="C392" i="4"/>
  <c r="N392" i="18"/>
  <c r="O392" i="18"/>
  <c r="C393" i="4"/>
  <c r="N393" i="18"/>
  <c r="O393" i="18"/>
  <c r="C394" i="4"/>
  <c r="N394" i="18"/>
  <c r="O394" i="18"/>
  <c r="C395" i="4"/>
  <c r="N395" i="18"/>
  <c r="O395" i="18"/>
  <c r="C396" i="4"/>
  <c r="N396" i="18"/>
  <c r="O396" i="18"/>
  <c r="C397" i="4"/>
  <c r="N397" i="18"/>
  <c r="O397" i="18"/>
  <c r="C398" i="4"/>
  <c r="N398" i="18"/>
  <c r="O398" i="18"/>
  <c r="C399" i="4"/>
  <c r="N399" i="18"/>
  <c r="O399" i="18"/>
  <c r="C400" i="4"/>
  <c r="N400" i="18"/>
  <c r="O400" i="18"/>
  <c r="B5" i="4"/>
  <c r="N3" i="18"/>
  <c r="I397" i="4"/>
  <c r="D397" i="4"/>
  <c r="I393" i="4"/>
  <c r="D393" i="4"/>
  <c r="I389" i="4"/>
  <c r="D389" i="4"/>
  <c r="I385" i="4"/>
  <c r="D385" i="4"/>
  <c r="I381" i="4"/>
  <c r="D381" i="4"/>
  <c r="I377" i="4"/>
  <c r="D377" i="4"/>
  <c r="I373" i="4"/>
  <c r="D373" i="4"/>
  <c r="I369" i="4"/>
  <c r="D369" i="4"/>
  <c r="I365" i="4"/>
  <c r="D365" i="4"/>
  <c r="I361" i="4"/>
  <c r="D361" i="4"/>
  <c r="I357" i="4"/>
  <c r="D357" i="4"/>
  <c r="I353" i="4"/>
  <c r="D353" i="4"/>
  <c r="I351" i="4"/>
  <c r="D351" i="4"/>
  <c r="I349" i="4"/>
  <c r="D349" i="4"/>
  <c r="I347" i="4"/>
  <c r="D347" i="4"/>
  <c r="I345" i="4"/>
  <c r="D345" i="4"/>
  <c r="I343" i="4"/>
  <c r="D343" i="4"/>
  <c r="I341" i="4"/>
  <c r="D341" i="4"/>
  <c r="I339" i="4"/>
  <c r="D339" i="4"/>
  <c r="I337" i="4"/>
  <c r="D337" i="4"/>
  <c r="I335" i="4"/>
  <c r="D335" i="4"/>
  <c r="I333" i="4"/>
  <c r="D333" i="4"/>
  <c r="I331" i="4"/>
  <c r="D331" i="4"/>
  <c r="I329" i="4"/>
  <c r="D329" i="4"/>
  <c r="I327" i="4"/>
  <c r="D327" i="4"/>
  <c r="I325" i="4"/>
  <c r="D325" i="4"/>
  <c r="I323" i="4"/>
  <c r="D323" i="4"/>
  <c r="I321" i="4"/>
  <c r="D321" i="4"/>
  <c r="I319" i="4"/>
  <c r="D319" i="4"/>
  <c r="I317" i="4"/>
  <c r="D317" i="4"/>
  <c r="I315" i="4"/>
  <c r="D315" i="4"/>
  <c r="I313" i="4"/>
  <c r="D313" i="4"/>
  <c r="I311" i="4"/>
  <c r="D311" i="4"/>
  <c r="I309" i="4"/>
  <c r="D309" i="4"/>
  <c r="I307" i="4"/>
  <c r="D307" i="4"/>
  <c r="I305" i="4"/>
  <c r="D305" i="4"/>
  <c r="I303" i="4"/>
  <c r="D303" i="4"/>
  <c r="I301" i="4"/>
  <c r="D301" i="4"/>
  <c r="I299" i="4"/>
  <c r="D299" i="4"/>
  <c r="I297" i="4"/>
  <c r="D297" i="4"/>
  <c r="I295" i="4"/>
  <c r="D295" i="4"/>
  <c r="I293" i="4"/>
  <c r="D293" i="4"/>
  <c r="I291" i="4"/>
  <c r="D291" i="4"/>
  <c r="I289" i="4"/>
  <c r="D289" i="4"/>
  <c r="I287" i="4"/>
  <c r="D287" i="4"/>
  <c r="I285" i="4"/>
  <c r="D285" i="4"/>
  <c r="I283" i="4"/>
  <c r="D283" i="4"/>
  <c r="I281" i="4"/>
  <c r="D281" i="4"/>
  <c r="I279" i="4"/>
  <c r="D279" i="4"/>
  <c r="I277" i="4"/>
  <c r="D277" i="4"/>
  <c r="I275" i="4"/>
  <c r="D275" i="4"/>
  <c r="I273" i="4"/>
  <c r="D273" i="4"/>
  <c r="I271" i="4"/>
  <c r="D271" i="4"/>
  <c r="I269" i="4"/>
  <c r="D269" i="4"/>
  <c r="I267" i="4"/>
  <c r="D267" i="4"/>
  <c r="I265" i="4"/>
  <c r="D265" i="4"/>
  <c r="I263" i="4"/>
  <c r="D263" i="4"/>
  <c r="I261" i="4"/>
  <c r="D261" i="4"/>
  <c r="I259" i="4"/>
  <c r="D259" i="4"/>
  <c r="I257" i="4"/>
  <c r="D257" i="4"/>
  <c r="I255" i="4"/>
  <c r="D255" i="4"/>
  <c r="I253" i="4"/>
  <c r="D253" i="4"/>
  <c r="I251" i="4"/>
  <c r="D251" i="4"/>
  <c r="I249" i="4"/>
  <c r="D249" i="4"/>
  <c r="I247" i="4"/>
  <c r="D247" i="4"/>
  <c r="I245" i="4"/>
  <c r="D245" i="4"/>
  <c r="I243" i="4"/>
  <c r="D243" i="4"/>
  <c r="I241" i="4"/>
  <c r="D241" i="4"/>
  <c r="I239" i="4"/>
  <c r="D239" i="4"/>
  <c r="I237" i="4"/>
  <c r="D237" i="4"/>
  <c r="I235" i="4"/>
  <c r="D235" i="4"/>
  <c r="I233" i="4"/>
  <c r="D233" i="4"/>
  <c r="I231" i="4"/>
  <c r="D231" i="4"/>
  <c r="I229" i="4"/>
  <c r="D229" i="4"/>
  <c r="I227" i="4"/>
  <c r="D227" i="4"/>
  <c r="I225" i="4"/>
  <c r="D225" i="4"/>
  <c r="I223" i="4"/>
  <c r="D223" i="4"/>
  <c r="I221" i="4"/>
  <c r="D221" i="4"/>
  <c r="I219" i="4"/>
  <c r="D219" i="4"/>
  <c r="I217" i="4"/>
  <c r="D217" i="4"/>
  <c r="I215" i="4"/>
  <c r="D215" i="4"/>
  <c r="I213" i="4"/>
  <c r="D213" i="4"/>
  <c r="I211" i="4"/>
  <c r="D211" i="4"/>
  <c r="I209" i="4"/>
  <c r="D209" i="4"/>
  <c r="I207" i="4"/>
  <c r="D207" i="4"/>
  <c r="I205" i="4"/>
  <c r="D205" i="4"/>
  <c r="I203" i="4"/>
  <c r="D203" i="4"/>
  <c r="I201" i="4"/>
  <c r="D201" i="4"/>
  <c r="I199" i="4"/>
  <c r="D199" i="4"/>
  <c r="I197" i="4"/>
  <c r="D197" i="4"/>
  <c r="I195" i="4"/>
  <c r="D195" i="4"/>
  <c r="I193" i="4"/>
  <c r="D193" i="4"/>
  <c r="I191" i="4"/>
  <c r="D191" i="4"/>
  <c r="I189" i="4"/>
  <c r="D189" i="4"/>
  <c r="I187" i="4"/>
  <c r="D187" i="4"/>
  <c r="I185" i="4"/>
  <c r="D185" i="4"/>
  <c r="I183" i="4"/>
  <c r="D183" i="4"/>
  <c r="I181" i="4"/>
  <c r="D181" i="4"/>
  <c r="I179" i="4"/>
  <c r="D179" i="4"/>
  <c r="I177" i="4"/>
  <c r="D177" i="4"/>
  <c r="I175" i="4"/>
  <c r="D175" i="4"/>
  <c r="I173" i="4"/>
  <c r="D173" i="4"/>
  <c r="I171" i="4"/>
  <c r="D171" i="4"/>
  <c r="I169" i="4"/>
  <c r="D169" i="4"/>
  <c r="I167" i="4"/>
  <c r="D167" i="4"/>
  <c r="I165" i="4"/>
  <c r="D165" i="4"/>
  <c r="I163" i="4"/>
  <c r="D163" i="4"/>
  <c r="I161" i="4"/>
  <c r="D161" i="4"/>
  <c r="I159" i="4"/>
  <c r="D159" i="4"/>
  <c r="I157" i="4"/>
  <c r="D157" i="4"/>
  <c r="I155" i="4"/>
  <c r="D155" i="4"/>
  <c r="I153" i="4"/>
  <c r="D153" i="4"/>
  <c r="I151" i="4"/>
  <c r="D151" i="4"/>
  <c r="I149" i="4"/>
  <c r="D149" i="4"/>
  <c r="I147" i="4"/>
  <c r="D147" i="4"/>
  <c r="I145" i="4"/>
  <c r="D145" i="4"/>
  <c r="I143" i="4"/>
  <c r="D143" i="4"/>
  <c r="I141" i="4"/>
  <c r="D141" i="4"/>
  <c r="I139" i="4"/>
  <c r="D139" i="4"/>
  <c r="I137" i="4"/>
  <c r="D137" i="4"/>
  <c r="I135" i="4"/>
  <c r="D135" i="4"/>
  <c r="I133" i="4"/>
  <c r="D133" i="4"/>
  <c r="I131" i="4"/>
  <c r="D131" i="4"/>
  <c r="I129" i="4"/>
  <c r="D129" i="4"/>
  <c r="I127" i="4"/>
  <c r="D127" i="4"/>
  <c r="I125" i="4"/>
  <c r="D125" i="4"/>
  <c r="I123" i="4"/>
  <c r="D123" i="4"/>
  <c r="I121" i="4"/>
  <c r="D121" i="4"/>
  <c r="I119" i="4"/>
  <c r="D119" i="4"/>
  <c r="D117" i="4"/>
  <c r="J117" i="4"/>
  <c r="F117" i="4"/>
  <c r="H117" i="4"/>
  <c r="I115" i="4"/>
  <c r="D115" i="4"/>
  <c r="I113" i="4"/>
  <c r="D113" i="4"/>
  <c r="I111" i="4"/>
  <c r="D111" i="4"/>
  <c r="I109" i="4"/>
  <c r="D109" i="4"/>
  <c r="D107" i="4"/>
  <c r="F107" i="4"/>
  <c r="H107" i="4"/>
  <c r="J107" i="4"/>
  <c r="D105" i="4"/>
  <c r="F105" i="4"/>
  <c r="J105" i="4"/>
  <c r="H105" i="4"/>
  <c r="I103" i="4"/>
  <c r="D103" i="4"/>
  <c r="D101" i="4"/>
  <c r="F101" i="4"/>
  <c r="H101" i="4"/>
  <c r="J101" i="4"/>
  <c r="I99" i="4"/>
  <c r="D99" i="4"/>
  <c r="D97" i="4"/>
  <c r="F97" i="4"/>
  <c r="H97" i="4"/>
  <c r="J97" i="4"/>
  <c r="D95" i="4"/>
  <c r="F95" i="4"/>
  <c r="H95" i="4"/>
  <c r="J95" i="4"/>
  <c r="D93" i="4"/>
  <c r="F93" i="4"/>
  <c r="H93" i="4"/>
  <c r="J93" i="4"/>
  <c r="D91" i="4"/>
  <c r="F91" i="4"/>
  <c r="H91" i="4"/>
  <c r="J91" i="4"/>
  <c r="D89" i="4"/>
  <c r="F89" i="4"/>
  <c r="H89" i="4"/>
  <c r="J89" i="4"/>
  <c r="I399" i="4"/>
  <c r="D399" i="4"/>
  <c r="I395" i="4"/>
  <c r="D395" i="4"/>
  <c r="I391" i="4"/>
  <c r="D391" i="4"/>
  <c r="I387" i="4"/>
  <c r="D387" i="4"/>
  <c r="I383" i="4"/>
  <c r="D383" i="4"/>
  <c r="I379" i="4"/>
  <c r="D379" i="4"/>
  <c r="I375" i="4"/>
  <c r="D375" i="4"/>
  <c r="I371" i="4"/>
  <c r="D371" i="4"/>
  <c r="I367" i="4"/>
  <c r="D367" i="4"/>
  <c r="I363" i="4"/>
  <c r="D363" i="4"/>
  <c r="I359" i="4"/>
  <c r="D359" i="4"/>
  <c r="I355" i="4"/>
  <c r="D355" i="4"/>
  <c r="I400" i="4"/>
  <c r="D400" i="4"/>
  <c r="I398" i="4"/>
  <c r="D398" i="4"/>
  <c r="I396" i="4"/>
  <c r="D396" i="4"/>
  <c r="I394" i="4"/>
  <c r="D394" i="4"/>
  <c r="I392" i="4"/>
  <c r="D392" i="4"/>
  <c r="I390" i="4"/>
  <c r="D390" i="4"/>
  <c r="I388" i="4"/>
  <c r="D388" i="4"/>
  <c r="I386" i="4"/>
  <c r="D386" i="4"/>
  <c r="I384" i="4"/>
  <c r="D384" i="4"/>
  <c r="I382" i="4"/>
  <c r="D382" i="4"/>
  <c r="I380" i="4"/>
  <c r="D380" i="4"/>
  <c r="I378" i="4"/>
  <c r="D378" i="4"/>
  <c r="I376" i="4"/>
  <c r="D376" i="4"/>
  <c r="I374" i="4"/>
  <c r="D374" i="4"/>
  <c r="I372" i="4"/>
  <c r="D372" i="4"/>
  <c r="I370" i="4"/>
  <c r="D370" i="4"/>
  <c r="I368" i="4"/>
  <c r="D368" i="4"/>
  <c r="I366" i="4"/>
  <c r="D366" i="4"/>
  <c r="I364" i="4"/>
  <c r="D364" i="4"/>
  <c r="I362" i="4"/>
  <c r="D362" i="4"/>
  <c r="I360" i="4"/>
  <c r="D360" i="4"/>
  <c r="I358" i="4"/>
  <c r="D358" i="4"/>
  <c r="I356" i="4"/>
  <c r="D356" i="4"/>
  <c r="I354" i="4"/>
  <c r="D354" i="4"/>
  <c r="I352" i="4"/>
  <c r="D352" i="4"/>
  <c r="I350" i="4"/>
  <c r="D350" i="4"/>
  <c r="I348" i="4"/>
  <c r="D348" i="4"/>
  <c r="I346" i="4"/>
  <c r="D346" i="4"/>
  <c r="I344" i="4"/>
  <c r="D344" i="4"/>
  <c r="I342" i="4"/>
  <c r="D342" i="4"/>
  <c r="I340" i="4"/>
  <c r="D340" i="4"/>
  <c r="I338" i="4"/>
  <c r="D338" i="4"/>
  <c r="I336" i="4"/>
  <c r="D336" i="4"/>
  <c r="I334" i="4"/>
  <c r="D334" i="4"/>
  <c r="I332" i="4"/>
  <c r="D332" i="4"/>
  <c r="I330" i="4"/>
  <c r="D330" i="4"/>
  <c r="I328" i="4"/>
  <c r="D328" i="4"/>
  <c r="I326" i="4"/>
  <c r="D326" i="4"/>
  <c r="I324" i="4"/>
  <c r="D324" i="4"/>
  <c r="I322" i="4"/>
  <c r="D322" i="4"/>
  <c r="I320" i="4"/>
  <c r="D320" i="4"/>
  <c r="I318" i="4"/>
  <c r="D318" i="4"/>
  <c r="I316" i="4"/>
  <c r="D316" i="4"/>
  <c r="I314" i="4"/>
  <c r="D314" i="4"/>
  <c r="I312" i="4"/>
  <c r="D312" i="4"/>
  <c r="I310" i="4"/>
  <c r="D310" i="4"/>
  <c r="I308" i="4"/>
  <c r="D308" i="4"/>
  <c r="I306" i="4"/>
  <c r="D306" i="4"/>
  <c r="I304" i="4"/>
  <c r="D304" i="4"/>
  <c r="I302" i="4"/>
  <c r="D302" i="4"/>
  <c r="I300" i="4"/>
  <c r="D300" i="4"/>
  <c r="I298" i="4"/>
  <c r="D298" i="4"/>
  <c r="I296" i="4"/>
  <c r="D296" i="4"/>
  <c r="I294" i="4"/>
  <c r="D294" i="4"/>
  <c r="I292" i="4"/>
  <c r="D292" i="4"/>
  <c r="I290" i="4"/>
  <c r="D290" i="4"/>
  <c r="I288" i="4"/>
  <c r="D288" i="4"/>
  <c r="I286" i="4"/>
  <c r="D286" i="4"/>
  <c r="I284" i="4"/>
  <c r="D284" i="4"/>
  <c r="I282" i="4"/>
  <c r="D282" i="4"/>
  <c r="I280" i="4"/>
  <c r="D280" i="4"/>
  <c r="I278" i="4"/>
  <c r="D278" i="4"/>
  <c r="I276" i="4"/>
  <c r="D276" i="4"/>
  <c r="I274" i="4"/>
  <c r="D274" i="4"/>
  <c r="I272" i="4"/>
  <c r="D272" i="4"/>
  <c r="I270" i="4"/>
  <c r="D270" i="4"/>
  <c r="I268" i="4"/>
  <c r="D268" i="4"/>
  <c r="I266" i="4"/>
  <c r="D266" i="4"/>
  <c r="I264" i="4"/>
  <c r="D264" i="4"/>
  <c r="I262" i="4"/>
  <c r="D262" i="4"/>
  <c r="I260" i="4"/>
  <c r="D260" i="4"/>
  <c r="I258" i="4"/>
  <c r="D258" i="4"/>
  <c r="I256" i="4"/>
  <c r="D256" i="4"/>
  <c r="I254" i="4"/>
  <c r="D254" i="4"/>
  <c r="I252" i="4"/>
  <c r="D252" i="4"/>
  <c r="I250" i="4"/>
  <c r="D250" i="4"/>
  <c r="I248" i="4"/>
  <c r="D248" i="4"/>
  <c r="I246" i="4"/>
  <c r="D246" i="4"/>
  <c r="I244" i="4"/>
  <c r="D244" i="4"/>
  <c r="I242" i="4"/>
  <c r="D242" i="4"/>
  <c r="I240" i="4"/>
  <c r="D240" i="4"/>
  <c r="I238" i="4"/>
  <c r="D238" i="4"/>
  <c r="I236" i="4"/>
  <c r="D236" i="4"/>
  <c r="I234" i="4"/>
  <c r="D234" i="4"/>
  <c r="I232" i="4"/>
  <c r="D232" i="4"/>
  <c r="I230" i="4"/>
  <c r="D230" i="4"/>
  <c r="I228" i="4"/>
  <c r="D228" i="4"/>
  <c r="I226" i="4"/>
  <c r="D226" i="4"/>
  <c r="I224" i="4"/>
  <c r="D224" i="4"/>
  <c r="I222" i="4"/>
  <c r="D222" i="4"/>
  <c r="I220" i="4"/>
  <c r="D220" i="4"/>
  <c r="I218" i="4"/>
  <c r="D218" i="4"/>
  <c r="I216" i="4"/>
  <c r="D216" i="4"/>
  <c r="I214" i="4"/>
  <c r="D214" i="4"/>
  <c r="I212" i="4"/>
  <c r="D212" i="4"/>
  <c r="I210" i="4"/>
  <c r="D210" i="4"/>
  <c r="I208" i="4"/>
  <c r="D208" i="4"/>
  <c r="I206" i="4"/>
  <c r="D206" i="4"/>
  <c r="I204" i="4"/>
  <c r="D204" i="4"/>
  <c r="I202" i="4"/>
  <c r="D202" i="4"/>
  <c r="I200" i="4"/>
  <c r="D200" i="4"/>
  <c r="I198" i="4"/>
  <c r="D198" i="4"/>
  <c r="I196" i="4"/>
  <c r="D196" i="4"/>
  <c r="I194" i="4"/>
  <c r="D194" i="4"/>
  <c r="I192" i="4"/>
  <c r="D192" i="4"/>
  <c r="I190" i="4"/>
  <c r="D190" i="4"/>
  <c r="I188" i="4"/>
  <c r="D188" i="4"/>
  <c r="I186" i="4"/>
  <c r="D186" i="4"/>
  <c r="I184" i="4"/>
  <c r="D184" i="4"/>
  <c r="I182" i="4"/>
  <c r="D182" i="4"/>
  <c r="I180" i="4"/>
  <c r="D180" i="4"/>
  <c r="I178" i="4"/>
  <c r="D178" i="4"/>
  <c r="I176" i="4"/>
  <c r="D176" i="4"/>
  <c r="I174" i="4"/>
  <c r="D174" i="4"/>
  <c r="I172" i="4"/>
  <c r="D172" i="4"/>
  <c r="I170" i="4"/>
  <c r="D170" i="4"/>
  <c r="I168" i="4"/>
  <c r="D168" i="4"/>
  <c r="I166" i="4"/>
  <c r="D166" i="4"/>
  <c r="I164" i="4"/>
  <c r="D164" i="4"/>
  <c r="D162" i="4"/>
  <c r="F162" i="4"/>
  <c r="H162" i="4"/>
  <c r="J162" i="4"/>
  <c r="I160" i="4"/>
  <c r="D160" i="4"/>
  <c r="I158" i="4"/>
  <c r="D158" i="4"/>
  <c r="I156" i="4"/>
  <c r="D156" i="4"/>
  <c r="I154" i="4"/>
  <c r="D154" i="4"/>
  <c r="D152" i="4"/>
  <c r="J152" i="4"/>
  <c r="F152" i="4"/>
  <c r="H152" i="4"/>
  <c r="D150" i="4"/>
  <c r="J150" i="4"/>
  <c r="H150" i="4"/>
  <c r="F150" i="4"/>
  <c r="D148" i="4"/>
  <c r="H148" i="4"/>
  <c r="J148" i="4"/>
  <c r="F148" i="4"/>
  <c r="I146" i="4"/>
  <c r="D146" i="4"/>
  <c r="I144" i="4"/>
  <c r="D144" i="4"/>
  <c r="I142" i="4"/>
  <c r="D142" i="4"/>
  <c r="I140" i="4"/>
  <c r="D140" i="4"/>
  <c r="D138" i="4"/>
  <c r="F138" i="4"/>
  <c r="H138" i="4"/>
  <c r="J138" i="4"/>
  <c r="I136" i="4"/>
  <c r="D136" i="4"/>
  <c r="I134" i="4"/>
  <c r="D134" i="4"/>
  <c r="I132" i="4"/>
  <c r="D132" i="4"/>
  <c r="I130" i="4"/>
  <c r="D130" i="4"/>
  <c r="I128" i="4"/>
  <c r="D128" i="4"/>
  <c r="I126" i="4"/>
  <c r="D126" i="4"/>
  <c r="I124" i="4"/>
  <c r="D124" i="4"/>
  <c r="I122" i="4"/>
  <c r="D122" i="4"/>
  <c r="D120" i="4"/>
  <c r="J120" i="4"/>
  <c r="F120" i="4"/>
  <c r="H120" i="4"/>
  <c r="D118" i="4"/>
  <c r="H118" i="4"/>
  <c r="J118" i="4"/>
  <c r="F118" i="4"/>
  <c r="D116" i="4"/>
  <c r="H116" i="4"/>
  <c r="J116" i="4"/>
  <c r="F116" i="4"/>
  <c r="I114" i="4"/>
  <c r="D114" i="4"/>
  <c r="I112" i="4"/>
  <c r="D112" i="4"/>
  <c r="D110" i="4"/>
  <c r="F110" i="4"/>
  <c r="H110" i="4"/>
  <c r="J110" i="4"/>
  <c r="D108" i="4"/>
  <c r="F108" i="4"/>
  <c r="H108" i="4"/>
  <c r="J108" i="4"/>
  <c r="D106" i="4"/>
  <c r="F106" i="4"/>
  <c r="J106" i="4"/>
  <c r="H106" i="4"/>
  <c r="D104" i="4"/>
  <c r="F104" i="4"/>
  <c r="H104" i="4"/>
  <c r="J104" i="4"/>
  <c r="D102" i="4"/>
  <c r="F102" i="4"/>
  <c r="J102" i="4"/>
  <c r="H102" i="4"/>
  <c r="D100" i="4"/>
  <c r="F100" i="4"/>
  <c r="H100" i="4"/>
  <c r="J100" i="4"/>
  <c r="D98" i="4"/>
  <c r="H98" i="4"/>
  <c r="F98" i="4"/>
  <c r="J98" i="4"/>
  <c r="D96" i="4"/>
  <c r="J96" i="4"/>
  <c r="H96" i="4"/>
  <c r="F96" i="4"/>
  <c r="D94" i="4"/>
  <c r="H94" i="4"/>
  <c r="F94" i="4"/>
  <c r="J94" i="4"/>
  <c r="D92" i="4"/>
  <c r="J92" i="4"/>
  <c r="H92" i="4"/>
  <c r="F92" i="4"/>
  <c r="D90" i="4"/>
  <c r="H90" i="4"/>
  <c r="F90" i="4"/>
  <c r="J90" i="4"/>
  <c r="I88" i="4"/>
  <c r="D88" i="4"/>
  <c r="O17" i="18"/>
  <c r="C18" i="4"/>
  <c r="O16" i="18"/>
  <c r="C17" i="4"/>
  <c r="O14" i="18"/>
  <c r="C15" i="4"/>
  <c r="O12" i="18"/>
  <c r="C13" i="4"/>
  <c r="O10" i="18"/>
  <c r="C11" i="4"/>
  <c r="O6" i="18"/>
  <c r="C7" i="4"/>
  <c r="O4" i="18"/>
  <c r="O13" i="18"/>
  <c r="C14" i="4"/>
  <c r="O11" i="18"/>
  <c r="C12" i="4"/>
  <c r="O9" i="18"/>
  <c r="C10" i="4"/>
  <c r="O5" i="18"/>
  <c r="C6" i="4"/>
  <c r="J88" i="4"/>
  <c r="H88" i="4"/>
  <c r="F88" i="4"/>
  <c r="F112" i="4"/>
  <c r="H112" i="4"/>
  <c r="J112" i="4"/>
  <c r="F114" i="4"/>
  <c r="H114" i="4"/>
  <c r="J114" i="4"/>
  <c r="F140" i="4"/>
  <c r="H140" i="4"/>
  <c r="J140" i="4"/>
  <c r="F142" i="4"/>
  <c r="H142" i="4"/>
  <c r="J142" i="4"/>
  <c r="F144" i="4"/>
  <c r="H144" i="4"/>
  <c r="J144" i="4"/>
  <c r="J164" i="4"/>
  <c r="H164" i="4"/>
  <c r="F164" i="4"/>
  <c r="J166" i="4"/>
  <c r="H166" i="4"/>
  <c r="F166" i="4"/>
  <c r="J168" i="4"/>
  <c r="H168" i="4"/>
  <c r="F168" i="4"/>
  <c r="J170" i="4"/>
  <c r="H170" i="4"/>
  <c r="F170" i="4"/>
  <c r="J172" i="4"/>
  <c r="H172" i="4"/>
  <c r="F172" i="4"/>
  <c r="J174" i="4"/>
  <c r="H174" i="4"/>
  <c r="F174" i="4"/>
  <c r="J176" i="4"/>
  <c r="H176" i="4"/>
  <c r="F176" i="4"/>
  <c r="J178" i="4"/>
  <c r="H178" i="4"/>
  <c r="F178" i="4"/>
  <c r="J180" i="4"/>
  <c r="H180" i="4"/>
  <c r="F180" i="4"/>
  <c r="J182" i="4"/>
  <c r="H182" i="4"/>
  <c r="F182" i="4"/>
  <c r="J184" i="4"/>
  <c r="H184" i="4"/>
  <c r="F184" i="4"/>
  <c r="J186" i="4"/>
  <c r="H186" i="4"/>
  <c r="F186" i="4"/>
  <c r="J188" i="4"/>
  <c r="H188" i="4"/>
  <c r="F188" i="4"/>
  <c r="J190" i="4"/>
  <c r="H190" i="4"/>
  <c r="F190" i="4"/>
  <c r="J192" i="4"/>
  <c r="H192" i="4"/>
  <c r="F192" i="4"/>
  <c r="J194" i="4"/>
  <c r="H194" i="4"/>
  <c r="F194" i="4"/>
  <c r="J196" i="4"/>
  <c r="H196" i="4"/>
  <c r="F196" i="4"/>
  <c r="J198" i="4"/>
  <c r="H198" i="4"/>
  <c r="F198" i="4"/>
  <c r="J200" i="4"/>
  <c r="H200" i="4"/>
  <c r="F200" i="4"/>
  <c r="J202" i="4"/>
  <c r="H202" i="4"/>
  <c r="F202" i="4"/>
  <c r="J204" i="4"/>
  <c r="H204" i="4"/>
  <c r="F204" i="4"/>
  <c r="J206" i="4"/>
  <c r="H206" i="4"/>
  <c r="F206" i="4"/>
  <c r="J208" i="4"/>
  <c r="H208" i="4"/>
  <c r="F208" i="4"/>
  <c r="J210" i="4"/>
  <c r="H210" i="4"/>
  <c r="F210" i="4"/>
  <c r="J212" i="4"/>
  <c r="H212" i="4"/>
  <c r="F212" i="4"/>
  <c r="J214" i="4"/>
  <c r="F214" i="4"/>
  <c r="H214" i="4"/>
  <c r="J216" i="4"/>
  <c r="H216" i="4"/>
  <c r="F216" i="4"/>
  <c r="J218" i="4"/>
  <c r="F218" i="4"/>
  <c r="H218" i="4"/>
  <c r="J220" i="4"/>
  <c r="H220" i="4"/>
  <c r="F220" i="4"/>
  <c r="J222" i="4"/>
  <c r="F222" i="4"/>
  <c r="H222" i="4"/>
  <c r="J224" i="4"/>
  <c r="H224" i="4"/>
  <c r="F224" i="4"/>
  <c r="J226" i="4"/>
  <c r="F226" i="4"/>
  <c r="H226" i="4"/>
  <c r="J228" i="4"/>
  <c r="H228" i="4"/>
  <c r="F228" i="4"/>
  <c r="J230" i="4"/>
  <c r="F230" i="4"/>
  <c r="H230" i="4"/>
  <c r="J232" i="4"/>
  <c r="H232" i="4"/>
  <c r="F232" i="4"/>
  <c r="J234" i="4"/>
  <c r="F234" i="4"/>
  <c r="H234" i="4"/>
  <c r="J236" i="4"/>
  <c r="H236" i="4"/>
  <c r="F236" i="4"/>
  <c r="J238" i="4"/>
  <c r="F238" i="4"/>
  <c r="H238" i="4"/>
  <c r="J240" i="4"/>
  <c r="H240" i="4"/>
  <c r="F240" i="4"/>
  <c r="J242" i="4"/>
  <c r="F242" i="4"/>
  <c r="H242" i="4"/>
  <c r="J244" i="4"/>
  <c r="H244" i="4"/>
  <c r="F244" i="4"/>
  <c r="J246" i="4"/>
  <c r="F246" i="4"/>
  <c r="H246" i="4"/>
  <c r="J248" i="4"/>
  <c r="H248" i="4"/>
  <c r="F248" i="4"/>
  <c r="J250" i="4"/>
  <c r="F250" i="4"/>
  <c r="H250" i="4"/>
  <c r="J252" i="4"/>
  <c r="H252" i="4"/>
  <c r="F252" i="4"/>
  <c r="J254" i="4"/>
  <c r="F254" i="4"/>
  <c r="H254" i="4"/>
  <c r="J256" i="4"/>
  <c r="H256" i="4"/>
  <c r="F256" i="4"/>
  <c r="J258" i="4"/>
  <c r="F258" i="4"/>
  <c r="H258" i="4"/>
  <c r="J260" i="4"/>
  <c r="H260" i="4"/>
  <c r="F260" i="4"/>
  <c r="J262" i="4"/>
  <c r="F262" i="4"/>
  <c r="H262" i="4"/>
  <c r="J264" i="4"/>
  <c r="H264" i="4"/>
  <c r="F264" i="4"/>
  <c r="J266" i="4"/>
  <c r="F266" i="4"/>
  <c r="H266" i="4"/>
  <c r="J268" i="4"/>
  <c r="H268" i="4"/>
  <c r="F268" i="4"/>
  <c r="J270" i="4"/>
  <c r="H270" i="4"/>
  <c r="F270" i="4"/>
  <c r="J272" i="4"/>
  <c r="H272" i="4"/>
  <c r="F272" i="4"/>
  <c r="J274" i="4"/>
  <c r="F274" i="4"/>
  <c r="H274" i="4"/>
  <c r="J276" i="4"/>
  <c r="H276" i="4"/>
  <c r="F276" i="4"/>
  <c r="J278" i="4"/>
  <c r="H278" i="4"/>
  <c r="F278" i="4"/>
  <c r="J280" i="4"/>
  <c r="H280" i="4"/>
  <c r="F280" i="4"/>
  <c r="J282" i="4"/>
  <c r="F282" i="4"/>
  <c r="H282" i="4"/>
  <c r="J284" i="4"/>
  <c r="H284" i="4"/>
  <c r="F284" i="4"/>
  <c r="J286" i="4"/>
  <c r="H286" i="4"/>
  <c r="F286" i="4"/>
  <c r="J288" i="4"/>
  <c r="H288" i="4"/>
  <c r="F288" i="4"/>
  <c r="J290" i="4"/>
  <c r="F290" i="4"/>
  <c r="H290" i="4"/>
  <c r="J292" i="4"/>
  <c r="H292" i="4"/>
  <c r="F292" i="4"/>
  <c r="J294" i="4"/>
  <c r="H294" i="4"/>
  <c r="F294" i="4"/>
  <c r="J296" i="4"/>
  <c r="H296" i="4"/>
  <c r="F296" i="4"/>
  <c r="J298" i="4"/>
  <c r="F298" i="4"/>
  <c r="H298" i="4"/>
  <c r="J300" i="4"/>
  <c r="H300" i="4"/>
  <c r="F300" i="4"/>
  <c r="J302" i="4"/>
  <c r="H302" i="4"/>
  <c r="F302" i="4"/>
  <c r="J304" i="4"/>
  <c r="H304" i="4"/>
  <c r="F304" i="4"/>
  <c r="J306" i="4"/>
  <c r="F306" i="4"/>
  <c r="H306" i="4"/>
  <c r="J308" i="4"/>
  <c r="H308" i="4"/>
  <c r="F308" i="4"/>
  <c r="J310" i="4"/>
  <c r="H310" i="4"/>
  <c r="F310" i="4"/>
  <c r="J312" i="4"/>
  <c r="H312" i="4"/>
  <c r="F312" i="4"/>
  <c r="J314" i="4"/>
  <c r="F314" i="4"/>
  <c r="H314" i="4"/>
  <c r="J316" i="4"/>
  <c r="H316" i="4"/>
  <c r="F316" i="4"/>
  <c r="J318" i="4"/>
  <c r="F318" i="4"/>
  <c r="H318" i="4"/>
  <c r="J320" i="4"/>
  <c r="H320" i="4"/>
  <c r="F320" i="4"/>
  <c r="J322" i="4"/>
  <c r="F322" i="4"/>
  <c r="H322" i="4"/>
  <c r="J324" i="4"/>
  <c r="H324" i="4"/>
  <c r="F324" i="4"/>
  <c r="J326" i="4"/>
  <c r="F326" i="4"/>
  <c r="H326" i="4"/>
  <c r="J328" i="4"/>
  <c r="F328" i="4"/>
  <c r="H328" i="4"/>
  <c r="J330" i="4"/>
  <c r="F330" i="4"/>
  <c r="H330" i="4"/>
  <c r="J332" i="4"/>
  <c r="F332" i="4"/>
  <c r="H332" i="4"/>
  <c r="F334" i="4"/>
  <c r="H334" i="4"/>
  <c r="J334" i="4"/>
  <c r="F336" i="4"/>
  <c r="H336" i="4"/>
  <c r="J336" i="4"/>
  <c r="F338" i="4"/>
  <c r="H338" i="4"/>
  <c r="J338" i="4"/>
  <c r="F340" i="4"/>
  <c r="H340" i="4"/>
  <c r="J340" i="4"/>
  <c r="F342" i="4"/>
  <c r="H342" i="4"/>
  <c r="J342" i="4"/>
  <c r="F344" i="4"/>
  <c r="H344" i="4"/>
  <c r="J344" i="4"/>
  <c r="F346" i="4"/>
  <c r="H346" i="4"/>
  <c r="J346" i="4"/>
  <c r="F348" i="4"/>
  <c r="H348" i="4"/>
  <c r="J348" i="4"/>
  <c r="F350" i="4"/>
  <c r="H350" i="4"/>
  <c r="J350" i="4"/>
  <c r="F352" i="4"/>
  <c r="H352" i="4"/>
  <c r="J352" i="4"/>
  <c r="F354" i="4"/>
  <c r="H354" i="4"/>
  <c r="J354" i="4"/>
  <c r="F356" i="4"/>
  <c r="H356" i="4"/>
  <c r="J356" i="4"/>
  <c r="F358" i="4"/>
  <c r="H358" i="4"/>
  <c r="J358" i="4"/>
  <c r="F360" i="4"/>
  <c r="H360" i="4"/>
  <c r="J360" i="4"/>
  <c r="F362" i="4"/>
  <c r="H362" i="4"/>
  <c r="J362" i="4"/>
  <c r="F364" i="4"/>
  <c r="H364" i="4"/>
  <c r="J364" i="4"/>
  <c r="F366" i="4"/>
  <c r="H366" i="4"/>
  <c r="J366" i="4"/>
  <c r="F368" i="4"/>
  <c r="J368" i="4"/>
  <c r="H368" i="4"/>
  <c r="H376" i="4"/>
  <c r="F376" i="4"/>
  <c r="J376" i="4"/>
  <c r="F394" i="4"/>
  <c r="H394" i="4"/>
  <c r="J394" i="4"/>
  <c r="H396" i="4"/>
  <c r="F396" i="4"/>
  <c r="J396" i="4"/>
  <c r="J355" i="4"/>
  <c r="F355" i="4"/>
  <c r="H355" i="4"/>
  <c r="J359" i="4"/>
  <c r="F359" i="4"/>
  <c r="H359" i="4"/>
  <c r="J363" i="4"/>
  <c r="F363" i="4"/>
  <c r="H363" i="4"/>
  <c r="J367" i="4"/>
  <c r="F367" i="4"/>
  <c r="H367" i="4"/>
  <c r="J371" i="4"/>
  <c r="F371" i="4"/>
  <c r="H371" i="4"/>
  <c r="J375" i="4"/>
  <c r="H375" i="4"/>
  <c r="F375" i="4"/>
  <c r="J379" i="4"/>
  <c r="F379" i="4"/>
  <c r="H379" i="4"/>
  <c r="J383" i="4"/>
  <c r="F383" i="4"/>
  <c r="H383" i="4"/>
  <c r="J387" i="4"/>
  <c r="H387" i="4"/>
  <c r="F387" i="4"/>
  <c r="J99" i="4"/>
  <c r="F99" i="4"/>
  <c r="H99" i="4"/>
  <c r="J103" i="4"/>
  <c r="F103" i="4"/>
  <c r="H103" i="4"/>
  <c r="J109" i="4"/>
  <c r="H109" i="4"/>
  <c r="F109" i="4"/>
  <c r="J111" i="4"/>
  <c r="H111" i="4"/>
  <c r="F111" i="4"/>
  <c r="J113" i="4"/>
  <c r="F113" i="4"/>
  <c r="H113" i="4"/>
  <c r="J115" i="4"/>
  <c r="H115" i="4"/>
  <c r="F115" i="4"/>
  <c r="J119" i="4"/>
  <c r="F119" i="4"/>
  <c r="H119" i="4"/>
  <c r="J121" i="4"/>
  <c r="H121" i="4"/>
  <c r="F121" i="4"/>
  <c r="J123" i="4"/>
  <c r="H123" i="4"/>
  <c r="F123" i="4"/>
  <c r="J125" i="4"/>
  <c r="H125" i="4"/>
  <c r="F125" i="4"/>
  <c r="J127" i="4"/>
  <c r="H127" i="4"/>
  <c r="F127" i="4"/>
  <c r="J129" i="4"/>
  <c r="H129" i="4"/>
  <c r="F129" i="4"/>
  <c r="J131" i="4"/>
  <c r="H131" i="4"/>
  <c r="F131" i="4"/>
  <c r="J133" i="4"/>
  <c r="H133" i="4"/>
  <c r="F133" i="4"/>
  <c r="J135" i="4"/>
  <c r="H135" i="4"/>
  <c r="F135" i="4"/>
  <c r="J137" i="4"/>
  <c r="H137" i="4"/>
  <c r="F137" i="4"/>
  <c r="J139" i="4"/>
  <c r="F139" i="4"/>
  <c r="H139" i="4"/>
  <c r="J141" i="4"/>
  <c r="F141" i="4"/>
  <c r="H141" i="4"/>
  <c r="J143" i="4"/>
  <c r="F143" i="4"/>
  <c r="H143" i="4"/>
  <c r="J145" i="4"/>
  <c r="H145" i="4"/>
  <c r="F145" i="4"/>
  <c r="J147" i="4"/>
  <c r="H147" i="4"/>
  <c r="F147" i="4"/>
  <c r="J149" i="4"/>
  <c r="H149" i="4"/>
  <c r="F149" i="4"/>
  <c r="J151" i="4"/>
  <c r="H151" i="4"/>
  <c r="F151" i="4"/>
  <c r="J153" i="4"/>
  <c r="H153" i="4"/>
  <c r="F153" i="4"/>
  <c r="J155" i="4"/>
  <c r="H155" i="4"/>
  <c r="F155" i="4"/>
  <c r="J157" i="4"/>
  <c r="H157" i="4"/>
  <c r="F157" i="4"/>
  <c r="J159" i="4"/>
  <c r="F159" i="4"/>
  <c r="H159" i="4"/>
  <c r="J161" i="4"/>
  <c r="H161" i="4"/>
  <c r="F161" i="4"/>
  <c r="F213" i="4"/>
  <c r="H213" i="4"/>
  <c r="J213" i="4"/>
  <c r="F215" i="4"/>
  <c r="H215" i="4"/>
  <c r="J215" i="4"/>
  <c r="F217" i="4"/>
  <c r="H217" i="4"/>
  <c r="J217" i="4"/>
  <c r="F219" i="4"/>
  <c r="H219" i="4"/>
  <c r="J219" i="4"/>
  <c r="F221" i="4"/>
  <c r="H221" i="4"/>
  <c r="J221" i="4"/>
  <c r="F223" i="4"/>
  <c r="H223" i="4"/>
  <c r="J223" i="4"/>
  <c r="F225" i="4"/>
  <c r="H225" i="4"/>
  <c r="J225" i="4"/>
  <c r="F227" i="4"/>
  <c r="H227" i="4"/>
  <c r="J227" i="4"/>
  <c r="F229" i="4"/>
  <c r="H229" i="4"/>
  <c r="J229" i="4"/>
  <c r="F231" i="4"/>
  <c r="H231" i="4"/>
  <c r="J231" i="4"/>
  <c r="F233" i="4"/>
  <c r="H233" i="4"/>
  <c r="J233" i="4"/>
  <c r="F235" i="4"/>
  <c r="H235" i="4"/>
  <c r="J235" i="4"/>
  <c r="F237" i="4"/>
  <c r="H237" i="4"/>
  <c r="J237" i="4"/>
  <c r="F239" i="4"/>
  <c r="H239" i="4"/>
  <c r="J239" i="4"/>
  <c r="F241" i="4"/>
  <c r="H241" i="4"/>
  <c r="J241" i="4"/>
  <c r="F243" i="4"/>
  <c r="H243" i="4"/>
  <c r="J243" i="4"/>
  <c r="F245" i="4"/>
  <c r="H245" i="4"/>
  <c r="J245" i="4"/>
  <c r="F247" i="4"/>
  <c r="H247" i="4"/>
  <c r="J247" i="4"/>
  <c r="F249" i="4"/>
  <c r="H249" i="4"/>
  <c r="J249" i="4"/>
  <c r="F251" i="4"/>
  <c r="H251" i="4"/>
  <c r="J251" i="4"/>
  <c r="F253" i="4"/>
  <c r="H253" i="4"/>
  <c r="J253" i="4"/>
  <c r="F255" i="4"/>
  <c r="H255" i="4"/>
  <c r="J255" i="4"/>
  <c r="F257" i="4"/>
  <c r="H257" i="4"/>
  <c r="J257" i="4"/>
  <c r="F259" i="4"/>
  <c r="H259" i="4"/>
  <c r="J259" i="4"/>
  <c r="F261" i="4"/>
  <c r="H261" i="4"/>
  <c r="J261" i="4"/>
  <c r="F263" i="4"/>
  <c r="H263" i="4"/>
  <c r="J263" i="4"/>
  <c r="F265" i="4"/>
  <c r="H265" i="4"/>
  <c r="J265" i="4"/>
  <c r="F267" i="4"/>
  <c r="H267" i="4"/>
  <c r="J267" i="4"/>
  <c r="F327" i="4"/>
  <c r="H327" i="4"/>
  <c r="J327" i="4"/>
  <c r="F331" i="4"/>
  <c r="H331" i="4"/>
  <c r="J331" i="4"/>
  <c r="J333" i="4"/>
  <c r="H333" i="4"/>
  <c r="F333" i="4"/>
  <c r="J335" i="4"/>
  <c r="F335" i="4"/>
  <c r="H335" i="4"/>
  <c r="J337" i="4"/>
  <c r="H337" i="4"/>
  <c r="F337" i="4"/>
  <c r="J339" i="4"/>
  <c r="F339" i="4"/>
  <c r="H339" i="4"/>
  <c r="J341" i="4"/>
  <c r="H341" i="4"/>
  <c r="F341" i="4"/>
  <c r="J343" i="4"/>
  <c r="F343" i="4"/>
  <c r="H343" i="4"/>
  <c r="J345" i="4"/>
  <c r="H345" i="4"/>
  <c r="F345" i="4"/>
  <c r="J347" i="4"/>
  <c r="F347" i="4"/>
  <c r="H347" i="4"/>
  <c r="J349" i="4"/>
  <c r="H349" i="4"/>
  <c r="F349" i="4"/>
  <c r="J351" i="4"/>
  <c r="F351" i="4"/>
  <c r="H351" i="4"/>
  <c r="J353" i="4"/>
  <c r="H353" i="4"/>
  <c r="F353" i="4"/>
  <c r="J357" i="4"/>
  <c r="H357" i="4"/>
  <c r="F357" i="4"/>
  <c r="J361" i="4"/>
  <c r="H361" i="4"/>
  <c r="F361" i="4"/>
  <c r="J365" i="4"/>
  <c r="H365" i="4"/>
  <c r="F365" i="4"/>
  <c r="J369" i="4"/>
  <c r="H369" i="4"/>
  <c r="F369" i="4"/>
  <c r="J373" i="4"/>
  <c r="F373" i="4"/>
  <c r="H373" i="4"/>
  <c r="J377" i="4"/>
  <c r="H377" i="4"/>
  <c r="F377" i="4"/>
  <c r="J381" i="4"/>
  <c r="H381" i="4"/>
  <c r="F381" i="4"/>
  <c r="J385" i="4"/>
  <c r="F385" i="4"/>
  <c r="H385" i="4"/>
  <c r="J397" i="4"/>
  <c r="H397" i="4"/>
  <c r="F397" i="4"/>
  <c r="F122" i="4"/>
  <c r="H122" i="4"/>
  <c r="J122" i="4"/>
  <c r="F124" i="4"/>
  <c r="H124" i="4"/>
  <c r="J124" i="4"/>
  <c r="F126" i="4"/>
  <c r="H126" i="4"/>
  <c r="J126" i="4"/>
  <c r="F128" i="4"/>
  <c r="H128" i="4"/>
  <c r="J128" i="4"/>
  <c r="F130" i="4"/>
  <c r="H130" i="4"/>
  <c r="J130" i="4"/>
  <c r="F132" i="4"/>
  <c r="H132" i="4"/>
  <c r="J132" i="4"/>
  <c r="F134" i="4"/>
  <c r="H134" i="4"/>
  <c r="J134" i="4"/>
  <c r="F136" i="4"/>
  <c r="H136" i="4"/>
  <c r="J136" i="4"/>
  <c r="J146" i="4"/>
  <c r="F146" i="4"/>
  <c r="H146" i="4"/>
  <c r="F154" i="4"/>
  <c r="H154" i="4"/>
  <c r="J154" i="4"/>
  <c r="J156" i="4"/>
  <c r="F156" i="4"/>
  <c r="H156" i="4"/>
  <c r="F158" i="4"/>
  <c r="H158" i="4"/>
  <c r="J158" i="4"/>
  <c r="J160" i="4"/>
  <c r="F160" i="4"/>
  <c r="H160" i="4"/>
  <c r="F370" i="4"/>
  <c r="H370" i="4"/>
  <c r="J370" i="4"/>
  <c r="F372" i="4"/>
  <c r="J372" i="4"/>
  <c r="H372" i="4"/>
  <c r="F374" i="4"/>
  <c r="H374" i="4"/>
  <c r="J374" i="4"/>
  <c r="F378" i="4"/>
  <c r="J378" i="4"/>
  <c r="H378" i="4"/>
  <c r="F380" i="4"/>
  <c r="H380" i="4"/>
  <c r="J380" i="4"/>
  <c r="F382" i="4"/>
  <c r="J382" i="4"/>
  <c r="H382" i="4"/>
  <c r="F384" i="4"/>
  <c r="J384" i="4"/>
  <c r="H384" i="4"/>
  <c r="H386" i="4"/>
  <c r="F386" i="4"/>
  <c r="J386" i="4"/>
  <c r="H388" i="4"/>
  <c r="F388" i="4"/>
  <c r="J388" i="4"/>
  <c r="F390" i="4"/>
  <c r="H390" i="4"/>
  <c r="J390" i="4"/>
  <c r="F392" i="4"/>
  <c r="H392" i="4"/>
  <c r="J392" i="4"/>
  <c r="F398" i="4"/>
  <c r="H398" i="4"/>
  <c r="J398" i="4"/>
  <c r="F400" i="4"/>
  <c r="H400" i="4"/>
  <c r="J400" i="4"/>
  <c r="J391" i="4"/>
  <c r="F391" i="4"/>
  <c r="H391" i="4"/>
  <c r="J395" i="4"/>
  <c r="H395" i="4"/>
  <c r="F395" i="4"/>
  <c r="J399" i="4"/>
  <c r="F399" i="4"/>
  <c r="H399" i="4"/>
  <c r="J163" i="4"/>
  <c r="H163" i="4"/>
  <c r="F163" i="4"/>
  <c r="F165" i="4"/>
  <c r="H165" i="4"/>
  <c r="J165" i="4"/>
  <c r="F167" i="4"/>
  <c r="H167" i="4"/>
  <c r="J167" i="4"/>
  <c r="F169" i="4"/>
  <c r="H169" i="4"/>
  <c r="J169" i="4"/>
  <c r="F171" i="4"/>
  <c r="H171" i="4"/>
  <c r="J171" i="4"/>
  <c r="F173" i="4"/>
  <c r="H173" i="4"/>
  <c r="J173" i="4"/>
  <c r="F175" i="4"/>
  <c r="H175" i="4"/>
  <c r="J175" i="4"/>
  <c r="F177" i="4"/>
  <c r="H177" i="4"/>
  <c r="J177" i="4"/>
  <c r="F179" i="4"/>
  <c r="H179" i="4"/>
  <c r="J179" i="4"/>
  <c r="F181" i="4"/>
  <c r="H181" i="4"/>
  <c r="J181" i="4"/>
  <c r="F183" i="4"/>
  <c r="H183" i="4"/>
  <c r="J183" i="4"/>
  <c r="F185" i="4"/>
  <c r="H185" i="4"/>
  <c r="J185" i="4"/>
  <c r="F187" i="4"/>
  <c r="H187" i="4"/>
  <c r="J187" i="4"/>
  <c r="F189" i="4"/>
  <c r="H189" i="4"/>
  <c r="J189" i="4"/>
  <c r="F191" i="4"/>
  <c r="H191" i="4"/>
  <c r="J191" i="4"/>
  <c r="F193" i="4"/>
  <c r="H193" i="4"/>
  <c r="J193" i="4"/>
  <c r="F195" i="4"/>
  <c r="H195" i="4"/>
  <c r="J195" i="4"/>
  <c r="F197" i="4"/>
  <c r="H197" i="4"/>
  <c r="J197" i="4"/>
  <c r="F199" i="4"/>
  <c r="H199" i="4"/>
  <c r="J199" i="4"/>
  <c r="F201" i="4"/>
  <c r="H201" i="4"/>
  <c r="J201" i="4"/>
  <c r="F203" i="4"/>
  <c r="H203" i="4"/>
  <c r="J203" i="4"/>
  <c r="F205" i="4"/>
  <c r="H205" i="4"/>
  <c r="J205" i="4"/>
  <c r="F207" i="4"/>
  <c r="H207" i="4"/>
  <c r="J207" i="4"/>
  <c r="F209" i="4"/>
  <c r="H209" i="4"/>
  <c r="J209" i="4"/>
  <c r="F211" i="4"/>
  <c r="H211" i="4"/>
  <c r="J211" i="4"/>
  <c r="F269" i="4"/>
  <c r="H269" i="4"/>
  <c r="J269" i="4"/>
  <c r="J271" i="4"/>
  <c r="F271" i="4"/>
  <c r="H271" i="4"/>
  <c r="F273" i="4"/>
  <c r="H273" i="4"/>
  <c r="J273" i="4"/>
  <c r="J275" i="4"/>
  <c r="F275" i="4"/>
  <c r="H275" i="4"/>
  <c r="F277" i="4"/>
  <c r="H277" i="4"/>
  <c r="J277" i="4"/>
  <c r="J279" i="4"/>
  <c r="F279" i="4"/>
  <c r="H279" i="4"/>
  <c r="F281" i="4"/>
  <c r="H281" i="4"/>
  <c r="J281" i="4"/>
  <c r="J283" i="4"/>
  <c r="F283" i="4"/>
  <c r="H283" i="4"/>
  <c r="F285" i="4"/>
  <c r="H285" i="4"/>
  <c r="J285" i="4"/>
  <c r="J287" i="4"/>
  <c r="F287" i="4"/>
  <c r="H287" i="4"/>
  <c r="F289" i="4"/>
  <c r="H289" i="4"/>
  <c r="J289" i="4"/>
  <c r="J291" i="4"/>
  <c r="F291" i="4"/>
  <c r="H291" i="4"/>
  <c r="F293" i="4"/>
  <c r="H293" i="4"/>
  <c r="J293" i="4"/>
  <c r="J295" i="4"/>
  <c r="F295" i="4"/>
  <c r="H295" i="4"/>
  <c r="F297" i="4"/>
  <c r="H297" i="4"/>
  <c r="J297" i="4"/>
  <c r="J299" i="4"/>
  <c r="F299" i="4"/>
  <c r="H299" i="4"/>
  <c r="F301" i="4"/>
  <c r="H301" i="4"/>
  <c r="J301" i="4"/>
  <c r="J303" i="4"/>
  <c r="F303" i="4"/>
  <c r="H303" i="4"/>
  <c r="F305" i="4"/>
  <c r="H305" i="4"/>
  <c r="J305" i="4"/>
  <c r="J307" i="4"/>
  <c r="F307" i="4"/>
  <c r="H307" i="4"/>
  <c r="F309" i="4"/>
  <c r="H309" i="4"/>
  <c r="J309" i="4"/>
  <c r="J311" i="4"/>
  <c r="F311" i="4"/>
  <c r="H311" i="4"/>
  <c r="F313" i="4"/>
  <c r="H313" i="4"/>
  <c r="J313" i="4"/>
  <c r="F315" i="4"/>
  <c r="H315" i="4"/>
  <c r="J315" i="4"/>
  <c r="F317" i="4"/>
  <c r="H317" i="4"/>
  <c r="J317" i="4"/>
  <c r="F319" i="4"/>
  <c r="H319" i="4"/>
  <c r="J319" i="4"/>
  <c r="F321" i="4"/>
  <c r="H321" i="4"/>
  <c r="J321" i="4"/>
  <c r="F323" i="4"/>
  <c r="H323" i="4"/>
  <c r="J323" i="4"/>
  <c r="F325" i="4"/>
  <c r="H325" i="4"/>
  <c r="J325" i="4"/>
  <c r="F329" i="4"/>
  <c r="H329" i="4"/>
  <c r="J329" i="4"/>
  <c r="J389" i="4"/>
  <c r="F389" i="4"/>
  <c r="H389" i="4"/>
  <c r="J393" i="4"/>
  <c r="H393" i="4"/>
  <c r="F393" i="4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A219" i="1"/>
  <c r="A220" i="1"/>
  <c r="Z6" i="1"/>
  <c r="A221" i="1"/>
  <c r="A222" i="1"/>
  <c r="X8" i="1"/>
  <c r="A223" i="1"/>
  <c r="A224" i="1"/>
  <c r="Z10" i="1"/>
  <c r="A225" i="1"/>
  <c r="A226" i="1"/>
  <c r="Z12" i="1"/>
  <c r="A227" i="1"/>
  <c r="A228" i="1"/>
  <c r="B228" i="1"/>
  <c r="E14" i="4"/>
  <c r="A229" i="1"/>
  <c r="B229" i="1"/>
  <c r="E15" i="4"/>
  <c r="A230" i="1"/>
  <c r="A231" i="1"/>
  <c r="A232" i="1"/>
  <c r="B232" i="1"/>
  <c r="E18" i="4"/>
  <c r="A233" i="1"/>
  <c r="B233" i="1"/>
  <c r="E19" i="4"/>
  <c r="A234" i="1"/>
  <c r="Z20" i="1"/>
  <c r="A235" i="1"/>
  <c r="B235" i="1"/>
  <c r="E21" i="4"/>
  <c r="A236" i="1"/>
  <c r="X22" i="1"/>
  <c r="A237" i="1"/>
  <c r="B237" i="1"/>
  <c r="E23" i="4"/>
  <c r="A238" i="1"/>
  <c r="X24" i="1"/>
  <c r="A239" i="1"/>
  <c r="A240" i="1"/>
  <c r="X26" i="1"/>
  <c r="A241" i="1"/>
  <c r="B241" i="1"/>
  <c r="E27" i="4"/>
  <c r="A242" i="1"/>
  <c r="X28" i="1"/>
  <c r="A243" i="1"/>
  <c r="B243" i="1"/>
  <c r="E29" i="4"/>
  <c r="A244" i="1"/>
  <c r="X30" i="1"/>
  <c r="A245" i="1"/>
  <c r="B245" i="1"/>
  <c r="E31" i="4"/>
  <c r="A246" i="1"/>
  <c r="X32" i="1"/>
  <c r="A247" i="1"/>
  <c r="A248" i="1"/>
  <c r="X34" i="1"/>
  <c r="A249" i="1"/>
  <c r="B249" i="1"/>
  <c r="E35" i="4"/>
  <c r="A250" i="1"/>
  <c r="X36" i="1"/>
  <c r="A251" i="1"/>
  <c r="B251" i="1"/>
  <c r="E37" i="4"/>
  <c r="A252" i="1"/>
  <c r="Z38" i="1"/>
  <c r="A253" i="1"/>
  <c r="B253" i="1"/>
  <c r="E39" i="4"/>
  <c r="A254" i="1"/>
  <c r="Z40" i="1"/>
  <c r="A255" i="1"/>
  <c r="A256" i="1"/>
  <c r="Z42" i="1"/>
  <c r="A257" i="1"/>
  <c r="B257" i="1"/>
  <c r="E43" i="4"/>
  <c r="A258" i="1"/>
  <c r="Z44" i="1"/>
  <c r="A259" i="1"/>
  <c r="B259" i="1"/>
  <c r="E45" i="4"/>
  <c r="A260" i="1"/>
  <c r="B260" i="1"/>
  <c r="E46" i="4"/>
  <c r="A261" i="1"/>
  <c r="B261" i="1"/>
  <c r="E47" i="4"/>
  <c r="A262" i="1"/>
  <c r="B262" i="1"/>
  <c r="E48" i="4"/>
  <c r="A263" i="1"/>
  <c r="A264" i="1"/>
  <c r="B264" i="1"/>
  <c r="E50" i="4"/>
  <c r="A265" i="1"/>
  <c r="B265" i="1"/>
  <c r="E51" i="4"/>
  <c r="A266" i="1"/>
  <c r="B266" i="1"/>
  <c r="E52" i="4"/>
  <c r="A267" i="1"/>
  <c r="B267" i="1"/>
  <c r="E53" i="4"/>
  <c r="A268" i="1"/>
  <c r="B268" i="1"/>
  <c r="E54" i="4"/>
  <c r="A269" i="1"/>
  <c r="B269" i="1"/>
  <c r="E55" i="4"/>
  <c r="A270" i="1"/>
  <c r="B270" i="1"/>
  <c r="E56" i="4"/>
  <c r="A271" i="1"/>
  <c r="A272" i="1"/>
  <c r="B272" i="1"/>
  <c r="E58" i="4"/>
  <c r="A273" i="1"/>
  <c r="B273" i="1"/>
  <c r="E59" i="4"/>
  <c r="A274" i="1"/>
  <c r="B274" i="1"/>
  <c r="E60" i="4"/>
  <c r="A275" i="1"/>
  <c r="B275" i="1"/>
  <c r="E61" i="4"/>
  <c r="A276" i="1"/>
  <c r="B276" i="1"/>
  <c r="E62" i="4"/>
  <c r="A277" i="1"/>
  <c r="B277" i="1"/>
  <c r="E63" i="4"/>
  <c r="B278" i="1"/>
  <c r="E64" i="4"/>
  <c r="B279" i="1"/>
  <c r="E65" i="4"/>
  <c r="B280" i="1"/>
  <c r="E66" i="4"/>
  <c r="B281" i="1"/>
  <c r="E67" i="4"/>
  <c r="B282" i="1"/>
  <c r="E68" i="4"/>
  <c r="B283" i="1"/>
  <c r="E69" i="4"/>
  <c r="B284" i="1"/>
  <c r="E70" i="4"/>
  <c r="B285" i="1"/>
  <c r="E71" i="4"/>
  <c r="B286" i="1"/>
  <c r="E72" i="4"/>
  <c r="B287" i="1"/>
  <c r="E73" i="4"/>
  <c r="B288" i="1"/>
  <c r="E74" i="4"/>
  <c r="B289" i="1"/>
  <c r="E75" i="4"/>
  <c r="B290" i="1"/>
  <c r="E76" i="4"/>
  <c r="B291" i="1"/>
  <c r="E77" i="4"/>
  <c r="B292" i="1"/>
  <c r="E78" i="4"/>
  <c r="B293" i="1"/>
  <c r="E79" i="4"/>
  <c r="B294" i="1"/>
  <c r="E80" i="4"/>
  <c r="B295" i="1"/>
  <c r="E81" i="4"/>
  <c r="B296" i="1"/>
  <c r="E82" i="4"/>
  <c r="B297" i="1"/>
  <c r="E83" i="4"/>
  <c r="B298" i="1"/>
  <c r="E84" i="4"/>
  <c r="B299" i="1"/>
  <c r="E85" i="4"/>
  <c r="B300" i="1"/>
  <c r="E86" i="4"/>
  <c r="B301" i="1"/>
  <c r="E87" i="4"/>
  <c r="A218" i="1"/>
  <c r="X5" i="1"/>
  <c r="X6" i="1"/>
  <c r="Z64" i="1"/>
  <c r="X65" i="1"/>
  <c r="Y66" i="1"/>
  <c r="Z67" i="1"/>
  <c r="X68" i="1"/>
  <c r="Y70" i="1"/>
  <c r="Z72" i="1"/>
  <c r="X73" i="1"/>
  <c r="Y74" i="1"/>
  <c r="Z75" i="1"/>
  <c r="X76" i="1"/>
  <c r="Y78" i="1"/>
  <c r="Z80" i="1"/>
  <c r="X81" i="1"/>
  <c r="Y82" i="1"/>
  <c r="Z83" i="1"/>
  <c r="X84" i="1"/>
  <c r="Y86" i="1"/>
  <c r="X88" i="1"/>
  <c r="Y88" i="1"/>
  <c r="Z88" i="1"/>
  <c r="X89" i="1"/>
  <c r="Y89" i="1"/>
  <c r="Z89" i="1"/>
  <c r="X90" i="1"/>
  <c r="Y90" i="1"/>
  <c r="Z90" i="1"/>
  <c r="X91" i="1"/>
  <c r="Y91" i="1"/>
  <c r="Z91" i="1"/>
  <c r="X92" i="1"/>
  <c r="Y92" i="1"/>
  <c r="Z92" i="1"/>
  <c r="X93" i="1"/>
  <c r="Y93" i="1"/>
  <c r="Z93" i="1"/>
  <c r="X94" i="1"/>
  <c r="Y94" i="1"/>
  <c r="Z94" i="1"/>
  <c r="X95" i="1"/>
  <c r="Y95" i="1"/>
  <c r="Z95" i="1"/>
  <c r="X96" i="1"/>
  <c r="Y96" i="1"/>
  <c r="Z96" i="1"/>
  <c r="X97" i="1"/>
  <c r="Y97" i="1"/>
  <c r="Z97" i="1"/>
  <c r="X98" i="1"/>
  <c r="Y98" i="1"/>
  <c r="Z98" i="1"/>
  <c r="X99" i="1"/>
  <c r="Y99" i="1"/>
  <c r="Z99" i="1"/>
  <c r="X100" i="1"/>
  <c r="Y100" i="1"/>
  <c r="Z100" i="1"/>
  <c r="X101" i="1"/>
  <c r="Y101" i="1"/>
  <c r="Z101" i="1"/>
  <c r="X102" i="1"/>
  <c r="Y102" i="1"/>
  <c r="Z102" i="1"/>
  <c r="X103" i="1"/>
  <c r="Y103" i="1"/>
  <c r="Z103" i="1"/>
  <c r="X104" i="1"/>
  <c r="Y104" i="1"/>
  <c r="Z104" i="1"/>
  <c r="X105" i="1"/>
  <c r="Y105" i="1"/>
  <c r="Z105" i="1"/>
  <c r="X106" i="1"/>
  <c r="Y106" i="1"/>
  <c r="Z106" i="1"/>
  <c r="X107" i="1"/>
  <c r="Y107" i="1"/>
  <c r="Z107" i="1"/>
  <c r="X108" i="1"/>
  <c r="Y108" i="1"/>
  <c r="Z108" i="1"/>
  <c r="X109" i="1"/>
  <c r="Y109" i="1"/>
  <c r="Z109" i="1"/>
  <c r="X110" i="1"/>
  <c r="Y110" i="1"/>
  <c r="Z110" i="1"/>
  <c r="X111" i="1"/>
  <c r="Y111" i="1"/>
  <c r="Z111" i="1"/>
  <c r="X112" i="1"/>
  <c r="Y112" i="1"/>
  <c r="Z112" i="1"/>
  <c r="X113" i="1"/>
  <c r="Y113" i="1"/>
  <c r="Z113" i="1"/>
  <c r="X114" i="1"/>
  <c r="Y114" i="1"/>
  <c r="Z114" i="1"/>
  <c r="X115" i="1"/>
  <c r="Y115" i="1"/>
  <c r="Z115" i="1"/>
  <c r="X116" i="1"/>
  <c r="Y116" i="1"/>
  <c r="Z116" i="1"/>
  <c r="X117" i="1"/>
  <c r="Y117" i="1"/>
  <c r="Z117" i="1"/>
  <c r="X118" i="1"/>
  <c r="Y118" i="1"/>
  <c r="Z118" i="1"/>
  <c r="X119" i="1"/>
  <c r="Y119" i="1"/>
  <c r="Z119" i="1"/>
  <c r="X120" i="1"/>
  <c r="Y120" i="1"/>
  <c r="Z120" i="1"/>
  <c r="X121" i="1"/>
  <c r="Y121" i="1"/>
  <c r="Z121" i="1"/>
  <c r="X122" i="1"/>
  <c r="Y122" i="1"/>
  <c r="Z122" i="1"/>
  <c r="X123" i="1"/>
  <c r="Y123" i="1"/>
  <c r="Z123" i="1"/>
  <c r="X124" i="1"/>
  <c r="Y124" i="1"/>
  <c r="Z124" i="1"/>
  <c r="X125" i="1"/>
  <c r="Y125" i="1"/>
  <c r="Z125" i="1"/>
  <c r="X126" i="1"/>
  <c r="Y126" i="1"/>
  <c r="Z126" i="1"/>
  <c r="X127" i="1"/>
  <c r="Y127" i="1"/>
  <c r="Z127" i="1"/>
  <c r="X128" i="1"/>
  <c r="Y128" i="1"/>
  <c r="Z128" i="1"/>
  <c r="X129" i="1"/>
  <c r="Y129" i="1"/>
  <c r="Z129" i="1"/>
  <c r="X130" i="1"/>
  <c r="Y130" i="1"/>
  <c r="Z130" i="1"/>
  <c r="X131" i="1"/>
  <c r="Y131" i="1"/>
  <c r="Z131" i="1"/>
  <c r="X132" i="1"/>
  <c r="Y132" i="1"/>
  <c r="Z132" i="1"/>
  <c r="X133" i="1"/>
  <c r="Y133" i="1"/>
  <c r="Z133" i="1"/>
  <c r="X134" i="1"/>
  <c r="Y134" i="1"/>
  <c r="Z134" i="1"/>
  <c r="X135" i="1"/>
  <c r="Y135" i="1"/>
  <c r="Z135" i="1"/>
  <c r="X136" i="1"/>
  <c r="Y136" i="1"/>
  <c r="Z136" i="1"/>
  <c r="X137" i="1"/>
  <c r="Y137" i="1"/>
  <c r="Z137" i="1"/>
  <c r="X138" i="1"/>
  <c r="Y138" i="1"/>
  <c r="Z138" i="1"/>
  <c r="X139" i="1"/>
  <c r="Y139" i="1"/>
  <c r="Z139" i="1"/>
  <c r="X140" i="1"/>
  <c r="Y140" i="1"/>
  <c r="Z140" i="1"/>
  <c r="X141" i="1"/>
  <c r="Y141" i="1"/>
  <c r="Z141" i="1"/>
  <c r="X142" i="1"/>
  <c r="Y142" i="1"/>
  <c r="Z142" i="1"/>
  <c r="X143" i="1"/>
  <c r="Y143" i="1"/>
  <c r="Z143" i="1"/>
  <c r="X144" i="1"/>
  <c r="Y144" i="1"/>
  <c r="Z144" i="1"/>
  <c r="X145" i="1"/>
  <c r="Y145" i="1"/>
  <c r="Z145" i="1"/>
  <c r="X146" i="1"/>
  <c r="Y146" i="1"/>
  <c r="Z146" i="1"/>
  <c r="X147" i="1"/>
  <c r="Y147" i="1"/>
  <c r="Z147" i="1"/>
  <c r="X148" i="1"/>
  <c r="Y148" i="1"/>
  <c r="Z148" i="1"/>
  <c r="X149" i="1"/>
  <c r="Y149" i="1"/>
  <c r="Z149" i="1"/>
  <c r="X150" i="1"/>
  <c r="Y150" i="1"/>
  <c r="Z150" i="1"/>
  <c r="X151" i="1"/>
  <c r="Y151" i="1"/>
  <c r="Z151" i="1"/>
  <c r="X152" i="1"/>
  <c r="Y152" i="1"/>
  <c r="Z152" i="1"/>
  <c r="X153" i="1"/>
  <c r="Y153" i="1"/>
  <c r="Z153" i="1"/>
  <c r="X154" i="1"/>
  <c r="Y154" i="1"/>
  <c r="Z154" i="1"/>
  <c r="X155" i="1"/>
  <c r="Y155" i="1"/>
  <c r="Z155" i="1"/>
  <c r="X156" i="1"/>
  <c r="Y156" i="1"/>
  <c r="Z156" i="1"/>
  <c r="X157" i="1"/>
  <c r="Y157" i="1"/>
  <c r="Z157" i="1"/>
  <c r="X158" i="1"/>
  <c r="Y158" i="1"/>
  <c r="Z158" i="1"/>
  <c r="X159" i="1"/>
  <c r="Y159" i="1"/>
  <c r="Z159" i="1"/>
  <c r="X160" i="1"/>
  <c r="Y160" i="1"/>
  <c r="Z160" i="1"/>
  <c r="X161" i="1"/>
  <c r="Y161" i="1"/>
  <c r="Z161" i="1"/>
  <c r="X162" i="1"/>
  <c r="Y162" i="1"/>
  <c r="Z162" i="1"/>
  <c r="X163" i="1"/>
  <c r="Y163" i="1"/>
  <c r="Z163" i="1"/>
  <c r="X164" i="1"/>
  <c r="Y164" i="1"/>
  <c r="Z164" i="1"/>
  <c r="X165" i="1"/>
  <c r="Y165" i="1"/>
  <c r="Z165" i="1"/>
  <c r="X166" i="1"/>
  <c r="Y166" i="1"/>
  <c r="Z166" i="1"/>
  <c r="X167" i="1"/>
  <c r="Y167" i="1"/>
  <c r="Z167" i="1"/>
  <c r="X168" i="1"/>
  <c r="Y168" i="1"/>
  <c r="Z168" i="1"/>
  <c r="X169" i="1"/>
  <c r="Y169" i="1"/>
  <c r="Z169" i="1"/>
  <c r="X170" i="1"/>
  <c r="Y170" i="1"/>
  <c r="Z170" i="1"/>
  <c r="X171" i="1"/>
  <c r="Y171" i="1"/>
  <c r="Z171" i="1"/>
  <c r="X172" i="1"/>
  <c r="Y172" i="1"/>
  <c r="Z172" i="1"/>
  <c r="X173" i="1"/>
  <c r="Y173" i="1"/>
  <c r="Z173" i="1"/>
  <c r="X174" i="1"/>
  <c r="Y174" i="1"/>
  <c r="Z174" i="1"/>
  <c r="X175" i="1"/>
  <c r="Y175" i="1"/>
  <c r="Z175" i="1"/>
  <c r="X176" i="1"/>
  <c r="Y176" i="1"/>
  <c r="Z176" i="1"/>
  <c r="X177" i="1"/>
  <c r="Y177" i="1"/>
  <c r="Z177" i="1"/>
  <c r="X178" i="1"/>
  <c r="Y178" i="1"/>
  <c r="Z178" i="1"/>
  <c r="X179" i="1"/>
  <c r="Y179" i="1"/>
  <c r="Z179" i="1"/>
  <c r="X180" i="1"/>
  <c r="Y180" i="1"/>
  <c r="Z180" i="1"/>
  <c r="X181" i="1"/>
  <c r="Y181" i="1"/>
  <c r="Z181" i="1"/>
  <c r="X182" i="1"/>
  <c r="Y182" i="1"/>
  <c r="Z182" i="1"/>
  <c r="X183" i="1"/>
  <c r="Y183" i="1"/>
  <c r="Z183" i="1"/>
  <c r="X184" i="1"/>
  <c r="Y184" i="1"/>
  <c r="Z184" i="1"/>
  <c r="X185" i="1"/>
  <c r="Y185" i="1"/>
  <c r="Z185" i="1"/>
  <c r="X186" i="1"/>
  <c r="Y186" i="1"/>
  <c r="Z186" i="1"/>
  <c r="X187" i="1"/>
  <c r="Y187" i="1"/>
  <c r="Z187" i="1"/>
  <c r="X188" i="1"/>
  <c r="Y188" i="1"/>
  <c r="Z188" i="1"/>
  <c r="X189" i="1"/>
  <c r="Y189" i="1"/>
  <c r="Z189" i="1"/>
  <c r="X190" i="1"/>
  <c r="Y190" i="1"/>
  <c r="Z190" i="1"/>
  <c r="X191" i="1"/>
  <c r="Y191" i="1"/>
  <c r="Z191" i="1"/>
  <c r="X192" i="1"/>
  <c r="Y192" i="1"/>
  <c r="Z192" i="1"/>
  <c r="X193" i="1"/>
  <c r="Y193" i="1"/>
  <c r="Z193" i="1"/>
  <c r="X194" i="1"/>
  <c r="Y194" i="1"/>
  <c r="Z194" i="1"/>
  <c r="X195" i="1"/>
  <c r="Y195" i="1"/>
  <c r="Z195" i="1"/>
  <c r="X196" i="1"/>
  <c r="Y196" i="1"/>
  <c r="Z196" i="1"/>
  <c r="X197" i="1"/>
  <c r="Y197" i="1"/>
  <c r="Z197" i="1"/>
  <c r="X198" i="1"/>
  <c r="Y198" i="1"/>
  <c r="Z198" i="1"/>
  <c r="X199" i="1"/>
  <c r="Y199" i="1"/>
  <c r="Z199" i="1"/>
  <c r="X200" i="1"/>
  <c r="Y200" i="1"/>
  <c r="Z200" i="1"/>
  <c r="X201" i="1"/>
  <c r="Y201" i="1"/>
  <c r="Z201" i="1"/>
  <c r="X202" i="1"/>
  <c r="Y202" i="1"/>
  <c r="Z202" i="1"/>
  <c r="X203" i="1"/>
  <c r="Y203" i="1"/>
  <c r="Z203" i="1"/>
  <c r="X204" i="1"/>
  <c r="Y204" i="1"/>
  <c r="Z204" i="1"/>
  <c r="X205" i="1"/>
  <c r="Y205" i="1"/>
  <c r="Z205" i="1"/>
  <c r="X206" i="1"/>
  <c r="Y206" i="1"/>
  <c r="Z206" i="1"/>
  <c r="X207" i="1"/>
  <c r="Y207" i="1"/>
  <c r="Z207" i="1"/>
  <c r="X208" i="1"/>
  <c r="Y208" i="1"/>
  <c r="Z208" i="1"/>
  <c r="X209" i="1"/>
  <c r="Y209" i="1"/>
  <c r="Z209" i="1"/>
  <c r="X210" i="1"/>
  <c r="Y210" i="1"/>
  <c r="Z210" i="1"/>
  <c r="X211" i="1"/>
  <c r="Y211" i="1"/>
  <c r="Z211" i="1"/>
  <c r="X212" i="1"/>
  <c r="Y212" i="1"/>
  <c r="Z212" i="1"/>
  <c r="X213" i="1"/>
  <c r="Y213" i="1"/>
  <c r="Z213" i="1"/>
  <c r="X214" i="1"/>
  <c r="Y214" i="1"/>
  <c r="Z214" i="1"/>
  <c r="X215" i="1"/>
  <c r="Y215" i="1"/>
  <c r="Z215" i="1"/>
  <c r="X216" i="1"/>
  <c r="Y216" i="1"/>
  <c r="Z216" i="1"/>
  <c r="D6" i="17"/>
  <c r="E6" i="17"/>
  <c r="C6" i="17"/>
  <c r="I85" i="4"/>
  <c r="I81" i="4"/>
  <c r="I77" i="4"/>
  <c r="F77" i="4"/>
  <c r="I86" i="4"/>
  <c r="I84" i="4"/>
  <c r="I82" i="4"/>
  <c r="I80" i="4"/>
  <c r="I78" i="4"/>
  <c r="I76" i="4"/>
  <c r="I74" i="4"/>
  <c r="I72" i="4"/>
  <c r="I70" i="4"/>
  <c r="I68" i="4"/>
  <c r="F68" i="4"/>
  <c r="I66" i="4"/>
  <c r="F66" i="4"/>
  <c r="I64" i="4"/>
  <c r="F64" i="4"/>
  <c r="I62" i="4"/>
  <c r="F62" i="4"/>
  <c r="I60" i="4"/>
  <c r="F60" i="4"/>
  <c r="I58" i="4"/>
  <c r="F58" i="4"/>
  <c r="I56" i="4"/>
  <c r="F56" i="4"/>
  <c r="I54" i="4"/>
  <c r="I52" i="4"/>
  <c r="I50" i="4"/>
  <c r="I48" i="4"/>
  <c r="I46" i="4"/>
  <c r="F46" i="4"/>
  <c r="I18" i="4"/>
  <c r="F18" i="4"/>
  <c r="I14" i="4"/>
  <c r="F14" i="4"/>
  <c r="I87" i="4"/>
  <c r="F87" i="4"/>
  <c r="I83" i="4"/>
  <c r="F83" i="4"/>
  <c r="I79" i="4"/>
  <c r="F79" i="4"/>
  <c r="I75" i="4"/>
  <c r="F75" i="4"/>
  <c r="I73" i="4"/>
  <c r="I71" i="4"/>
  <c r="I69" i="4"/>
  <c r="I67" i="4"/>
  <c r="I65" i="4"/>
  <c r="I63" i="4"/>
  <c r="I61" i="4"/>
  <c r="I59" i="4"/>
  <c r="I55" i="4"/>
  <c r="I53" i="4"/>
  <c r="F53" i="4"/>
  <c r="I51" i="4"/>
  <c r="I47" i="4"/>
  <c r="I45" i="4"/>
  <c r="I43" i="4"/>
  <c r="I39" i="4"/>
  <c r="I37" i="4"/>
  <c r="I35" i="4"/>
  <c r="I31" i="4"/>
  <c r="I29" i="4"/>
  <c r="I27" i="4"/>
  <c r="I23" i="4"/>
  <c r="I21" i="4"/>
  <c r="I19" i="4"/>
  <c r="I15" i="4"/>
  <c r="X46" i="1"/>
  <c r="Z56" i="1"/>
  <c r="Z60" i="1"/>
  <c r="X50" i="1"/>
  <c r="X53" i="1"/>
  <c r="Z58" i="1"/>
  <c r="Z54" i="1"/>
  <c r="X52" i="1"/>
  <c r="X48" i="1"/>
  <c r="X21" i="1"/>
  <c r="Z62" i="1"/>
  <c r="X60" i="1"/>
  <c r="X58" i="1"/>
  <c r="X56" i="1"/>
  <c r="X54" i="1"/>
  <c r="Z52" i="1"/>
  <c r="Z50" i="1"/>
  <c r="Z48" i="1"/>
  <c r="Z46" i="1"/>
  <c r="X18" i="1"/>
  <c r="X37" i="1"/>
  <c r="X14" i="1"/>
  <c r="X12" i="1"/>
  <c r="B258" i="1"/>
  <c r="E44" i="4"/>
  <c r="X44" i="1"/>
  <c r="B256" i="1"/>
  <c r="E42" i="4"/>
  <c r="X42" i="1"/>
  <c r="B254" i="1"/>
  <c r="E40" i="4"/>
  <c r="X40" i="1"/>
  <c r="B252" i="1"/>
  <c r="E38" i="4"/>
  <c r="X38" i="1"/>
  <c r="B250" i="1"/>
  <c r="E36" i="4"/>
  <c r="Z36" i="1"/>
  <c r="B248" i="1"/>
  <c r="E34" i="4"/>
  <c r="Z34" i="1"/>
  <c r="B246" i="1"/>
  <c r="E32" i="4"/>
  <c r="Z32" i="1"/>
  <c r="B244" i="1"/>
  <c r="E30" i="4"/>
  <c r="Z30" i="1"/>
  <c r="B242" i="1"/>
  <c r="E28" i="4"/>
  <c r="Z28" i="1"/>
  <c r="B240" i="1"/>
  <c r="E26" i="4"/>
  <c r="Z26" i="1"/>
  <c r="B238" i="1"/>
  <c r="E24" i="4"/>
  <c r="Z24" i="1"/>
  <c r="B236" i="1"/>
  <c r="E22" i="4"/>
  <c r="Z22" i="1"/>
  <c r="B234" i="1"/>
  <c r="E20" i="4"/>
  <c r="X20" i="1"/>
  <c r="B230" i="1"/>
  <c r="E16" i="4"/>
  <c r="Z16" i="1"/>
  <c r="Z84" i="1"/>
  <c r="X80" i="1"/>
  <c r="Z76" i="1"/>
  <c r="X72" i="1"/>
  <c r="Z68" i="1"/>
  <c r="X64" i="1"/>
  <c r="X62" i="1"/>
  <c r="Z18" i="1"/>
  <c r="X16" i="1"/>
  <c r="Z14" i="1"/>
  <c r="B227" i="1"/>
  <c r="E13" i="4"/>
  <c r="B226" i="1"/>
  <c r="E12" i="4"/>
  <c r="B225" i="1"/>
  <c r="E11" i="4"/>
  <c r="X13" i="1"/>
  <c r="X10" i="1"/>
  <c r="Z8" i="1"/>
  <c r="X87" i="1"/>
  <c r="Z85" i="1"/>
  <c r="X79" i="1"/>
  <c r="Z77" i="1"/>
  <c r="X71" i="1"/>
  <c r="Z69" i="1"/>
  <c r="X61" i="1"/>
  <c r="X45" i="1"/>
  <c r="X29" i="1"/>
  <c r="B271" i="1"/>
  <c r="E57" i="4"/>
  <c r="X57" i="1"/>
  <c r="B263" i="1"/>
  <c r="E49" i="4"/>
  <c r="X49" i="1"/>
  <c r="B255" i="1"/>
  <c r="E41" i="4"/>
  <c r="X41" i="1"/>
  <c r="B247" i="1"/>
  <c r="E33" i="4"/>
  <c r="I33" i="4"/>
  <c r="X33" i="1"/>
  <c r="B239" i="1"/>
  <c r="E25" i="4"/>
  <c r="X25" i="1"/>
  <c r="B231" i="1"/>
  <c r="E17" i="4"/>
  <c r="X17" i="1"/>
  <c r="X9" i="1"/>
  <c r="Z87" i="1"/>
  <c r="X85" i="1"/>
  <c r="X83" i="1"/>
  <c r="Z81" i="1"/>
  <c r="Z79" i="1"/>
  <c r="X77" i="1"/>
  <c r="X75" i="1"/>
  <c r="Z73" i="1"/>
  <c r="Z71" i="1"/>
  <c r="X69" i="1"/>
  <c r="X67" i="1"/>
  <c r="Z65" i="1"/>
  <c r="Z63" i="1"/>
  <c r="Z59" i="1"/>
  <c r="Z55" i="1"/>
  <c r="Z51" i="1"/>
  <c r="Z47" i="1"/>
  <c r="Z43" i="1"/>
  <c r="Z39" i="1"/>
  <c r="Z35" i="1"/>
  <c r="Z31" i="1"/>
  <c r="Z27" i="1"/>
  <c r="Z23" i="1"/>
  <c r="Z19" i="1"/>
  <c r="Z15" i="1"/>
  <c r="Z11" i="1"/>
  <c r="Z7" i="1"/>
  <c r="Z86" i="1"/>
  <c r="AA86" i="1"/>
  <c r="X86" i="1"/>
  <c r="Y84" i="1"/>
  <c r="Z82" i="1"/>
  <c r="AA82" i="1"/>
  <c r="X82" i="1"/>
  <c r="Y80" i="1"/>
  <c r="AA80" i="1"/>
  <c r="Z78" i="1"/>
  <c r="AA78" i="1"/>
  <c r="X78" i="1"/>
  <c r="Y76" i="1"/>
  <c r="Z74" i="1"/>
  <c r="AA74" i="1"/>
  <c r="X74" i="1"/>
  <c r="Y72" i="1"/>
  <c r="AA72" i="1"/>
  <c r="Z70" i="1"/>
  <c r="AA70" i="1"/>
  <c r="X70" i="1"/>
  <c r="Y68" i="1"/>
  <c r="Z66" i="1"/>
  <c r="AA66" i="1"/>
  <c r="X66" i="1"/>
  <c r="Y64" i="1"/>
  <c r="AA64" i="1"/>
  <c r="Y62" i="1"/>
  <c r="Y60" i="1"/>
  <c r="Y58" i="1"/>
  <c r="Y56" i="1"/>
  <c r="Y54" i="1"/>
  <c r="AA54" i="1"/>
  <c r="Y52" i="1"/>
  <c r="Y50" i="1"/>
  <c r="Y48" i="1"/>
  <c r="Y46" i="1"/>
  <c r="Y44" i="1"/>
  <c r="AA44" i="1"/>
  <c r="Y42" i="1"/>
  <c r="AA42" i="1"/>
  <c r="Y40" i="1"/>
  <c r="AA40" i="1"/>
  <c r="Y38" i="1"/>
  <c r="AA38" i="1"/>
  <c r="Y36" i="1"/>
  <c r="Y34" i="1"/>
  <c r="Y32" i="1"/>
  <c r="Y30" i="1"/>
  <c r="AA30" i="1"/>
  <c r="Y28" i="1"/>
  <c r="Y26" i="1"/>
  <c r="Y24" i="1"/>
  <c r="Y22" i="1"/>
  <c r="AA22" i="1"/>
  <c r="Y20" i="1"/>
  <c r="AA20" i="1"/>
  <c r="Y18" i="1"/>
  <c r="Y16" i="1"/>
  <c r="Y14" i="1"/>
  <c r="Y12" i="1"/>
  <c r="AA12" i="1"/>
  <c r="Y10" i="1"/>
  <c r="AA10" i="1"/>
  <c r="Y8" i="1"/>
  <c r="Y6" i="1"/>
  <c r="AA6" i="1"/>
  <c r="X63" i="1"/>
  <c r="Z61" i="1"/>
  <c r="X59" i="1"/>
  <c r="Z57" i="1"/>
  <c r="X55" i="1"/>
  <c r="Z53" i="1"/>
  <c r="X51" i="1"/>
  <c r="Z49" i="1"/>
  <c r="X47" i="1"/>
  <c r="Z45" i="1"/>
  <c r="X43" i="1"/>
  <c r="Z41" i="1"/>
  <c r="X39" i="1"/>
  <c r="Z37" i="1"/>
  <c r="X35" i="1"/>
  <c r="Z33" i="1"/>
  <c r="X31" i="1"/>
  <c r="Z29" i="1"/>
  <c r="X27" i="1"/>
  <c r="Z25" i="1"/>
  <c r="X23" i="1"/>
  <c r="Z21" i="1"/>
  <c r="X19" i="1"/>
  <c r="Z17" i="1"/>
  <c r="X15" i="1"/>
  <c r="Z13" i="1"/>
  <c r="X11" i="1"/>
  <c r="Z9" i="1"/>
  <c r="X7" i="1"/>
  <c r="Z5" i="1"/>
  <c r="Y87" i="1"/>
  <c r="Y85" i="1"/>
  <c r="Y83" i="1"/>
  <c r="AA83" i="1"/>
  <c r="Y81" i="1"/>
  <c r="Y79" i="1"/>
  <c r="Y77" i="1"/>
  <c r="AA77" i="1"/>
  <c r="Y75" i="1"/>
  <c r="AA75" i="1"/>
  <c r="Y73" i="1"/>
  <c r="Y71" i="1"/>
  <c r="Y69" i="1"/>
  <c r="Y67" i="1"/>
  <c r="AA67" i="1"/>
  <c r="Y65" i="1"/>
  <c r="Y63" i="1"/>
  <c r="Y61" i="1"/>
  <c r="Y59" i="1"/>
  <c r="Y57" i="1"/>
  <c r="Y55" i="1"/>
  <c r="Y53" i="1"/>
  <c r="Y51" i="1"/>
  <c r="Y49" i="1"/>
  <c r="Y47" i="1"/>
  <c r="Y45" i="1"/>
  <c r="Y43" i="1"/>
  <c r="Y41" i="1"/>
  <c r="Y39" i="1"/>
  <c r="Y37" i="1"/>
  <c r="Y35" i="1"/>
  <c r="Y33" i="1"/>
  <c r="Y31" i="1"/>
  <c r="Y29" i="1"/>
  <c r="Y27" i="1"/>
  <c r="Y25" i="1"/>
  <c r="Y23" i="1"/>
  <c r="Y21" i="1"/>
  <c r="Y19" i="1"/>
  <c r="Y17" i="1"/>
  <c r="Y15" i="1"/>
  <c r="Y13" i="1"/>
  <c r="Y11" i="1"/>
  <c r="Y9" i="1"/>
  <c r="Y7" i="1"/>
  <c r="Y5" i="1"/>
  <c r="AA135" i="1"/>
  <c r="AA167" i="1"/>
  <c r="AA151" i="1"/>
  <c r="AA143" i="1"/>
  <c r="AA139" i="1"/>
  <c r="AA192" i="1"/>
  <c r="AA103" i="1"/>
  <c r="AA210" i="1"/>
  <c r="AA200" i="1"/>
  <c r="AA196" i="1"/>
  <c r="AA175" i="1"/>
  <c r="AA171" i="1"/>
  <c r="AA119" i="1"/>
  <c r="AA111" i="1"/>
  <c r="AA107" i="1"/>
  <c r="AA214" i="1"/>
  <c r="AA184" i="1"/>
  <c r="AA180" i="1"/>
  <c r="AA159" i="1"/>
  <c r="AA155" i="1"/>
  <c r="AA127" i="1"/>
  <c r="AA123" i="1"/>
  <c r="AA95" i="1"/>
  <c r="AA91" i="1"/>
  <c r="AA206" i="1"/>
  <c r="AA188" i="1"/>
  <c r="AA179" i="1"/>
  <c r="AA163" i="1"/>
  <c r="AA147" i="1"/>
  <c r="AA131" i="1"/>
  <c r="AA115" i="1"/>
  <c r="AA99" i="1"/>
  <c r="AA212" i="1"/>
  <c r="AA204" i="1"/>
  <c r="AA202" i="1"/>
  <c r="AA194" i="1"/>
  <c r="AA186" i="1"/>
  <c r="AA177" i="1"/>
  <c r="AA169" i="1"/>
  <c r="AA161" i="1"/>
  <c r="AA153" i="1"/>
  <c r="AA145" i="1"/>
  <c r="AA137" i="1"/>
  <c r="AA129" i="1"/>
  <c r="AA121" i="1"/>
  <c r="AA113" i="1"/>
  <c r="AA105" i="1"/>
  <c r="AA97" i="1"/>
  <c r="AA89" i="1"/>
  <c r="AA209" i="1"/>
  <c r="AA216" i="1"/>
  <c r="AA213" i="1"/>
  <c r="AA208" i="1"/>
  <c r="AA205" i="1"/>
  <c r="AA198" i="1"/>
  <c r="AA190" i="1"/>
  <c r="AA182" i="1"/>
  <c r="AA173" i="1"/>
  <c r="AA165" i="1"/>
  <c r="AA157" i="1"/>
  <c r="AA149" i="1"/>
  <c r="AA141" i="1"/>
  <c r="AA133" i="1"/>
  <c r="AA125" i="1"/>
  <c r="AA117" i="1"/>
  <c r="AA109" i="1"/>
  <c r="AA101" i="1"/>
  <c r="AA93" i="1"/>
  <c r="AA201" i="1"/>
  <c r="AA197" i="1"/>
  <c r="AA193" i="1"/>
  <c r="AA189" i="1"/>
  <c r="AA185" i="1"/>
  <c r="AA181" i="1"/>
  <c r="AA176" i="1"/>
  <c r="AA172" i="1"/>
  <c r="AA168" i="1"/>
  <c r="AA164" i="1"/>
  <c r="AA160" i="1"/>
  <c r="AA156" i="1"/>
  <c r="AA152" i="1"/>
  <c r="AA148" i="1"/>
  <c r="AA144" i="1"/>
  <c r="AA140" i="1"/>
  <c r="AA136" i="1"/>
  <c r="AA132" i="1"/>
  <c r="AA128" i="1"/>
  <c r="AA124" i="1"/>
  <c r="AA120" i="1"/>
  <c r="AA116" i="1"/>
  <c r="AA112" i="1"/>
  <c r="AA108" i="1"/>
  <c r="AA104" i="1"/>
  <c r="AA100" i="1"/>
  <c r="AA96" i="1"/>
  <c r="AA92" i="1"/>
  <c r="AA88" i="1"/>
  <c r="AA215" i="1"/>
  <c r="AA211" i="1"/>
  <c r="AA207" i="1"/>
  <c r="AA203" i="1"/>
  <c r="AA199" i="1"/>
  <c r="AA195" i="1"/>
  <c r="AA191" i="1"/>
  <c r="AA187" i="1"/>
  <c r="AA183" i="1"/>
  <c r="AA178" i="1"/>
  <c r="AA174" i="1"/>
  <c r="AA170" i="1"/>
  <c r="AA166" i="1"/>
  <c r="AA162" i="1"/>
  <c r="AA158" i="1"/>
  <c r="AA154" i="1"/>
  <c r="AA150" i="1"/>
  <c r="AA146" i="1"/>
  <c r="AA142" i="1"/>
  <c r="AA138" i="1"/>
  <c r="AA134" i="1"/>
  <c r="AA130" i="1"/>
  <c r="AA126" i="1"/>
  <c r="AA122" i="1"/>
  <c r="AA118" i="1"/>
  <c r="AA114" i="1"/>
  <c r="AA110" i="1"/>
  <c r="AA106" i="1"/>
  <c r="AA102" i="1"/>
  <c r="AA98" i="1"/>
  <c r="AA94" i="1"/>
  <c r="AA90" i="1"/>
  <c r="H37" i="19"/>
  <c r="AA69" i="1"/>
  <c r="AA85" i="1"/>
  <c r="AA26" i="1"/>
  <c r="AA34" i="1"/>
  <c r="AA60" i="1"/>
  <c r="I13" i="4"/>
  <c r="I20" i="4"/>
  <c r="F20" i="4"/>
  <c r="I24" i="4"/>
  <c r="F24" i="4"/>
  <c r="I28" i="4"/>
  <c r="F28" i="4"/>
  <c r="I32" i="4"/>
  <c r="F32" i="4"/>
  <c r="I34" i="4"/>
  <c r="F34" i="4"/>
  <c r="I36" i="4"/>
  <c r="F36" i="4"/>
  <c r="I38" i="4"/>
  <c r="F38" i="4"/>
  <c r="I40" i="4"/>
  <c r="F40" i="4"/>
  <c r="I42" i="4"/>
  <c r="F42" i="4"/>
  <c r="I44" i="4"/>
  <c r="F44" i="4"/>
  <c r="D15" i="4"/>
  <c r="H15" i="4"/>
  <c r="D19" i="4"/>
  <c r="H19" i="4"/>
  <c r="D21" i="4"/>
  <c r="H21" i="4"/>
  <c r="D23" i="4"/>
  <c r="H23" i="4"/>
  <c r="D27" i="4"/>
  <c r="H27" i="4"/>
  <c r="D29" i="4"/>
  <c r="H29" i="4"/>
  <c r="D31" i="4"/>
  <c r="H31" i="4"/>
  <c r="D35" i="4"/>
  <c r="H35" i="4"/>
  <c r="D37" i="4"/>
  <c r="H37" i="4"/>
  <c r="D39" i="4"/>
  <c r="H39" i="4"/>
  <c r="D43" i="4"/>
  <c r="H43" i="4"/>
  <c r="D45" i="4"/>
  <c r="H45" i="4"/>
  <c r="D47" i="4"/>
  <c r="H47" i="4"/>
  <c r="D51" i="4"/>
  <c r="H51" i="4"/>
  <c r="D55" i="4"/>
  <c r="H55" i="4"/>
  <c r="D59" i="4"/>
  <c r="H59" i="4"/>
  <c r="D61" i="4"/>
  <c r="H61" i="4"/>
  <c r="D63" i="4"/>
  <c r="H63" i="4"/>
  <c r="D65" i="4"/>
  <c r="H65" i="4"/>
  <c r="D67" i="4"/>
  <c r="H67" i="4"/>
  <c r="D69" i="4"/>
  <c r="H69" i="4"/>
  <c r="D71" i="4"/>
  <c r="H71" i="4"/>
  <c r="D73" i="4"/>
  <c r="H73" i="4"/>
  <c r="H48" i="4"/>
  <c r="D48" i="4"/>
  <c r="D50" i="4"/>
  <c r="H50" i="4"/>
  <c r="D52" i="4"/>
  <c r="H52" i="4"/>
  <c r="D54" i="4"/>
  <c r="H54" i="4"/>
  <c r="H70" i="4"/>
  <c r="D70" i="4"/>
  <c r="H72" i="4"/>
  <c r="D72" i="4"/>
  <c r="H74" i="4"/>
  <c r="D74" i="4"/>
  <c r="D76" i="4"/>
  <c r="H76" i="4"/>
  <c r="H78" i="4"/>
  <c r="D78" i="4"/>
  <c r="D80" i="4"/>
  <c r="H80" i="4"/>
  <c r="J82" i="4"/>
  <c r="D82" i="4"/>
  <c r="H82" i="4"/>
  <c r="J84" i="4"/>
  <c r="D84" i="4"/>
  <c r="H84" i="4"/>
  <c r="J86" i="4"/>
  <c r="H86" i="4"/>
  <c r="D86" i="4"/>
  <c r="D81" i="4"/>
  <c r="H81" i="4"/>
  <c r="J81" i="4"/>
  <c r="D85" i="4"/>
  <c r="H85" i="4"/>
  <c r="J85" i="4"/>
  <c r="I11" i="4"/>
  <c r="I16" i="4"/>
  <c r="F16" i="4"/>
  <c r="I22" i="4"/>
  <c r="F22" i="4"/>
  <c r="I26" i="4"/>
  <c r="F26" i="4"/>
  <c r="I30" i="4"/>
  <c r="F30" i="4"/>
  <c r="I17" i="4"/>
  <c r="I25" i="4"/>
  <c r="I41" i="4"/>
  <c r="I49" i="4"/>
  <c r="I57" i="4"/>
  <c r="I12" i="4"/>
  <c r="F12" i="4"/>
  <c r="F15" i="4"/>
  <c r="F19" i="4"/>
  <c r="F21" i="4"/>
  <c r="F23" i="4"/>
  <c r="F27" i="4"/>
  <c r="F29" i="4"/>
  <c r="F31" i="4"/>
  <c r="F35" i="4"/>
  <c r="F37" i="4"/>
  <c r="F39" i="4"/>
  <c r="F43" i="4"/>
  <c r="F45" i="4"/>
  <c r="F47" i="4"/>
  <c r="F51" i="4"/>
  <c r="D53" i="4"/>
  <c r="H53" i="4"/>
  <c r="F55" i="4"/>
  <c r="F59" i="4"/>
  <c r="F61" i="4"/>
  <c r="F63" i="4"/>
  <c r="F65" i="4"/>
  <c r="F67" i="4"/>
  <c r="F69" i="4"/>
  <c r="F71" i="4"/>
  <c r="F73" i="4"/>
  <c r="H75" i="4"/>
  <c r="D75" i="4"/>
  <c r="H79" i="4"/>
  <c r="D79" i="4"/>
  <c r="D83" i="4"/>
  <c r="H83" i="4"/>
  <c r="J83" i="4"/>
  <c r="D87" i="4"/>
  <c r="J87" i="4"/>
  <c r="H87" i="4"/>
  <c r="H14" i="4"/>
  <c r="D14" i="4"/>
  <c r="H18" i="4"/>
  <c r="D18" i="4"/>
  <c r="H46" i="4"/>
  <c r="D46" i="4"/>
  <c r="F48" i="4"/>
  <c r="F50" i="4"/>
  <c r="F52" i="4"/>
  <c r="F54" i="4"/>
  <c r="D56" i="4"/>
  <c r="H56" i="4"/>
  <c r="D58" i="4"/>
  <c r="H58" i="4"/>
  <c r="D60" i="4"/>
  <c r="H60" i="4"/>
  <c r="D62" i="4"/>
  <c r="H62" i="4"/>
  <c r="D64" i="4"/>
  <c r="H64" i="4"/>
  <c r="D66" i="4"/>
  <c r="H66" i="4"/>
  <c r="D68" i="4"/>
  <c r="H68" i="4"/>
  <c r="F70" i="4"/>
  <c r="F72" i="4"/>
  <c r="F74" i="4"/>
  <c r="F76" i="4"/>
  <c r="F78" i="4"/>
  <c r="F80" i="4"/>
  <c r="F82" i="4"/>
  <c r="F84" i="4"/>
  <c r="F86" i="4"/>
  <c r="H77" i="4"/>
  <c r="D77" i="4"/>
  <c r="F81" i="4"/>
  <c r="F85" i="4"/>
  <c r="AA46" i="1"/>
  <c r="AA50" i="1"/>
  <c r="AA58" i="1"/>
  <c r="AA62" i="1"/>
  <c r="AA11" i="1"/>
  <c r="AA19" i="1"/>
  <c r="AA27" i="1"/>
  <c r="AA35" i="1"/>
  <c r="AA43" i="1"/>
  <c r="AA51" i="1"/>
  <c r="AA59" i="1"/>
  <c r="AA16" i="1"/>
  <c r="AA24" i="1"/>
  <c r="AA28" i="1"/>
  <c r="AA32" i="1"/>
  <c r="AA36" i="1"/>
  <c r="AA48" i="1"/>
  <c r="AA52" i="1"/>
  <c r="AA56" i="1"/>
  <c r="AA14" i="1"/>
  <c r="AA18" i="1"/>
  <c r="AA68" i="1"/>
  <c r="AA76" i="1"/>
  <c r="AA84" i="1"/>
  <c r="AA37" i="1"/>
  <c r="AA5" i="1"/>
  <c r="AA9" i="1"/>
  <c r="AA13" i="1"/>
  <c r="AA17" i="1"/>
  <c r="AA21" i="1"/>
  <c r="AA25" i="1"/>
  <c r="AA29" i="1"/>
  <c r="AA33" i="1"/>
  <c r="AA41" i="1"/>
  <c r="AA45" i="1"/>
  <c r="AA49" i="1"/>
  <c r="AA53" i="1"/>
  <c r="AA57" i="1"/>
  <c r="AA61" i="1"/>
  <c r="AA65" i="1"/>
  <c r="AA73" i="1"/>
  <c r="AA81" i="1"/>
  <c r="AA23" i="1"/>
  <c r="AA7" i="1"/>
  <c r="AA15" i="1"/>
  <c r="AA31" i="1"/>
  <c r="AA39" i="1"/>
  <c r="AA47" i="1"/>
  <c r="AA55" i="1"/>
  <c r="AA63" i="1"/>
  <c r="AA71" i="1"/>
  <c r="AA79" i="1"/>
  <c r="AA87" i="1"/>
  <c r="AA8" i="1"/>
  <c r="D57" i="4"/>
  <c r="H57" i="4"/>
  <c r="D49" i="4"/>
  <c r="H49" i="4"/>
  <c r="D41" i="4"/>
  <c r="H41" i="4"/>
  <c r="D33" i="4"/>
  <c r="H33" i="4"/>
  <c r="D25" i="4"/>
  <c r="H25" i="4"/>
  <c r="D17" i="4"/>
  <c r="H17" i="4"/>
  <c r="D11" i="4"/>
  <c r="H11" i="4"/>
  <c r="D13" i="4"/>
  <c r="H13" i="4"/>
  <c r="H12" i="4"/>
  <c r="D12" i="4"/>
  <c r="F57" i="4"/>
  <c r="F49" i="4"/>
  <c r="F41" i="4"/>
  <c r="F33" i="4"/>
  <c r="F25" i="4"/>
  <c r="F17" i="4"/>
  <c r="H30" i="4"/>
  <c r="D30" i="4"/>
  <c r="H26" i="4"/>
  <c r="D26" i="4"/>
  <c r="H22" i="4"/>
  <c r="D22" i="4"/>
  <c r="H16" i="4"/>
  <c r="D16" i="4"/>
  <c r="F11" i="4"/>
  <c r="H44" i="4"/>
  <c r="D44" i="4"/>
  <c r="H42" i="4"/>
  <c r="D42" i="4"/>
  <c r="H40" i="4"/>
  <c r="D40" i="4"/>
  <c r="H38" i="4"/>
  <c r="D38" i="4"/>
  <c r="H36" i="4"/>
  <c r="D36" i="4"/>
  <c r="H34" i="4"/>
  <c r="D34" i="4"/>
  <c r="H32" i="4"/>
  <c r="D32" i="4"/>
  <c r="H28" i="4"/>
  <c r="D28" i="4"/>
  <c r="H24" i="4"/>
  <c r="D24" i="4"/>
  <c r="H20" i="4"/>
  <c r="D20" i="4"/>
  <c r="F13" i="4"/>
  <c r="BV16" i="19"/>
  <c r="B53" i="19"/>
  <c r="B43" i="19"/>
  <c r="BV15" i="19"/>
  <c r="B52" i="19"/>
  <c r="BV14" i="19"/>
  <c r="B51" i="19"/>
  <c r="BV13" i="19"/>
  <c r="B50" i="19"/>
  <c r="BV12" i="19"/>
  <c r="B49" i="19"/>
  <c r="B48" i="19"/>
  <c r="BV10" i="19"/>
  <c r="B47" i="19"/>
  <c r="BV9" i="19"/>
  <c r="B46" i="19"/>
  <c r="BV8" i="19"/>
  <c r="B45" i="19"/>
  <c r="BV7" i="19"/>
  <c r="B44" i="19"/>
  <c r="AE18" i="19"/>
  <c r="G30" i="21"/>
  <c r="H30" i="21"/>
  <c r="H46" i="21"/>
  <c r="H47" i="21"/>
  <c r="H45" i="21"/>
  <c r="H44" i="21"/>
  <c r="H43" i="21"/>
  <c r="H41" i="21"/>
  <c r="H42" i="21"/>
  <c r="H40" i="21"/>
  <c r="G36" i="21"/>
  <c r="H36" i="21"/>
  <c r="G37" i="21"/>
  <c r="H37" i="21"/>
  <c r="G38" i="21"/>
  <c r="H38" i="21"/>
  <c r="H39" i="21"/>
  <c r="G31" i="21"/>
  <c r="H31" i="21"/>
  <c r="G32" i="21"/>
  <c r="H32" i="21"/>
  <c r="G33" i="21"/>
  <c r="H33" i="21"/>
  <c r="G34" i="21"/>
  <c r="H34" i="21"/>
  <c r="G35" i="21"/>
  <c r="H35" i="21"/>
  <c r="G5" i="21"/>
  <c r="H5" i="21"/>
  <c r="G6" i="21"/>
  <c r="H6" i="21"/>
  <c r="G7" i="21"/>
  <c r="H7" i="21"/>
  <c r="G8" i="21"/>
  <c r="H8" i="21"/>
  <c r="G9" i="21"/>
  <c r="H9" i="21"/>
  <c r="G10" i="21"/>
  <c r="H10" i="21"/>
  <c r="G11" i="21"/>
  <c r="H11" i="21"/>
  <c r="G12" i="21"/>
  <c r="H12" i="21"/>
  <c r="G13" i="21"/>
  <c r="H13" i="21"/>
  <c r="G14" i="21"/>
  <c r="H14" i="21"/>
  <c r="G15" i="21"/>
  <c r="H15" i="21"/>
  <c r="G16" i="21"/>
  <c r="H16" i="21"/>
  <c r="G17" i="21"/>
  <c r="H17" i="21"/>
  <c r="G18" i="21"/>
  <c r="H18" i="21"/>
  <c r="G19" i="21"/>
  <c r="H19" i="21"/>
  <c r="G20" i="21"/>
  <c r="H20" i="21"/>
  <c r="G21" i="21"/>
  <c r="H21" i="21"/>
  <c r="G22" i="21"/>
  <c r="H22" i="21"/>
  <c r="G23" i="21"/>
  <c r="H23" i="21"/>
  <c r="G24" i="21"/>
  <c r="H24" i="21"/>
  <c r="G25" i="21"/>
  <c r="H25" i="21"/>
  <c r="G26" i="21"/>
  <c r="H26" i="21"/>
  <c r="G27" i="21"/>
  <c r="H27" i="21"/>
  <c r="G28" i="21"/>
  <c r="H28" i="21"/>
  <c r="G29" i="21"/>
  <c r="H29" i="21"/>
  <c r="G4" i="21"/>
  <c r="H4" i="21"/>
  <c r="C50" i="22"/>
  <c r="C51" i="22"/>
  <c r="D51" i="22"/>
  <c r="C49" i="22"/>
  <c r="C52" i="22"/>
  <c r="D52" i="22"/>
  <c r="C48" i="22"/>
  <c r="C28" i="22"/>
  <c r="C26" i="22"/>
  <c r="C24" i="22"/>
  <c r="C22" i="22"/>
  <c r="C20" i="22"/>
  <c r="C18" i="22"/>
  <c r="C16" i="22"/>
  <c r="C14" i="22"/>
  <c r="C12" i="22"/>
  <c r="C10" i="22"/>
  <c r="C8" i="22"/>
  <c r="C35" i="22"/>
  <c r="C33" i="22"/>
  <c r="C31" i="22"/>
  <c r="C38" i="22"/>
  <c r="C36" i="22"/>
  <c r="C42" i="22"/>
  <c r="C43" i="22"/>
  <c r="C45" i="22"/>
  <c r="C29" i="22"/>
  <c r="C27" i="22"/>
  <c r="C25" i="22"/>
  <c r="C23" i="22"/>
  <c r="C21" i="22"/>
  <c r="C19" i="22"/>
  <c r="C17" i="22"/>
  <c r="C15" i="22"/>
  <c r="C13" i="22"/>
  <c r="C11" i="22"/>
  <c r="C9" i="22"/>
  <c r="C7" i="22"/>
  <c r="C34" i="22"/>
  <c r="C32" i="22"/>
  <c r="C39" i="22"/>
  <c r="C37" i="22"/>
  <c r="C40" i="22"/>
  <c r="C41" i="22"/>
  <c r="C44" i="22"/>
  <c r="C30" i="22"/>
  <c r="C47" i="22"/>
  <c r="C53" i="22"/>
  <c r="D53" i="22"/>
  <c r="C55" i="22"/>
  <c r="D55" i="22"/>
  <c r="C57" i="22"/>
  <c r="D57" i="22"/>
  <c r="C59" i="22"/>
  <c r="D59" i="22"/>
  <c r="C61" i="22"/>
  <c r="D61" i="22"/>
  <c r="C63" i="22"/>
  <c r="D63" i="22"/>
  <c r="C65" i="22"/>
  <c r="D65" i="22"/>
  <c r="C67" i="22"/>
  <c r="D67" i="22"/>
  <c r="C69" i="22"/>
  <c r="D69" i="22"/>
  <c r="C46" i="22"/>
  <c r="C54" i="22"/>
  <c r="D54" i="22"/>
  <c r="C56" i="22"/>
  <c r="D56" i="22"/>
  <c r="C58" i="22"/>
  <c r="D58" i="22"/>
  <c r="C60" i="22"/>
  <c r="D60" i="22"/>
  <c r="C62" i="22"/>
  <c r="D62" i="22"/>
  <c r="C64" i="22"/>
  <c r="D64" i="22"/>
  <c r="C66" i="22"/>
  <c r="D66" i="22"/>
  <c r="C68" i="22"/>
  <c r="D68" i="22"/>
  <c r="C70" i="22"/>
  <c r="D70" i="22"/>
  <c r="C5" i="22"/>
  <c r="C6" i="22"/>
  <c r="C4" i="22"/>
  <c r="AC18" i="19"/>
  <c r="AD18" i="19"/>
  <c r="BU6" i="19"/>
  <c r="L31" i="18"/>
  <c r="B32" i="22"/>
  <c r="D32" i="22"/>
  <c r="L32" i="18"/>
  <c r="B33" i="22"/>
  <c r="D33" i="22"/>
  <c r="L33" i="18"/>
  <c r="B34" i="22"/>
  <c r="D34" i="22"/>
  <c r="L34" i="18"/>
  <c r="B35" i="22"/>
  <c r="D35" i="22"/>
  <c r="L35" i="18"/>
  <c r="B36" i="22"/>
  <c r="D36" i="22"/>
  <c r="L36" i="18"/>
  <c r="B37" i="22"/>
  <c r="D37" i="22"/>
  <c r="L37" i="18"/>
  <c r="B38" i="22"/>
  <c r="D38" i="22"/>
  <c r="L38" i="18"/>
  <c r="B39" i="22"/>
  <c r="D39" i="22"/>
  <c r="L39" i="18"/>
  <c r="B40" i="22"/>
  <c r="D40" i="22"/>
  <c r="L40" i="18"/>
  <c r="B41" i="22"/>
  <c r="D41" i="22"/>
  <c r="L41" i="18"/>
  <c r="B42" i="22"/>
  <c r="D42" i="22"/>
  <c r="L42" i="18"/>
  <c r="B43" i="22"/>
  <c r="D43" i="22"/>
  <c r="L43" i="18"/>
  <c r="B44" i="22"/>
  <c r="D44" i="22"/>
  <c r="L44" i="18"/>
  <c r="B45" i="22"/>
  <c r="D45" i="22"/>
  <c r="L45" i="18"/>
  <c r="B46" i="22"/>
  <c r="D46" i="22"/>
  <c r="L46" i="18"/>
  <c r="B47" i="22"/>
  <c r="D47" i="22"/>
  <c r="L47" i="18"/>
  <c r="B48" i="22"/>
  <c r="D48" i="22"/>
  <c r="L48" i="18"/>
  <c r="B49" i="22"/>
  <c r="D49" i="22"/>
  <c r="L49" i="18"/>
  <c r="B50" i="22"/>
  <c r="D50" i="22"/>
  <c r="L27" i="18"/>
  <c r="B28" i="22"/>
  <c r="D28" i="22"/>
  <c r="L30" i="18"/>
  <c r="B31" i="22"/>
  <c r="D31" i="22"/>
  <c r="L29" i="18"/>
  <c r="B30" i="22"/>
  <c r="D30" i="22"/>
  <c r="S3" i="18"/>
  <c r="L28" i="18"/>
  <c r="B29" i="22"/>
  <c r="D29" i="22"/>
  <c r="AA18" i="19"/>
  <c r="AB18" i="19"/>
  <c r="C5" i="4"/>
  <c r="O3" i="18"/>
  <c r="C4" i="4"/>
  <c r="Z4" i="1"/>
  <c r="X4" i="1"/>
  <c r="Z18" i="19"/>
  <c r="C37" i="19"/>
  <c r="Y18" i="19"/>
  <c r="X18" i="19"/>
  <c r="BV6" i="19"/>
  <c r="BV17" i="19"/>
  <c r="B54" i="19"/>
  <c r="B55" i="19"/>
  <c r="U18" i="19"/>
  <c r="P27" i="18"/>
  <c r="E37" i="19"/>
  <c r="F37" i="19"/>
  <c r="D37" i="19"/>
  <c r="B37" i="19"/>
  <c r="K37" i="19"/>
  <c r="F7" i="19"/>
  <c r="F8" i="19"/>
  <c r="F9" i="19"/>
  <c r="F10" i="19"/>
  <c r="F11" i="19"/>
  <c r="F12" i="19"/>
  <c r="F13" i="19"/>
  <c r="F14" i="19"/>
  <c r="F15" i="19"/>
  <c r="F16" i="19"/>
  <c r="F17" i="19"/>
  <c r="F6" i="19"/>
  <c r="V18" i="19"/>
  <c r="G4" i="4"/>
  <c r="W18" i="19"/>
  <c r="G5" i="4"/>
  <c r="BU18" i="19"/>
  <c r="L4" i="18"/>
  <c r="L5" i="18"/>
  <c r="B6" i="22"/>
  <c r="D6" i="22"/>
  <c r="L6" i="18"/>
  <c r="B7" i="22"/>
  <c r="D7" i="22"/>
  <c r="L7" i="18"/>
  <c r="B8" i="22"/>
  <c r="D8" i="22"/>
  <c r="L8" i="18"/>
  <c r="B9" i="22"/>
  <c r="D9" i="22"/>
  <c r="L9" i="18"/>
  <c r="B10" i="22"/>
  <c r="D10" i="22"/>
  <c r="L10" i="18"/>
  <c r="B11" i="22"/>
  <c r="D11" i="22"/>
  <c r="L11" i="18"/>
  <c r="B12" i="22"/>
  <c r="D12" i="22"/>
  <c r="L12" i="18"/>
  <c r="B13" i="22"/>
  <c r="D13" i="22"/>
  <c r="L13" i="18"/>
  <c r="B14" i="22"/>
  <c r="D14" i="22"/>
  <c r="L14" i="18"/>
  <c r="B15" i="22"/>
  <c r="D15" i="22"/>
  <c r="L15" i="18"/>
  <c r="B16" i="22"/>
  <c r="D16" i="22"/>
  <c r="L16" i="18"/>
  <c r="B17" i="22"/>
  <c r="D17" i="22"/>
  <c r="L17" i="18"/>
  <c r="B18" i="22"/>
  <c r="D18" i="22"/>
  <c r="L18" i="18"/>
  <c r="B19" i="22"/>
  <c r="D19" i="22"/>
  <c r="L19" i="18"/>
  <c r="B20" i="22"/>
  <c r="D20" i="22"/>
  <c r="L20" i="18"/>
  <c r="B21" i="22"/>
  <c r="D21" i="22"/>
  <c r="L21" i="18"/>
  <c r="B22" i="22"/>
  <c r="D22" i="22"/>
  <c r="L22" i="18"/>
  <c r="B23" i="22"/>
  <c r="D23" i="22"/>
  <c r="L23" i="18"/>
  <c r="B24" i="22"/>
  <c r="D24" i="22"/>
  <c r="L24" i="18"/>
  <c r="B25" i="22"/>
  <c r="D25" i="22"/>
  <c r="L25" i="18"/>
  <c r="B26" i="22"/>
  <c r="D26" i="22"/>
  <c r="L26" i="18"/>
  <c r="B27" i="22"/>
  <c r="D27" i="22"/>
  <c r="L3" i="18"/>
  <c r="B4" i="22"/>
  <c r="D4" i="22"/>
  <c r="B5" i="22"/>
  <c r="D5" i="22"/>
  <c r="E1" i="22"/>
  <c r="K401" i="18"/>
  <c r="B222" i="1"/>
  <c r="E8" i="4"/>
  <c r="B223" i="1"/>
  <c r="E9" i="4"/>
  <c r="I9" i="4"/>
  <c r="I8" i="4"/>
  <c r="F8" i="4"/>
  <c r="O114" i="1"/>
  <c r="P114" i="1"/>
  <c r="O5" i="1"/>
  <c r="P5" i="1"/>
  <c r="G114" i="1"/>
  <c r="AG7" i="1"/>
  <c r="AJ7" i="16"/>
  <c r="AG9" i="1"/>
  <c r="AJ9" i="16"/>
  <c r="D9" i="4"/>
  <c r="H9" i="4"/>
  <c r="H8" i="4"/>
  <c r="D8" i="4"/>
  <c r="F9" i="4"/>
  <c r="H114" i="1"/>
  <c r="B224" i="1"/>
  <c r="E10" i="4"/>
  <c r="Y4" i="1"/>
  <c r="AA4" i="1"/>
  <c r="B219" i="1"/>
  <c r="E5" i="4"/>
  <c r="I5" i="4"/>
  <c r="B221" i="1"/>
  <c r="E7" i="4"/>
  <c r="G5" i="1"/>
  <c r="H5" i="1"/>
  <c r="AG8" i="1"/>
  <c r="AJ8" i="16"/>
  <c r="I7" i="4"/>
  <c r="I10" i="4"/>
  <c r="F10" i="4"/>
  <c r="B218" i="1"/>
  <c r="E4" i="4"/>
  <c r="I4" i="4"/>
  <c r="H5" i="4"/>
  <c r="D5" i="4"/>
  <c r="B220" i="1"/>
  <c r="E6" i="4"/>
  <c r="F5" i="4"/>
  <c r="D4" i="4"/>
  <c r="J4" i="4"/>
  <c r="I6" i="4"/>
  <c r="D7" i="4"/>
  <c r="H7" i="4"/>
  <c r="H10" i="4"/>
  <c r="D10" i="4"/>
  <c r="F7" i="4"/>
  <c r="H4" i="4"/>
  <c r="F4" i="4"/>
  <c r="AD4" i="1"/>
  <c r="H6" i="4"/>
  <c r="D6" i="4"/>
  <c r="F6" i="4"/>
  <c r="AB388" i="1"/>
  <c r="AB429" i="1"/>
  <c r="AB425" i="1"/>
  <c r="AB421" i="1"/>
  <c r="AB417" i="1"/>
  <c r="AB413" i="1"/>
  <c r="AB409" i="1"/>
  <c r="AB405" i="1"/>
  <c r="AB401" i="1"/>
  <c r="AB397" i="1"/>
  <c r="AB393" i="1"/>
  <c r="AB389" i="1"/>
  <c r="AB430" i="1"/>
  <c r="AB426" i="1"/>
  <c r="AB422" i="1"/>
  <c r="AB418" i="1"/>
  <c r="AB414" i="1"/>
  <c r="AB410" i="1"/>
  <c r="AB406" i="1"/>
  <c r="AB402" i="1"/>
  <c r="AB398" i="1"/>
  <c r="AB394" i="1"/>
  <c r="AB390" i="1"/>
  <c r="AB384" i="1"/>
  <c r="AB380" i="1"/>
  <c r="AB376" i="1"/>
  <c r="AB372" i="1"/>
  <c r="AB368" i="1"/>
  <c r="AB364" i="1"/>
  <c r="AB360" i="1"/>
  <c r="AB356" i="1"/>
  <c r="AB352" i="1"/>
  <c r="AB348" i="1"/>
  <c r="AB344" i="1"/>
  <c r="AB340" i="1"/>
  <c r="AB336" i="1"/>
  <c r="AB332" i="1"/>
  <c r="AB328" i="1"/>
  <c r="AB324" i="1"/>
  <c r="AB320" i="1"/>
  <c r="AB316" i="1"/>
  <c r="AB312" i="1"/>
  <c r="AB308" i="1"/>
  <c r="AB304" i="1"/>
  <c r="AB386" i="1"/>
  <c r="AB382" i="1"/>
  <c r="AB378" i="1"/>
  <c r="AB374" i="1"/>
  <c r="AB370" i="1"/>
  <c r="AB366" i="1"/>
  <c r="AB362" i="1"/>
  <c r="AB358" i="1"/>
  <c r="AB354" i="1"/>
  <c r="AB350" i="1"/>
  <c r="AB346" i="1"/>
  <c r="AB342" i="1"/>
  <c r="AB338" i="1"/>
  <c r="AB334" i="1"/>
  <c r="AB330" i="1"/>
  <c r="AB326" i="1"/>
  <c r="AB322" i="1"/>
  <c r="AB318" i="1"/>
  <c r="AB314" i="1"/>
  <c r="AB310" i="1"/>
  <c r="AB306" i="1"/>
  <c r="AB300" i="1"/>
  <c r="AB296" i="1"/>
  <c r="AB292" i="1"/>
  <c r="AB288" i="1"/>
  <c r="AB284" i="1"/>
  <c r="AB280" i="1"/>
  <c r="AB276" i="1"/>
  <c r="AB272" i="1"/>
  <c r="AB268" i="1"/>
  <c r="AB264" i="1"/>
  <c r="AB260" i="1"/>
  <c r="AB256" i="1"/>
  <c r="AB252" i="1"/>
  <c r="AB248" i="1"/>
  <c r="AB244" i="1"/>
  <c r="AB240" i="1"/>
  <c r="AB236" i="1"/>
  <c r="AB232" i="1"/>
  <c r="AB228" i="1"/>
  <c r="AB224" i="1"/>
  <c r="AB220" i="1"/>
  <c r="AB217" i="1"/>
  <c r="AB301" i="1"/>
  <c r="AB297" i="1"/>
  <c r="AB293" i="1"/>
  <c r="AB289" i="1"/>
  <c r="AB285" i="1"/>
  <c r="AB281" i="1"/>
  <c r="AB277" i="1"/>
  <c r="AB273" i="1"/>
  <c r="AB269" i="1"/>
  <c r="AB265" i="1"/>
  <c r="AB261" i="1"/>
  <c r="AB257" i="1"/>
  <c r="AB253" i="1"/>
  <c r="AB249" i="1"/>
  <c r="AB245" i="1"/>
  <c r="AB241" i="1"/>
  <c r="AB237" i="1"/>
  <c r="AB233" i="1"/>
  <c r="AB229" i="1"/>
  <c r="AB225" i="1"/>
  <c r="AB221" i="1"/>
  <c r="AB428" i="1"/>
  <c r="AB424" i="1"/>
  <c r="AB420" i="1"/>
  <c r="AB416" i="1"/>
  <c r="AB412" i="1"/>
  <c r="AB408" i="1"/>
  <c r="AB404" i="1"/>
  <c r="AB400" i="1"/>
  <c r="AB396" i="1"/>
  <c r="AB392" i="1"/>
  <c r="AB431" i="1"/>
  <c r="AB427" i="1"/>
  <c r="AB423" i="1"/>
  <c r="AB419" i="1"/>
  <c r="AB415" i="1"/>
  <c r="AB411" i="1"/>
  <c r="AB407" i="1"/>
  <c r="AB403" i="1"/>
  <c r="AB399" i="1"/>
  <c r="AB395" i="1"/>
  <c r="AB391" i="1"/>
  <c r="AB385" i="1"/>
  <c r="AB381" i="1"/>
  <c r="AB377" i="1"/>
  <c r="AB373" i="1"/>
  <c r="AB369" i="1"/>
  <c r="AB365" i="1"/>
  <c r="AB361" i="1"/>
  <c r="AB357" i="1"/>
  <c r="AB353" i="1"/>
  <c r="AB349" i="1"/>
  <c r="AB345" i="1"/>
  <c r="AB341" i="1"/>
  <c r="AB337" i="1"/>
  <c r="AB333" i="1"/>
  <c r="AB329" i="1"/>
  <c r="AB325" i="1"/>
  <c r="AB321" i="1"/>
  <c r="AB317" i="1"/>
  <c r="AB313" i="1"/>
  <c r="AB309" i="1"/>
  <c r="AB305" i="1"/>
  <c r="AB387" i="1"/>
  <c r="AB383" i="1"/>
  <c r="AB379" i="1"/>
  <c r="AB375" i="1"/>
  <c r="AB371" i="1"/>
  <c r="AB367" i="1"/>
  <c r="AB363" i="1"/>
  <c r="AB359" i="1"/>
  <c r="AB355" i="1"/>
  <c r="AB351" i="1"/>
  <c r="AB347" i="1"/>
  <c r="AB343" i="1"/>
  <c r="AB339" i="1"/>
  <c r="AB335" i="1"/>
  <c r="AB331" i="1"/>
  <c r="AB327" i="1"/>
  <c r="AB323" i="1"/>
  <c r="AB319" i="1"/>
  <c r="AB315" i="1"/>
  <c r="AB311" i="1"/>
  <c r="AB307" i="1"/>
  <c r="AB303" i="1"/>
  <c r="AB299" i="1"/>
  <c r="AB295" i="1"/>
  <c r="AB291" i="1"/>
  <c r="AB287" i="1"/>
  <c r="AB283" i="1"/>
  <c r="AB279" i="1"/>
  <c r="AB275" i="1"/>
  <c r="AB271" i="1"/>
  <c r="AB267" i="1"/>
  <c r="AB263" i="1"/>
  <c r="AB259" i="1"/>
  <c r="AB255" i="1"/>
  <c r="AB251" i="1"/>
  <c r="AB247" i="1"/>
  <c r="AB243" i="1"/>
  <c r="AB239" i="1"/>
  <c r="AB235" i="1"/>
  <c r="AB231" i="1"/>
  <c r="AB227" i="1"/>
  <c r="AB223" i="1"/>
  <c r="AB219" i="1"/>
  <c r="AB302" i="1"/>
  <c r="AB298" i="1"/>
  <c r="AB294" i="1"/>
  <c r="AB290" i="1"/>
  <c r="AB286" i="1"/>
  <c r="AB282" i="1"/>
  <c r="AB278" i="1"/>
  <c r="AB274" i="1"/>
  <c r="AB270" i="1"/>
  <c r="AB266" i="1"/>
  <c r="AB262" i="1"/>
  <c r="AB258" i="1"/>
  <c r="AB254" i="1"/>
  <c r="AB250" i="1"/>
  <c r="AB246" i="1"/>
  <c r="AB242" i="1"/>
  <c r="AB238" i="1"/>
  <c r="AB234" i="1"/>
  <c r="AB230" i="1"/>
  <c r="AB226" i="1"/>
  <c r="AB222" i="1"/>
  <c r="AB218" i="1"/>
  <c r="AB213" i="1"/>
  <c r="AB209" i="1"/>
  <c r="AB205" i="1"/>
  <c r="AB201" i="1"/>
  <c r="AB197" i="1"/>
  <c r="AB193" i="1"/>
  <c r="AB189" i="1"/>
  <c r="AB185" i="1"/>
  <c r="AB181" i="1"/>
  <c r="AB215" i="1"/>
  <c r="AB211" i="1"/>
  <c r="AB207" i="1"/>
  <c r="AB203" i="1"/>
  <c r="AB199" i="1"/>
  <c r="AB195" i="1"/>
  <c r="AB191" i="1"/>
  <c r="AB187" i="1"/>
  <c r="AB183" i="1"/>
  <c r="AB177" i="1"/>
  <c r="AB173" i="1"/>
  <c r="AB169" i="1"/>
  <c r="AB165" i="1"/>
  <c r="AB161" i="1"/>
  <c r="AB157" i="1"/>
  <c r="AB153" i="1"/>
  <c r="AB149" i="1"/>
  <c r="AB145" i="1"/>
  <c r="AB141" i="1"/>
  <c r="AB137" i="1"/>
  <c r="AB133" i="1"/>
  <c r="AB129" i="1"/>
  <c r="AB125" i="1"/>
  <c r="AB121" i="1"/>
  <c r="AB117" i="1"/>
  <c r="AB113" i="1"/>
  <c r="AB109" i="1"/>
  <c r="AB105" i="1"/>
  <c r="AB101" i="1"/>
  <c r="AB97" i="1"/>
  <c r="AB179" i="1"/>
  <c r="AB175" i="1"/>
  <c r="AB171" i="1"/>
  <c r="AB167" i="1"/>
  <c r="AB163" i="1"/>
  <c r="AB159" i="1"/>
  <c r="AB155" i="1"/>
  <c r="AB151" i="1"/>
  <c r="AB147" i="1"/>
  <c r="AB143" i="1"/>
  <c r="AB139" i="1"/>
  <c r="AB135" i="1"/>
  <c r="AB131" i="1"/>
  <c r="AB127" i="1"/>
  <c r="AB123" i="1"/>
  <c r="AB119" i="1"/>
  <c r="AB115" i="1"/>
  <c r="AB111" i="1"/>
  <c r="AB107" i="1"/>
  <c r="AB103" i="1"/>
  <c r="AB99" i="1"/>
  <c r="AB94" i="1"/>
  <c r="AB93" i="1"/>
  <c r="AB214" i="1"/>
  <c r="AB210" i="1"/>
  <c r="AB206" i="1"/>
  <c r="AB202" i="1"/>
  <c r="AB198" i="1"/>
  <c r="AB194" i="1"/>
  <c r="AB190" i="1"/>
  <c r="AB186" i="1"/>
  <c r="AB182" i="1"/>
  <c r="AB216" i="1"/>
  <c r="AB212" i="1"/>
  <c r="AB208" i="1"/>
  <c r="AB204" i="1"/>
  <c r="AB200" i="1"/>
  <c r="AB196" i="1"/>
  <c r="AB192" i="1"/>
  <c r="AB188" i="1"/>
  <c r="AB184" i="1"/>
  <c r="AB180" i="1"/>
  <c r="AB176" i="1"/>
  <c r="AB172" i="1"/>
  <c r="AB168" i="1"/>
  <c r="AB164" i="1"/>
  <c r="AB160" i="1"/>
  <c r="AB156" i="1"/>
  <c r="AB152" i="1"/>
  <c r="AB148" i="1"/>
  <c r="AB144" i="1"/>
  <c r="AB140" i="1"/>
  <c r="AB136" i="1"/>
  <c r="AB132" i="1"/>
  <c r="AB128" i="1"/>
  <c r="AB124" i="1"/>
  <c r="AB120" i="1"/>
  <c r="AB116" i="1"/>
  <c r="AB112" i="1"/>
  <c r="AB108" i="1"/>
  <c r="AB104" i="1"/>
  <c r="AB100" i="1"/>
  <c r="AB96" i="1"/>
  <c r="AB178" i="1"/>
  <c r="AB174" i="1"/>
  <c r="AB170" i="1"/>
  <c r="AB166" i="1"/>
  <c r="AB162" i="1"/>
  <c r="AB158" i="1"/>
  <c r="AB154" i="1"/>
  <c r="AB150" i="1"/>
  <c r="AB146" i="1"/>
  <c r="AB142" i="1"/>
  <c r="AB138" i="1"/>
  <c r="AB134" i="1"/>
  <c r="AB130" i="1"/>
  <c r="AB126" i="1"/>
  <c r="AB122" i="1"/>
  <c r="AB118" i="1"/>
  <c r="AB114" i="1"/>
  <c r="AB110" i="1"/>
  <c r="AB106" i="1"/>
  <c r="AB102" i="1"/>
  <c r="AB98" i="1"/>
  <c r="AB95" i="1"/>
  <c r="AB92" i="1"/>
  <c r="AB88" i="1"/>
  <c r="AB85" i="1"/>
  <c r="C299" i="1"/>
  <c r="AB81" i="1"/>
  <c r="C295" i="1"/>
  <c r="AB77" i="1"/>
  <c r="C291" i="1"/>
  <c r="AB73" i="1"/>
  <c r="C287" i="1"/>
  <c r="AB69" i="1"/>
  <c r="C283" i="1"/>
  <c r="AB65" i="1"/>
  <c r="C279" i="1"/>
  <c r="AB61" i="1"/>
  <c r="C275" i="1"/>
  <c r="AB57" i="1"/>
  <c r="C271" i="1"/>
  <c r="AB53" i="1"/>
  <c r="C267" i="1"/>
  <c r="AB49" i="1"/>
  <c r="C263" i="1"/>
  <c r="AB45" i="1"/>
  <c r="C259" i="1"/>
  <c r="AB41" i="1"/>
  <c r="C255" i="1"/>
  <c r="AB37" i="1"/>
  <c r="C251" i="1"/>
  <c r="AB33" i="1"/>
  <c r="C247" i="1"/>
  <c r="AB29" i="1"/>
  <c r="C243" i="1"/>
  <c r="AB25" i="1"/>
  <c r="C239" i="1"/>
  <c r="AB21" i="1"/>
  <c r="C235" i="1"/>
  <c r="AB17" i="1"/>
  <c r="C231" i="1"/>
  <c r="AB13" i="1"/>
  <c r="C227" i="1"/>
  <c r="AB9" i="1"/>
  <c r="C223" i="1"/>
  <c r="AB5" i="1"/>
  <c r="C219" i="1"/>
  <c r="AB90" i="1"/>
  <c r="AB84" i="1"/>
  <c r="C298" i="1"/>
  <c r="AB80" i="1"/>
  <c r="C294" i="1"/>
  <c r="AB76" i="1"/>
  <c r="C290" i="1"/>
  <c r="AB72" i="1"/>
  <c r="C286" i="1"/>
  <c r="AB68" i="1"/>
  <c r="C282" i="1"/>
  <c r="AB64" i="1"/>
  <c r="C278" i="1"/>
  <c r="AB60" i="1"/>
  <c r="C274" i="1"/>
  <c r="AB56" i="1"/>
  <c r="C270" i="1"/>
  <c r="AB89" i="1"/>
  <c r="AB12" i="1"/>
  <c r="C226" i="1"/>
  <c r="AB86" i="1"/>
  <c r="C300" i="1"/>
  <c r="AB78" i="1"/>
  <c r="C292" i="1"/>
  <c r="AB70" i="1"/>
  <c r="C284" i="1"/>
  <c r="AB62" i="1"/>
  <c r="C276" i="1"/>
  <c r="AB54" i="1"/>
  <c r="C268" i="1"/>
  <c r="AB46" i="1"/>
  <c r="C260" i="1"/>
  <c r="AB38" i="1"/>
  <c r="C252" i="1"/>
  <c r="AB30" i="1"/>
  <c r="C244" i="1"/>
  <c r="AB22" i="1"/>
  <c r="C236" i="1"/>
  <c r="AB14" i="1"/>
  <c r="C228" i="1"/>
  <c r="AB6" i="1"/>
  <c r="C220" i="1"/>
  <c r="AB87" i="1"/>
  <c r="C301" i="1"/>
  <c r="AB79" i="1"/>
  <c r="C293" i="1"/>
  <c r="AB71" i="1"/>
  <c r="C285" i="1"/>
  <c r="AB63" i="1"/>
  <c r="C277" i="1"/>
  <c r="AB55" i="1"/>
  <c r="C269" i="1"/>
  <c r="AB51" i="1"/>
  <c r="C265" i="1"/>
  <c r="AB47" i="1"/>
  <c r="C261" i="1"/>
  <c r="AB43" i="1"/>
  <c r="C257" i="1"/>
  <c r="AB39" i="1"/>
  <c r="C253" i="1"/>
  <c r="AB35" i="1"/>
  <c r="C249" i="1"/>
  <c r="AB31" i="1"/>
  <c r="C245" i="1"/>
  <c r="AB27" i="1"/>
  <c r="C241" i="1"/>
  <c r="AB23" i="1"/>
  <c r="C237" i="1"/>
  <c r="AB19" i="1"/>
  <c r="C233" i="1"/>
  <c r="AB15" i="1"/>
  <c r="C229" i="1"/>
  <c r="AB11" i="1"/>
  <c r="C225" i="1"/>
  <c r="AB7" i="1"/>
  <c r="C221" i="1"/>
  <c r="AB82" i="1"/>
  <c r="C296" i="1"/>
  <c r="AB74" i="1"/>
  <c r="C288" i="1"/>
  <c r="AB66" i="1"/>
  <c r="C280" i="1"/>
  <c r="AB58" i="1"/>
  <c r="C272" i="1"/>
  <c r="AB50" i="1"/>
  <c r="C264" i="1"/>
  <c r="AB42" i="1"/>
  <c r="C256" i="1"/>
  <c r="AB34" i="1"/>
  <c r="C248" i="1"/>
  <c r="AB26" i="1"/>
  <c r="C240" i="1"/>
  <c r="AB18" i="1"/>
  <c r="C232" i="1"/>
  <c r="AB10" i="1"/>
  <c r="C224" i="1"/>
  <c r="AB91" i="1"/>
  <c r="AB83" i="1"/>
  <c r="C297" i="1"/>
  <c r="AB75" i="1"/>
  <c r="C289" i="1"/>
  <c r="AB67" i="1"/>
  <c r="C281" i="1"/>
  <c r="AB59" i="1"/>
  <c r="C273" i="1"/>
  <c r="AB52" i="1"/>
  <c r="C266" i="1"/>
  <c r="AB48" i="1"/>
  <c r="C262" i="1"/>
  <c r="AB44" i="1"/>
  <c r="C258" i="1"/>
  <c r="AB40" i="1"/>
  <c r="C254" i="1"/>
  <c r="AB36" i="1"/>
  <c r="C250" i="1"/>
  <c r="AB32" i="1"/>
  <c r="C246" i="1"/>
  <c r="AB28" i="1"/>
  <c r="C242" i="1"/>
  <c r="AB24" i="1"/>
  <c r="C238" i="1"/>
  <c r="AB20" i="1"/>
  <c r="C234" i="1"/>
  <c r="AB16" i="1"/>
  <c r="C230" i="1"/>
  <c r="AB8" i="1"/>
  <c r="C222" i="1"/>
  <c r="AB4" i="1"/>
  <c r="AD5" i="1"/>
  <c r="C218" i="1"/>
  <c r="C12" i="17"/>
  <c r="C9" i="17"/>
  <c r="C8" i="17"/>
  <c r="C10" i="17"/>
  <c r="C7" i="17"/>
  <c r="C5" i="17"/>
  <c r="C87" i="17"/>
  <c r="C84" i="17"/>
  <c r="C73" i="17"/>
  <c r="C41" i="17"/>
  <c r="C14" i="17"/>
  <c r="C19" i="17"/>
  <c r="C56" i="17"/>
  <c r="C24" i="17"/>
  <c r="C91" i="17"/>
  <c r="C88" i="17"/>
  <c r="C77" i="17"/>
  <c r="C76" i="17"/>
  <c r="C45" i="17"/>
  <c r="C13" i="17"/>
  <c r="C50" i="17"/>
  <c r="C18" i="17"/>
  <c r="C63" i="17"/>
  <c r="C31" i="17"/>
  <c r="C68" i="17"/>
  <c r="C36" i="17"/>
  <c r="C79" i="17"/>
  <c r="C98" i="17"/>
  <c r="C94" i="17"/>
  <c r="C65" i="17"/>
  <c r="C33" i="17"/>
  <c r="C70" i="17"/>
  <c r="C38" i="17"/>
  <c r="C75" i="17"/>
  <c r="C43" i="17"/>
  <c r="C11" i="17"/>
  <c r="C48" i="17"/>
  <c r="C16" i="17"/>
  <c r="C83" i="17"/>
  <c r="C102" i="17"/>
  <c r="C99" i="17"/>
  <c r="C69" i="17"/>
  <c r="C37" i="17"/>
  <c r="C74" i="17"/>
  <c r="C42" i="17"/>
  <c r="C55" i="17"/>
  <c r="C23" i="17"/>
  <c r="C60" i="17"/>
  <c r="C28" i="17"/>
  <c r="C51" i="17"/>
  <c r="C101" i="17"/>
  <c r="C105" i="17"/>
  <c r="C93" i="17"/>
  <c r="C90" i="17"/>
  <c r="C61" i="17"/>
  <c r="C29" i="17"/>
  <c r="C66" i="17"/>
  <c r="C34" i="17"/>
  <c r="C78" i="17"/>
  <c r="C47" i="17"/>
  <c r="C15" i="17"/>
  <c r="C52" i="17"/>
  <c r="C20" i="17"/>
  <c r="C103" i="17"/>
  <c r="C46" i="17"/>
  <c r="C104" i="17"/>
  <c r="C89" i="17"/>
  <c r="C86" i="17"/>
  <c r="C57" i="17"/>
  <c r="C25" i="17"/>
  <c r="C62" i="17"/>
  <c r="C30" i="17"/>
  <c r="C67" i="17"/>
  <c r="C35" i="17"/>
  <c r="C72" i="17"/>
  <c r="C40" i="17"/>
  <c r="C95" i="17"/>
  <c r="C92" i="17"/>
  <c r="C81" i="17"/>
  <c r="C80" i="17"/>
  <c r="C49" i="17"/>
  <c r="C17" i="17"/>
  <c r="C54" i="17"/>
  <c r="C22" i="17"/>
  <c r="C59" i="17"/>
  <c r="C27" i="17"/>
  <c r="C64" i="17"/>
  <c r="C32" i="17"/>
  <c r="C100" i="17"/>
  <c r="C97" i="17"/>
  <c r="C85" i="17"/>
  <c r="C82" i="17"/>
  <c r="C53" i="17"/>
  <c r="C21" i="17"/>
  <c r="C58" i="17"/>
  <c r="C26" i="17"/>
  <c r="C71" i="17"/>
  <c r="C39" i="17"/>
  <c r="C96" i="17"/>
  <c r="C44" i="17"/>
  <c r="D218" i="1"/>
  <c r="D5" i="17"/>
  <c r="E5" i="17"/>
  <c r="D10" i="17"/>
  <c r="E10" i="17"/>
  <c r="D7" i="17"/>
  <c r="E7" i="17"/>
  <c r="D9" i="17"/>
  <c r="E9" i="17"/>
  <c r="D8" i="17"/>
  <c r="E8" i="17"/>
  <c r="D16" i="17"/>
  <c r="E16" i="17"/>
  <c r="D32" i="17"/>
  <c r="E32" i="17"/>
  <c r="D48" i="17"/>
  <c r="E48" i="17"/>
  <c r="D64" i="17"/>
  <c r="E64" i="17"/>
  <c r="D80" i="17"/>
  <c r="E80" i="17"/>
  <c r="D96" i="17"/>
  <c r="E96" i="17"/>
  <c r="D15" i="17"/>
  <c r="E15" i="17"/>
  <c r="D31" i="17"/>
  <c r="E31" i="17"/>
  <c r="D47" i="17"/>
  <c r="E47" i="17"/>
  <c r="D63" i="17"/>
  <c r="E63" i="17"/>
  <c r="D79" i="17"/>
  <c r="E79" i="17"/>
  <c r="D95" i="17"/>
  <c r="E95" i="17"/>
  <c r="D14" i="17"/>
  <c r="E14" i="17"/>
  <c r="D30" i="17"/>
  <c r="E30" i="17"/>
  <c r="D46" i="17"/>
  <c r="E46" i="17"/>
  <c r="D62" i="17"/>
  <c r="E62" i="17"/>
  <c r="D78" i="17"/>
  <c r="E78" i="17"/>
  <c r="D94" i="17"/>
  <c r="E94" i="17"/>
  <c r="D13" i="17"/>
  <c r="E13" i="17"/>
  <c r="D29" i="17"/>
  <c r="E29" i="17"/>
  <c r="D45" i="17"/>
  <c r="E45" i="17"/>
  <c r="D61" i="17"/>
  <c r="E61" i="17"/>
  <c r="D77" i="17"/>
  <c r="E77" i="17"/>
  <c r="D93" i="17"/>
  <c r="E93" i="17"/>
  <c r="D20" i="17"/>
  <c r="E20" i="17"/>
  <c r="D36" i="17"/>
  <c r="E36" i="17"/>
  <c r="D52" i="17"/>
  <c r="E52" i="17"/>
  <c r="D68" i="17"/>
  <c r="E68" i="17"/>
  <c r="D84" i="17"/>
  <c r="E84" i="17"/>
  <c r="D100" i="17"/>
  <c r="E100" i="17"/>
  <c r="D19" i="17"/>
  <c r="E19" i="17"/>
  <c r="D35" i="17"/>
  <c r="E35" i="17"/>
  <c r="D51" i="17"/>
  <c r="E51" i="17"/>
  <c r="D67" i="17"/>
  <c r="E67" i="17"/>
  <c r="D83" i="17"/>
  <c r="E83" i="17"/>
  <c r="D99" i="17"/>
  <c r="E99" i="17"/>
  <c r="D18" i="17"/>
  <c r="E18" i="17"/>
  <c r="D34" i="17"/>
  <c r="E34" i="17"/>
  <c r="D50" i="17"/>
  <c r="E50" i="17"/>
  <c r="D66" i="17"/>
  <c r="E66" i="17"/>
  <c r="D82" i="17"/>
  <c r="E82" i="17"/>
  <c r="D98" i="17"/>
  <c r="E98" i="17"/>
  <c r="D17" i="17"/>
  <c r="E17" i="17"/>
  <c r="D33" i="17"/>
  <c r="E33" i="17"/>
  <c r="D49" i="17"/>
  <c r="E49" i="17"/>
  <c r="D65" i="17"/>
  <c r="E65" i="17"/>
  <c r="D81" i="17"/>
  <c r="E81" i="17"/>
  <c r="D97" i="17"/>
  <c r="E97" i="17"/>
  <c r="D24" i="17"/>
  <c r="E24" i="17"/>
  <c r="D40" i="17"/>
  <c r="E40" i="17"/>
  <c r="D56" i="17"/>
  <c r="E56" i="17"/>
  <c r="D72" i="17"/>
  <c r="E72" i="17"/>
  <c r="D88" i="17"/>
  <c r="E88" i="17"/>
  <c r="D104" i="17"/>
  <c r="E104" i="17"/>
  <c r="D23" i="17"/>
  <c r="E23" i="17"/>
  <c r="D39" i="17"/>
  <c r="E39" i="17"/>
  <c r="D55" i="17"/>
  <c r="E55" i="17"/>
  <c r="D71" i="17"/>
  <c r="E71" i="17"/>
  <c r="D87" i="17"/>
  <c r="E87" i="17"/>
  <c r="D103" i="17"/>
  <c r="E103" i="17"/>
  <c r="D22" i="17"/>
  <c r="E22" i="17"/>
  <c r="D38" i="17"/>
  <c r="E38" i="17"/>
  <c r="D54" i="17"/>
  <c r="E54" i="17"/>
  <c r="D70" i="17"/>
  <c r="E70" i="17"/>
  <c r="D86" i="17"/>
  <c r="E86" i="17"/>
  <c r="D102" i="17"/>
  <c r="E102" i="17"/>
  <c r="D21" i="17"/>
  <c r="E21" i="17"/>
  <c r="D37" i="17"/>
  <c r="E37" i="17"/>
  <c r="D53" i="17"/>
  <c r="E53" i="17"/>
  <c r="D69" i="17"/>
  <c r="E69" i="17"/>
  <c r="D85" i="17"/>
  <c r="E85" i="17"/>
  <c r="D101" i="17"/>
  <c r="E101" i="17"/>
  <c r="D12" i="17"/>
  <c r="E12" i="17"/>
  <c r="D28" i="17"/>
  <c r="E28" i="17"/>
  <c r="D44" i="17"/>
  <c r="E44" i="17"/>
  <c r="D60" i="17"/>
  <c r="E60" i="17"/>
  <c r="D76" i="17"/>
  <c r="E76" i="17"/>
  <c r="D92" i="17"/>
  <c r="E92" i="17"/>
  <c r="D11" i="17"/>
  <c r="E11" i="17"/>
  <c r="D27" i="17"/>
  <c r="E27" i="17"/>
  <c r="D43" i="17"/>
  <c r="E43" i="17"/>
  <c r="D59" i="17"/>
  <c r="E59" i="17"/>
  <c r="D75" i="17"/>
  <c r="E75" i="17"/>
  <c r="D91" i="17"/>
  <c r="E91" i="17"/>
  <c r="D26" i="17"/>
  <c r="E26" i="17"/>
  <c r="D42" i="17"/>
  <c r="E42" i="17"/>
  <c r="D58" i="17"/>
  <c r="E58" i="17"/>
  <c r="D74" i="17"/>
  <c r="E74" i="17"/>
  <c r="D90" i="17"/>
  <c r="E90" i="17"/>
  <c r="D25" i="17"/>
  <c r="E25" i="17"/>
  <c r="D41" i="17"/>
  <c r="E41" i="17"/>
  <c r="D57" i="17"/>
  <c r="E57" i="17"/>
  <c r="D73" i="17"/>
  <c r="E73" i="17"/>
  <c r="D89" i="17"/>
  <c r="E89" i="17"/>
  <c r="D105" i="17"/>
  <c r="E105" i="17"/>
  <c r="N7" i="17"/>
  <c r="B220" i="17"/>
  <c r="C220" i="17"/>
  <c r="C224" i="17"/>
  <c r="M5" i="4"/>
  <c r="J5" i="4"/>
  <c r="C223" i="17"/>
  <c r="O7" i="17"/>
  <c r="C228" i="17"/>
  <c r="M9" i="4"/>
  <c r="J9" i="4"/>
  <c r="C245" i="17"/>
  <c r="M26" i="4"/>
  <c r="J26" i="4"/>
  <c r="C233" i="17"/>
  <c r="M14" i="4"/>
  <c r="J14" i="4"/>
  <c r="C279" i="17"/>
  <c r="M60" i="4"/>
  <c r="J60" i="4"/>
  <c r="C270" i="17"/>
  <c r="M51" i="4"/>
  <c r="J51" i="4"/>
  <c r="C265" i="17"/>
  <c r="M46" i="4"/>
  <c r="J46" i="4"/>
  <c r="C229" i="17"/>
  <c r="M10" i="4"/>
  <c r="J10" i="4"/>
  <c r="C263" i="17"/>
  <c r="M44" i="4"/>
  <c r="J44" i="4"/>
  <c r="C254" i="17"/>
  <c r="M35" i="4"/>
  <c r="J35" i="4"/>
  <c r="C285" i="17"/>
  <c r="M66" i="4"/>
  <c r="J66" i="4"/>
  <c r="C280" i="17"/>
  <c r="M61" i="4"/>
  <c r="J61" i="4"/>
  <c r="C247" i="17"/>
  <c r="M28" i="4"/>
  <c r="J28" i="4"/>
  <c r="C260" i="17"/>
  <c r="M41" i="4"/>
  <c r="J41" i="4"/>
  <c r="C238" i="17"/>
  <c r="M19" i="4"/>
  <c r="J19" i="4"/>
  <c r="C261" i="17"/>
  <c r="M42" i="4"/>
  <c r="J42" i="4"/>
  <c r="C295" i="17"/>
  <c r="M76" i="4"/>
  <c r="J76" i="4"/>
  <c r="C231" i="17"/>
  <c r="M12" i="4"/>
  <c r="J12" i="4"/>
  <c r="C286" i="17"/>
  <c r="M67" i="4"/>
  <c r="J67" i="4"/>
  <c r="C225" i="17"/>
  <c r="M6" i="4"/>
  <c r="J6" i="4"/>
  <c r="C252" i="17"/>
  <c r="M33" i="4"/>
  <c r="J33" i="4"/>
  <c r="C236" i="17"/>
  <c r="M17" i="4"/>
  <c r="J17" i="4"/>
  <c r="C273" i="17"/>
  <c r="M54" i="4"/>
  <c r="J54" i="4"/>
  <c r="C237" i="17"/>
  <c r="M18" i="4"/>
  <c r="J18" i="4"/>
  <c r="C272" i="17"/>
  <c r="M53" i="4"/>
  <c r="J53" i="4"/>
  <c r="C291" i="17"/>
  <c r="M72" i="4"/>
  <c r="J72" i="4"/>
  <c r="C275" i="17"/>
  <c r="M56" i="4"/>
  <c r="J56" i="4"/>
  <c r="C259" i="17"/>
  <c r="M40" i="4"/>
  <c r="J40" i="4"/>
  <c r="C243" i="17"/>
  <c r="M24" i="4"/>
  <c r="J24" i="4"/>
  <c r="C227" i="17"/>
  <c r="M8" i="4"/>
  <c r="J8" i="4"/>
  <c r="C257" i="17"/>
  <c r="M38" i="4"/>
  <c r="J38" i="4"/>
  <c r="C296" i="17"/>
  <c r="M77" i="4"/>
  <c r="J77" i="4"/>
  <c r="C298" i="17"/>
  <c r="M79" i="4"/>
  <c r="J79" i="4"/>
  <c r="C282" i="17"/>
  <c r="M63" i="4"/>
  <c r="J63" i="4"/>
  <c r="C266" i="17"/>
  <c r="M47" i="4"/>
  <c r="J47" i="4"/>
  <c r="C250" i="17"/>
  <c r="M31" i="4"/>
  <c r="J31" i="4"/>
  <c r="C234" i="17"/>
  <c r="M15" i="4"/>
  <c r="J15" i="4"/>
  <c r="C297" i="17"/>
  <c r="M78" i="4"/>
  <c r="J78" i="4"/>
  <c r="C288" i="17"/>
  <c r="M69" i="4"/>
  <c r="J69" i="4"/>
  <c r="C248" i="17"/>
  <c r="M29" i="4"/>
  <c r="J29" i="4"/>
  <c r="C232" i="17"/>
  <c r="M13" i="4"/>
  <c r="J13" i="4"/>
  <c r="C256" i="17"/>
  <c r="M37" i="4"/>
  <c r="J37" i="4"/>
  <c r="C287" i="17"/>
  <c r="M68" i="4"/>
  <c r="J68" i="4"/>
  <c r="C271" i="17"/>
  <c r="M52" i="4"/>
  <c r="J52" i="4"/>
  <c r="C255" i="17"/>
  <c r="M36" i="4"/>
  <c r="J36" i="4"/>
  <c r="C239" i="17"/>
  <c r="M20" i="4"/>
  <c r="J20" i="4"/>
  <c r="C289" i="17"/>
  <c r="M70" i="4"/>
  <c r="J70" i="4"/>
  <c r="C249" i="17"/>
  <c r="M30" i="4"/>
  <c r="J30" i="4"/>
  <c r="C284" i="17"/>
  <c r="M65" i="4"/>
  <c r="J65" i="4"/>
  <c r="C294" i="17"/>
  <c r="M75" i="4"/>
  <c r="J75" i="4"/>
  <c r="C278" i="17"/>
  <c r="M59" i="4"/>
  <c r="J59" i="4"/>
  <c r="C262" i="17"/>
  <c r="M43" i="4"/>
  <c r="J43" i="4"/>
  <c r="C246" i="17"/>
  <c r="M27" i="4"/>
  <c r="J27" i="4"/>
  <c r="C230" i="17"/>
  <c r="M11" i="4"/>
  <c r="J11" i="4"/>
  <c r="C281" i="17"/>
  <c r="M62" i="4"/>
  <c r="J62" i="4"/>
  <c r="C276" i="17"/>
  <c r="M57" i="4"/>
  <c r="J57" i="4"/>
  <c r="C244" i="17"/>
  <c r="M25" i="4"/>
  <c r="J25" i="4"/>
  <c r="C293" i="17"/>
  <c r="M74" i="4"/>
  <c r="J74" i="4"/>
  <c r="C253" i="17"/>
  <c r="M34" i="4"/>
  <c r="J34" i="4"/>
  <c r="C292" i="17"/>
  <c r="M73" i="4"/>
  <c r="J73" i="4"/>
  <c r="C299" i="17"/>
  <c r="M80" i="4"/>
  <c r="J80" i="4"/>
  <c r="C283" i="17"/>
  <c r="M64" i="4"/>
  <c r="J64" i="4"/>
  <c r="C267" i="17"/>
  <c r="M48" i="4"/>
  <c r="J48" i="4"/>
  <c r="C251" i="17"/>
  <c r="M32" i="4"/>
  <c r="J32" i="4"/>
  <c r="C235" i="17"/>
  <c r="M16" i="4"/>
  <c r="J16" i="4"/>
  <c r="C277" i="17"/>
  <c r="M58" i="4"/>
  <c r="J58" i="4"/>
  <c r="C241" i="17"/>
  <c r="M22" i="4"/>
  <c r="J22" i="4"/>
  <c r="C268" i="17"/>
  <c r="M49" i="4"/>
  <c r="J49" i="4"/>
  <c r="C290" i="17"/>
  <c r="M71" i="4"/>
  <c r="J71" i="4"/>
  <c r="C274" i="17"/>
  <c r="M55" i="4"/>
  <c r="J55" i="4"/>
  <c r="C258" i="17"/>
  <c r="M39" i="4"/>
  <c r="J39" i="4"/>
  <c r="C242" i="17"/>
  <c r="M23" i="4"/>
  <c r="J23" i="4"/>
  <c r="C226" i="17"/>
  <c r="M7" i="4"/>
  <c r="J7" i="4"/>
  <c r="C269" i="17"/>
  <c r="M50" i="4"/>
  <c r="J50" i="4"/>
  <c r="C264" i="17"/>
  <c r="M45" i="4"/>
  <c r="J45" i="4"/>
  <c r="C240" i="17"/>
  <c r="M21" i="4"/>
  <c r="J21" i="4"/>
  <c r="N6" i="4"/>
  <c r="N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Rachid</author>
  </authors>
  <commentList>
    <comment ref="L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Rachid: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les chantiers sont ajeuter ici manuellement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Rachid</author>
  </authors>
  <commentList>
    <comment ref="V2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Rachid: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les articles sont copiers d'apres les bordereaux des prix manuellement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Rachid</author>
  </authors>
  <commentList>
    <comment ref="A4" authorId="0" shapeId="0" xr:uid="{00000000-0006-0000-0E00-000001000000}">
      <text>
        <r>
          <rPr>
            <b/>
            <sz val="9"/>
            <color rgb="FF000000"/>
            <rFont val="Tahoma"/>
            <family val="2"/>
          </rPr>
          <t>Rachid: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pour ajouter les nom d'ouvriers et leur salaire 
</t>
        </r>
      </text>
    </comment>
  </commentList>
</comments>
</file>

<file path=xl/sharedStrings.xml><?xml version="1.0" encoding="utf-8"?>
<sst xmlns="http://schemas.openxmlformats.org/spreadsheetml/2006/main" count="1350" uniqueCount="281">
  <si>
    <t>Nom</t>
  </si>
  <si>
    <t>Jours</t>
  </si>
  <si>
    <t>Chantiers</t>
  </si>
  <si>
    <t>Semaines</t>
  </si>
  <si>
    <t>Sal/sem</t>
  </si>
  <si>
    <t>Sal/jour</t>
  </si>
  <si>
    <t>DATE</t>
  </si>
  <si>
    <t>Fournisseurs</t>
  </si>
  <si>
    <t>Montant</t>
  </si>
  <si>
    <t>Mode de paiement</t>
  </si>
  <si>
    <t>SOFABEME</t>
  </si>
  <si>
    <t>ZAKI FER</t>
  </si>
  <si>
    <t>RAMI</t>
  </si>
  <si>
    <t>COFIA</t>
  </si>
  <si>
    <t>SAMSAC</t>
  </si>
  <si>
    <t>ZALAGH BETON</t>
  </si>
  <si>
    <t>ZALAGH PLANCHE</t>
  </si>
  <si>
    <t>SHEL</t>
  </si>
  <si>
    <t>MULTI FRERES</t>
  </si>
  <si>
    <t>WASSIM</t>
  </si>
  <si>
    <t>Compte fournisseurs</t>
  </si>
  <si>
    <t>DRISS BOJLABA</t>
  </si>
  <si>
    <t>QTE</t>
  </si>
  <si>
    <t>PRIX.U</t>
  </si>
  <si>
    <t>ASSURANCE</t>
  </si>
  <si>
    <t>AUTRES</t>
  </si>
  <si>
    <t>TOTAL</t>
  </si>
  <si>
    <t>MONTANT</t>
  </si>
  <si>
    <t>BANQUE</t>
  </si>
  <si>
    <t>N°CHEQUE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</si>
  <si>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</si>
  <si>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</si>
  <si>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</si>
  <si>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</si>
  <si>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</si>
  <si>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</si>
  <si>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</si>
  <si>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</si>
  <si>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</si>
  <si>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</si>
  <si>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</si>
  <si>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</si>
  <si>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Télephone</t>
  </si>
  <si>
    <t>GASOIL</t>
  </si>
  <si>
    <t xml:space="preserve">Libellé </t>
  </si>
  <si>
    <t>COMTOIR FATH</t>
  </si>
  <si>
    <t>ENCAISSEMENTS</t>
  </si>
  <si>
    <t>Réparation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</si>
  <si>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</si>
  <si>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</si>
  <si>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</si>
  <si>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</si>
  <si>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</si>
  <si>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</si>
  <si>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</si>
  <si>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</si>
  <si>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</si>
  <si>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</si>
  <si>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</si>
  <si>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</si>
  <si>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TVA</t>
  </si>
  <si>
    <t>Régularisation</t>
  </si>
  <si>
    <t>TOTAL/MOIS</t>
  </si>
  <si>
    <t>MOIS 2017</t>
  </si>
  <si>
    <t>CNSS</t>
  </si>
  <si>
    <t>PATENTE</t>
  </si>
  <si>
    <t>A.G.O</t>
  </si>
  <si>
    <t>TOTAL ELEMENTS</t>
  </si>
  <si>
    <t>TOTAL CH.ID</t>
  </si>
  <si>
    <t xml:space="preserve">CLIENTS </t>
  </si>
  <si>
    <t>TOTAL DES CHARGES S.T.G.F.S</t>
  </si>
  <si>
    <t>MOIS</t>
  </si>
  <si>
    <t>%</t>
  </si>
  <si>
    <t>autres charges</t>
  </si>
  <si>
    <t>TOTAL SALAIRSE</t>
  </si>
  <si>
    <t>Les salaires</t>
  </si>
  <si>
    <t xml:space="preserve">MOUMNI </t>
  </si>
  <si>
    <t>Assurance</t>
  </si>
  <si>
    <t>Total</t>
  </si>
  <si>
    <t>Affectation des CH/IN aux chantiers</t>
  </si>
  <si>
    <t>SONAJIB</t>
  </si>
  <si>
    <t>Ecart</t>
  </si>
  <si>
    <t xml:space="preserve"> my el hassan</t>
  </si>
  <si>
    <t xml:space="preserve"> my mohamed</t>
  </si>
  <si>
    <t>hicham</t>
  </si>
  <si>
    <t>rachid</t>
  </si>
  <si>
    <t xml:space="preserve">  </t>
  </si>
  <si>
    <t>BIG MARBRE</t>
  </si>
  <si>
    <t>CHANTIERS</t>
  </si>
  <si>
    <t>RECAPITULATIF</t>
  </si>
  <si>
    <t>charges par chantiers</t>
  </si>
  <si>
    <t xml:space="preserve"> %</t>
  </si>
  <si>
    <t>ESPECE</t>
  </si>
  <si>
    <t>MFN</t>
  </si>
  <si>
    <t>Total des charges indirectes:</t>
  </si>
  <si>
    <t>Autres charges indirectes</t>
  </si>
  <si>
    <t>FES BETON</t>
  </si>
  <si>
    <t>OMAR SABLE</t>
  </si>
  <si>
    <t>SOHAIL</t>
  </si>
  <si>
    <t>SAMIR RAMI</t>
  </si>
  <si>
    <t xml:space="preserve"> </t>
  </si>
  <si>
    <t>CA</t>
  </si>
  <si>
    <t>RABIE</t>
  </si>
  <si>
    <t>NORD PROTECTION</t>
  </si>
  <si>
    <t>RESULTAT</t>
  </si>
  <si>
    <t xml:space="preserve">                                  </t>
  </si>
  <si>
    <t>GRILLAGE MAROC</t>
  </si>
  <si>
    <t>PREFAB</t>
  </si>
  <si>
    <t>SOLDE</t>
  </si>
  <si>
    <t>IMANE</t>
  </si>
  <si>
    <t>REGLEMENT FORNISSEURS</t>
  </si>
  <si>
    <t>FOURNISSEURS</t>
  </si>
  <si>
    <t>MODE DE REG</t>
  </si>
  <si>
    <t>N° DE PIECE</t>
  </si>
  <si>
    <t>OBSSERVATION</t>
  </si>
  <si>
    <t>SOLDE DES COMPTES Frs</t>
  </si>
  <si>
    <t>Montant des livraisons</t>
  </si>
  <si>
    <t xml:space="preserve">Observations </t>
  </si>
  <si>
    <t>Cumul Réglement</t>
  </si>
  <si>
    <t>CUMUL REGLEMENT</t>
  </si>
  <si>
    <t>Espece</t>
  </si>
  <si>
    <t>HOUSSIN AGGLOS</t>
  </si>
  <si>
    <t>RACHID SABLE</t>
  </si>
  <si>
    <t>MOHAMED SABLE</t>
  </si>
  <si>
    <t xml:space="preserve">SABAH </t>
  </si>
  <si>
    <t>Versement</t>
  </si>
  <si>
    <t>Chéque</t>
  </si>
  <si>
    <t xml:space="preserve"> acompte</t>
  </si>
  <si>
    <t xml:space="preserve">MJID </t>
  </si>
  <si>
    <t>HASSAN ALUMIN</t>
  </si>
  <si>
    <t>AMORTI°</t>
  </si>
  <si>
    <t>Visite tech</t>
  </si>
  <si>
    <t xml:space="preserve">3 Semaine </t>
  </si>
  <si>
    <t xml:space="preserve">4 Semaine </t>
  </si>
  <si>
    <t xml:space="preserve">1 Semaine    </t>
  </si>
  <si>
    <t xml:space="preserve">2 Semaine  </t>
  </si>
  <si>
    <t>RGLEMENT</t>
  </si>
  <si>
    <t>CONSOMATION MATIERES</t>
  </si>
  <si>
    <t>CHARGES INDIRECTS</t>
  </si>
  <si>
    <t>CONSOMATION M.O.D</t>
  </si>
  <si>
    <t>NEJMA FER</t>
  </si>
  <si>
    <t>assuran G+M</t>
  </si>
  <si>
    <t>LES CHARGES FISCALES :</t>
  </si>
  <si>
    <t>RESULTA APRES IMPU DES FISC</t>
  </si>
  <si>
    <t>CAMION BENSOUDA</t>
  </si>
  <si>
    <t>Report a nouveau</t>
  </si>
  <si>
    <t>MHAMED ATLAS</t>
  </si>
  <si>
    <t>FraisAgios BQ</t>
  </si>
  <si>
    <t>OMAR DROGU PEITU</t>
  </si>
  <si>
    <t>STE IGLI METAL</t>
  </si>
  <si>
    <t>Coût total</t>
  </si>
  <si>
    <t>SABAH MARBRE</t>
  </si>
  <si>
    <t>AIYAD PLATRE</t>
  </si>
  <si>
    <t xml:space="preserve">Assuran RC+AT </t>
  </si>
  <si>
    <t>asur+vigne p+vis</t>
  </si>
  <si>
    <t>vignetteg+m</t>
  </si>
  <si>
    <t>MAROUTI</t>
  </si>
  <si>
    <t>ART-VIS BENNANI</t>
  </si>
  <si>
    <t>driss PEINTURE</t>
  </si>
  <si>
    <t>Marché/article</t>
  </si>
  <si>
    <t>ARTICLES</t>
  </si>
  <si>
    <t>marché/article</t>
  </si>
  <si>
    <t>Articles</t>
  </si>
  <si>
    <t>Anzi ahmed</t>
  </si>
  <si>
    <t>Taht el berj mohamed</t>
  </si>
  <si>
    <t>Ait ihya mohamed</t>
  </si>
  <si>
    <t>roport a nouveau</t>
  </si>
  <si>
    <t>cumul des mois</t>
  </si>
  <si>
    <t>NACER</t>
  </si>
  <si>
    <t>ABDELHAK HDAD</t>
  </si>
  <si>
    <t>DRISS ASAS</t>
  </si>
  <si>
    <t>anzi ahmed</t>
  </si>
  <si>
    <t>nACER</t>
  </si>
  <si>
    <t>TAJMOUATI CARL</t>
  </si>
  <si>
    <t>Sté.AGRTRAVIS 2022</t>
  </si>
  <si>
    <t>BAB FTOUH</t>
  </si>
  <si>
    <t>Rabat</t>
  </si>
  <si>
    <t>Frigo rte MEK</t>
  </si>
  <si>
    <t>Mohamed BEN  MASAAOUD</t>
  </si>
  <si>
    <t>Moustache</t>
  </si>
  <si>
    <t>Abd EL WAHAD</t>
  </si>
  <si>
    <t>Mounaaim</t>
  </si>
  <si>
    <t>Credit AGC</t>
  </si>
  <si>
    <t>Abde el aziz</t>
  </si>
  <si>
    <t>Khdam</t>
  </si>
  <si>
    <t>Brahim</t>
  </si>
  <si>
    <t>Abde el hak fer</t>
  </si>
  <si>
    <t>Mohamed qualifier</t>
  </si>
  <si>
    <t>Gardien Rami</t>
  </si>
  <si>
    <t>Gardien Hassan</t>
  </si>
  <si>
    <t>Jamai</t>
  </si>
  <si>
    <t>fayage sable 6m3</t>
  </si>
  <si>
    <t>Bab ftouh</t>
  </si>
  <si>
    <t xml:space="preserve">gelet </t>
  </si>
  <si>
    <t>pumpe 2 ch</t>
  </si>
  <si>
    <t>sac de ciment</t>
  </si>
  <si>
    <t>fer n 8 en kg</t>
  </si>
  <si>
    <t>fer n 10 en kg</t>
  </si>
  <si>
    <t>fer n 12 en kg</t>
  </si>
  <si>
    <t>fil de fer en kg</t>
  </si>
  <si>
    <t>pointes fer n 6 en kg</t>
  </si>
  <si>
    <t>pointe fer n 8 en kg</t>
  </si>
  <si>
    <t xml:space="preserve">fer n 6 </t>
  </si>
  <si>
    <t>fayage gravier 6m3</t>
  </si>
  <si>
    <t>ciment par tonne</t>
  </si>
  <si>
    <t xml:space="preserve">fer n 12 </t>
  </si>
  <si>
    <t>beton b25</t>
  </si>
  <si>
    <t>citernne eau</t>
  </si>
  <si>
    <t>27/07/1023</t>
  </si>
  <si>
    <t>Abde el malek</t>
  </si>
  <si>
    <t>compacteaur figo</t>
  </si>
  <si>
    <t>nevelouse figo</t>
  </si>
  <si>
    <t>par jour</t>
  </si>
  <si>
    <t>jawda</t>
  </si>
  <si>
    <t>Aglo n 15</t>
  </si>
  <si>
    <t>pointes fer n6</t>
  </si>
  <si>
    <t xml:space="preserve">jiba </t>
  </si>
  <si>
    <t>pieces pumpe bala fes bn n 19871</t>
  </si>
  <si>
    <t>bn n 19870</t>
  </si>
  <si>
    <t>pumpe 2hl  (avoir)</t>
  </si>
  <si>
    <t xml:space="preserve">deppanage </t>
  </si>
  <si>
    <t>depannage compacteur</t>
  </si>
  <si>
    <t>2 eme jour</t>
  </si>
  <si>
    <t>3 eme jour</t>
  </si>
  <si>
    <t>4 eme jour</t>
  </si>
  <si>
    <t>5 jour</t>
  </si>
  <si>
    <t>gasoil compacteur frigo</t>
  </si>
  <si>
    <t>gasoil compacteur</t>
  </si>
  <si>
    <t>bouaaz narjiss</t>
  </si>
  <si>
    <t>6 jour</t>
  </si>
  <si>
    <t>1 jour</t>
  </si>
  <si>
    <t>2 jour</t>
  </si>
  <si>
    <t>3 jour</t>
  </si>
  <si>
    <t>4 jour</t>
  </si>
  <si>
    <t xml:space="preserve">tube pvc 200 </t>
  </si>
  <si>
    <t xml:space="preserve">pointe n 6 et 8 </t>
  </si>
  <si>
    <t>fayage toutvennant</t>
  </si>
  <si>
    <t>payé</t>
  </si>
  <si>
    <t>fayage concaseur 25m3</t>
  </si>
  <si>
    <t>fayage sable 25m3</t>
  </si>
  <si>
    <t>cheque n 973341</t>
  </si>
  <si>
    <t xml:space="preserve"> fayage de toutvennat </t>
  </si>
  <si>
    <t>fayage</t>
  </si>
  <si>
    <t>pvc 150 ainllah</t>
  </si>
  <si>
    <t>fer n 14</t>
  </si>
  <si>
    <t>trax mehdi JCB frigo</t>
  </si>
  <si>
    <t>PAR HEURE</t>
  </si>
  <si>
    <t>remblai a coter de rami</t>
  </si>
  <si>
    <t>retrait espece n cheque</t>
  </si>
  <si>
    <t>poclain abd el nbi frigo</t>
  </si>
  <si>
    <t>par m3</t>
  </si>
  <si>
    <t>CH N 773353</t>
  </si>
  <si>
    <t>CH N 232.167</t>
  </si>
  <si>
    <t>CH N232 189</t>
  </si>
  <si>
    <t>CH N 232 190</t>
  </si>
  <si>
    <t>mikka</t>
  </si>
  <si>
    <t xml:space="preserve">bn n 4413 </t>
  </si>
  <si>
    <t>bn 08087 bois</t>
  </si>
  <si>
    <t>bn 07796 bois</t>
  </si>
  <si>
    <t>blockage</t>
  </si>
  <si>
    <t>administration par heure</t>
  </si>
  <si>
    <t>tijjes pour les masife 0,80</t>
  </si>
  <si>
    <t>tijjes pour les masife 0,85</t>
  </si>
  <si>
    <t>remblais double po</t>
  </si>
  <si>
    <t>remblais 25m3</t>
  </si>
  <si>
    <t>ferme ghomari</t>
  </si>
  <si>
    <t xml:space="preserve">fayage déchet </t>
  </si>
  <si>
    <t xml:space="preserve">fayage toutvennant </t>
  </si>
  <si>
    <t xml:space="preserve"> remblais 25m3</t>
  </si>
  <si>
    <t>Fayage gravier 25m3</t>
  </si>
  <si>
    <t>tranport toutvennet 25m3</t>
  </si>
  <si>
    <t>transport aglo</t>
  </si>
  <si>
    <t>remblais tranport a coté de chantier 6m3</t>
  </si>
  <si>
    <t>fer n 12 BL 23/04800</t>
  </si>
  <si>
    <t>FER  T06 BL N 23/04904</t>
  </si>
  <si>
    <t>FER  T08  BL N 23/04904</t>
  </si>
  <si>
    <t>ciment par tonne BL 23/04936</t>
  </si>
  <si>
    <t>BRIQUE T8 PAR PALETTE BL 23/05021</t>
  </si>
  <si>
    <t>des marchandises avant le frigo (bab ftouh et ferme)</t>
  </si>
  <si>
    <t>AGGLOS 20*20*50</t>
  </si>
  <si>
    <t>beton b25  BL 8596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</si>
</sst>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8" x14ac:knownFonts="1">
    <font>
      <sz val="9"/>
      <color theme="1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9"/>
      <color rgb="FFFA7D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6882E"/>
      <name val="Calibri"/>
      <family val="2"/>
      <scheme val="minor"/>
    </font>
    <font>
      <sz val="11"/>
      <color rgb="FFF6882E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b/>
      <sz val="9"/>
      <color rgb="FFD1630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b/>
      <sz val="9"/>
      <color theme="9" tint="0.3999755851924192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0"/>
      <name val="Andalus"/>
      <family val="1"/>
    </font>
    <font>
      <b/>
      <sz val="18"/>
      <color theme="1"/>
      <name val="Calibri"/>
      <family val="2"/>
      <scheme val="minor"/>
    </font>
    <font>
      <b/>
      <sz val="10"/>
      <color theme="9" tint="0.3999755851924192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9" tint="-0.249977111117893"/>
      <name val="Calibri"/>
      <family val="2"/>
      <scheme val="minor"/>
    </font>
    <font>
      <b/>
      <sz val="18"/>
      <color theme="0"/>
      <name val="Algerian"/>
      <family val="5"/>
    </font>
    <font>
      <b/>
      <sz val="24"/>
      <color rgb="FFFF7C80"/>
      <name val="Calibri"/>
      <family val="2"/>
      <scheme val="minor"/>
    </font>
    <font>
      <sz val="10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indexed="64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0" fontId="1" fillId="2" borderId="2" applyNumberFormat="0" applyAlignment="0" applyProtection="0"/>
    <xf numFmtId="0" fontId="2" fillId="2" borderId="1" applyNumberFormat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3">
    <xf numFmtId="0" fontId="0" fillId="0" borderId="0" xfId="0"/>
    <xf numFmtId="0" fontId="0" fillId="5" borderId="0" xfId="0" applyFill="1"/>
    <xf numFmtId="0" fontId="1" fillId="4" borderId="2" xfId="1" applyFill="1" applyAlignment="1">
      <alignment horizontal="center" vertical="center"/>
    </xf>
    <xf numFmtId="164" fontId="1" fillId="4" borderId="2" xfId="3" applyFont="1" applyFill="1" applyBorder="1" applyAlignment="1">
      <alignment horizontal="center" vertical="center"/>
    </xf>
    <xf numFmtId="0" fontId="4" fillId="3" borderId="1" xfId="2" applyFont="1" applyFill="1" applyAlignment="1">
      <alignment horizontal="center" vertical="center"/>
    </xf>
    <xf numFmtId="0" fontId="5" fillId="5" borderId="0" xfId="0" applyFont="1" applyFill="1"/>
    <xf numFmtId="0" fontId="7" fillId="5" borderId="0" xfId="0" applyFont="1" applyFill="1"/>
    <xf numFmtId="0" fontId="0" fillId="5" borderId="6" xfId="0" applyFill="1" applyBorder="1"/>
    <xf numFmtId="0" fontId="9" fillId="8" borderId="1" xfId="2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4" fontId="6" fillId="5" borderId="0" xfId="0" applyNumberFormat="1" applyFont="1" applyFill="1" applyAlignment="1">
      <alignment horizontal="center"/>
    </xf>
    <xf numFmtId="2" fontId="0" fillId="5" borderId="0" xfId="0" applyNumberFormat="1" applyFill="1"/>
    <xf numFmtId="0" fontId="11" fillId="3" borderId="6" xfId="0" applyFont="1" applyFill="1" applyBorder="1" applyAlignment="1">
      <alignment horizontal="center" vertical="center"/>
    </xf>
    <xf numFmtId="14" fontId="0" fillId="5" borderId="0" xfId="0" applyNumberFormat="1" applyFill="1"/>
    <xf numFmtId="14" fontId="9" fillId="8" borderId="1" xfId="2" applyNumberFormat="1" applyFont="1" applyFill="1" applyAlignment="1">
      <alignment horizontal="center" vertical="center"/>
    </xf>
    <xf numFmtId="0" fontId="15" fillId="5" borderId="0" xfId="0" applyFont="1" applyFill="1"/>
    <xf numFmtId="0" fontId="7" fillId="5" borderId="0" xfId="0" applyFont="1" applyFill="1" applyAlignment="1">
      <alignment horizontal="center" vertical="center"/>
    </xf>
    <xf numFmtId="0" fontId="6" fillId="16" borderId="7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4" fontId="12" fillId="0" borderId="17" xfId="0" applyNumberFormat="1" applyFont="1" applyBorder="1" applyAlignment="1">
      <alignment horizontal="center" vertical="center"/>
    </xf>
    <xf numFmtId="0" fontId="7" fillId="0" borderId="17" xfId="0" applyFont="1" applyBorder="1"/>
    <xf numFmtId="2" fontId="12" fillId="16" borderId="7" xfId="0" applyNumberFormat="1" applyFont="1" applyFill="1" applyBorder="1" applyAlignment="1">
      <alignment horizontal="center" vertical="center"/>
    </xf>
    <xf numFmtId="2" fontId="12" fillId="0" borderId="17" xfId="0" applyNumberFormat="1" applyFont="1" applyBorder="1" applyAlignment="1">
      <alignment horizontal="center" vertical="center"/>
    </xf>
    <xf numFmtId="2" fontId="12" fillId="5" borderId="0" xfId="0" applyNumberFormat="1" applyFont="1" applyFill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vertical="center"/>
    </xf>
    <xf numFmtId="14" fontId="12" fillId="5" borderId="0" xfId="0" applyNumberFormat="1" applyFont="1" applyFill="1" applyAlignment="1">
      <alignment horizontal="center" vertical="center"/>
    </xf>
    <xf numFmtId="14" fontId="18" fillId="16" borderId="7" xfId="0" applyNumberFormat="1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2" fontId="7" fillId="7" borderId="6" xfId="0" applyNumberFormat="1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2" fontId="7" fillId="5" borderId="0" xfId="0" applyNumberFormat="1" applyFont="1" applyFill="1" applyAlignment="1">
      <alignment horizontal="center" vertical="center"/>
    </xf>
    <xf numFmtId="0" fontId="22" fillId="15" borderId="6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23" fillId="15" borderId="6" xfId="0" applyFont="1" applyFill="1" applyBorder="1" applyAlignment="1">
      <alignment horizontal="center" vertical="center"/>
    </xf>
    <xf numFmtId="2" fontId="7" fillId="11" borderId="6" xfId="0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4" fillId="9" borderId="6" xfId="0" applyFont="1" applyFill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2" fontId="7" fillId="11" borderId="17" xfId="0" applyNumberFormat="1" applyFont="1" applyFill="1" applyBorder="1" applyAlignment="1">
      <alignment horizontal="center" vertical="center"/>
    </xf>
    <xf numFmtId="2" fontId="27" fillId="11" borderId="6" xfId="0" applyNumberFormat="1" applyFont="1" applyFill="1" applyBorder="1" applyAlignment="1">
      <alignment horizontal="center" vertical="center"/>
    </xf>
    <xf numFmtId="10" fontId="21" fillId="0" borderId="6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right" vertical="center"/>
    </xf>
    <xf numFmtId="2" fontId="0" fillId="9" borderId="6" xfId="0" applyNumberFormat="1" applyFill="1" applyBorder="1" applyAlignment="1">
      <alignment horizontal="center" vertical="center"/>
    </xf>
    <xf numFmtId="2" fontId="0" fillId="5" borderId="6" xfId="0" applyNumberFormat="1" applyFill="1" applyBorder="1" applyAlignment="1">
      <alignment horizontal="center" vertical="center"/>
    </xf>
    <xf numFmtId="2" fontId="0" fillId="9" borderId="6" xfId="0" applyNumberForma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31" fillId="15" borderId="6" xfId="0" applyFont="1" applyFill="1" applyBorder="1"/>
    <xf numFmtId="0" fontId="30" fillId="5" borderId="0" xfId="0" applyFont="1" applyFill="1"/>
    <xf numFmtId="2" fontId="7" fillId="0" borderId="6" xfId="0" applyNumberFormat="1" applyFont="1" applyBorder="1"/>
    <xf numFmtId="0" fontId="0" fillId="15" borderId="6" xfId="0" applyFill="1" applyBorder="1"/>
    <xf numFmtId="0" fontId="7" fillId="7" borderId="6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/>
    </xf>
    <xf numFmtId="164" fontId="0" fillId="17" borderId="6" xfId="0" applyNumberFormat="1" applyFill="1" applyBorder="1"/>
    <xf numFmtId="2" fontId="7" fillId="4" borderId="6" xfId="0" applyNumberFormat="1" applyFont="1" applyFill="1" applyBorder="1" applyAlignment="1">
      <alignment horizontal="center" vertical="center"/>
    </xf>
    <xf numFmtId="2" fontId="21" fillId="11" borderId="6" xfId="0" applyNumberFormat="1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left" vertical="center"/>
    </xf>
    <xf numFmtId="2" fontId="7" fillId="6" borderId="6" xfId="0" applyNumberFormat="1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left" vertical="center"/>
    </xf>
    <xf numFmtId="2" fontId="7" fillId="4" borderId="6" xfId="0" applyNumberFormat="1" applyFont="1" applyFill="1" applyBorder="1" applyAlignment="1">
      <alignment horizontal="right" vertical="center"/>
    </xf>
    <xf numFmtId="2" fontId="21" fillId="5" borderId="6" xfId="0" applyNumberFormat="1" applyFont="1" applyFill="1" applyBorder="1" applyAlignment="1">
      <alignment horizontal="center" vertical="center"/>
    </xf>
    <xf numFmtId="2" fontId="7" fillId="5" borderId="6" xfId="0" applyNumberFormat="1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29" fillId="7" borderId="3" xfId="0" applyFont="1" applyFill="1" applyBorder="1" applyAlignment="1">
      <alignment horizontal="center" vertical="center"/>
    </xf>
    <xf numFmtId="0" fontId="28" fillId="7" borderId="3" xfId="0" applyFont="1" applyFill="1" applyBorder="1"/>
    <xf numFmtId="0" fontId="12" fillId="0" borderId="17" xfId="0" applyFont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25" xfId="0" applyFill="1" applyBorder="1"/>
    <xf numFmtId="0" fontId="0" fillId="5" borderId="26" xfId="0" applyFill="1" applyBorder="1"/>
    <xf numFmtId="0" fontId="0" fillId="5" borderId="27" xfId="0" applyFill="1" applyBorder="1"/>
    <xf numFmtId="0" fontId="7" fillId="5" borderId="7" xfId="0" applyFont="1" applyFill="1" applyBorder="1" applyAlignment="1">
      <alignment horizontal="center" vertical="center"/>
    </xf>
    <xf numFmtId="9" fontId="0" fillId="5" borderId="6" xfId="4" applyFont="1" applyFill="1" applyBorder="1"/>
    <xf numFmtId="9" fontId="8" fillId="5" borderId="6" xfId="0" applyNumberFormat="1" applyFont="1" applyFill="1" applyBorder="1"/>
    <xf numFmtId="9" fontId="0" fillId="5" borderId="7" xfId="0" applyNumberFormat="1" applyFill="1" applyBorder="1"/>
    <xf numFmtId="2" fontId="8" fillId="5" borderId="28" xfId="0" applyNumberFormat="1" applyFont="1" applyFill="1" applyBorder="1" applyAlignment="1">
      <alignment horizontal="center" vertical="center"/>
    </xf>
    <xf numFmtId="2" fontId="6" fillId="5" borderId="0" xfId="0" applyNumberFormat="1" applyFont="1" applyFill="1" applyAlignment="1">
      <alignment horizontal="center"/>
    </xf>
    <xf numFmtId="0" fontId="17" fillId="5" borderId="0" xfId="0" applyFont="1" applyFill="1" applyAlignment="1">
      <alignment vertical="center"/>
    </xf>
    <xf numFmtId="14" fontId="7" fillId="5" borderId="21" xfId="0" applyNumberFormat="1" applyFont="1" applyFill="1" applyBorder="1"/>
    <xf numFmtId="0" fontId="7" fillId="5" borderId="21" xfId="0" applyFont="1" applyFill="1" applyBorder="1"/>
    <xf numFmtId="2" fontId="7" fillId="5" borderId="21" xfId="0" applyNumberFormat="1" applyFont="1" applyFill="1" applyBorder="1"/>
    <xf numFmtId="0" fontId="19" fillId="5" borderId="0" xfId="0" applyFont="1" applyFill="1" applyAlignment="1">
      <alignment vertical="center"/>
    </xf>
    <xf numFmtId="0" fontId="0" fillId="5" borderId="21" xfId="0" applyFill="1" applyBorder="1"/>
    <xf numFmtId="0" fontId="0" fillId="5" borderId="33" xfId="0" applyFill="1" applyBorder="1"/>
    <xf numFmtId="0" fontId="0" fillId="6" borderId="7" xfId="0" applyFill="1" applyBorder="1" applyAlignment="1">
      <alignment horizontal="center" vertical="center"/>
    </xf>
    <xf numFmtId="0" fontId="0" fillId="5" borderId="35" xfId="0" applyFill="1" applyBorder="1"/>
    <xf numFmtId="0" fontId="0" fillId="5" borderId="5" xfId="0" applyFill="1" applyBorder="1"/>
    <xf numFmtId="0" fontId="6" fillId="17" borderId="16" xfId="0" applyFont="1" applyFill="1" applyBorder="1" applyAlignment="1">
      <alignment horizontal="center"/>
    </xf>
    <xf numFmtId="1" fontId="7" fillId="5" borderId="21" xfId="0" applyNumberFormat="1" applyFont="1" applyFill="1" applyBorder="1"/>
    <xf numFmtId="0" fontId="7" fillId="5" borderId="21" xfId="0" applyFont="1" applyFill="1" applyBorder="1" applyAlignment="1">
      <alignment horizontal="left"/>
    </xf>
    <xf numFmtId="14" fontId="7" fillId="5" borderId="21" xfId="0" applyNumberFormat="1" applyFont="1" applyFill="1" applyBorder="1" applyAlignment="1">
      <alignment horizontal="right"/>
    </xf>
    <xf numFmtId="0" fontId="32" fillId="13" borderId="20" xfId="0" applyFont="1" applyFill="1" applyBorder="1" applyAlignment="1">
      <alignment horizontal="center" vertical="center"/>
    </xf>
    <xf numFmtId="0" fontId="4" fillId="3" borderId="36" xfId="2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2" fontId="12" fillId="5" borderId="6" xfId="0" applyNumberFormat="1" applyFont="1" applyFill="1" applyBorder="1" applyAlignment="1">
      <alignment horizontal="right" vertical="center"/>
    </xf>
    <xf numFmtId="2" fontId="12" fillId="9" borderId="6" xfId="0" applyNumberFormat="1" applyFont="1" applyFill="1" applyBorder="1" applyAlignment="1">
      <alignment horizontal="right" vertical="center"/>
    </xf>
    <xf numFmtId="0" fontId="39" fillId="3" borderId="6" xfId="0" applyFont="1" applyFill="1" applyBorder="1" applyAlignment="1">
      <alignment horizontal="center" vertical="center"/>
    </xf>
    <xf numFmtId="2" fontId="0" fillId="5" borderId="6" xfId="0" applyNumberFormat="1" applyFill="1" applyBorder="1"/>
    <xf numFmtId="2" fontId="12" fillId="9" borderId="6" xfId="0" applyNumberFormat="1" applyFont="1" applyFill="1" applyBorder="1"/>
    <xf numFmtId="2" fontId="19" fillId="5" borderId="0" xfId="0" applyNumberFormat="1" applyFont="1" applyFill="1" applyAlignment="1">
      <alignment vertical="center"/>
    </xf>
    <xf numFmtId="2" fontId="8" fillId="5" borderId="0" xfId="0" applyNumberFormat="1" applyFont="1" applyFill="1" applyAlignment="1">
      <alignment horizontal="center" vertical="center"/>
    </xf>
    <xf numFmtId="0" fontId="11" fillId="3" borderId="16" xfId="0" applyFont="1" applyFill="1" applyBorder="1" applyAlignment="1">
      <alignment vertical="center"/>
    </xf>
    <xf numFmtId="0" fontId="11" fillId="3" borderId="34" xfId="0" applyFont="1" applyFill="1" applyBorder="1" applyAlignment="1">
      <alignment horizontal="center" vertical="center"/>
    </xf>
    <xf numFmtId="0" fontId="1" fillId="5" borderId="2" xfId="1" applyFill="1"/>
    <xf numFmtId="164" fontId="0" fillId="17" borderId="23" xfId="0" applyNumberFormat="1" applyFill="1" applyBorder="1"/>
    <xf numFmtId="0" fontId="4" fillId="3" borderId="40" xfId="2" applyFont="1" applyFill="1" applyBorder="1" applyAlignment="1">
      <alignment horizontal="center" vertical="center"/>
    </xf>
    <xf numFmtId="164" fontId="1" fillId="4" borderId="6" xfId="3" applyFont="1" applyFill="1" applyBorder="1" applyAlignment="1">
      <alignment horizontal="center" vertical="center"/>
    </xf>
    <xf numFmtId="0" fontId="1" fillId="5" borderId="6" xfId="1" applyFill="1" applyBorder="1"/>
    <xf numFmtId="0" fontId="4" fillId="3" borderId="12" xfId="2" applyFont="1" applyFill="1" applyBorder="1" applyAlignment="1">
      <alignment horizontal="center" vertical="center"/>
    </xf>
    <xf numFmtId="0" fontId="42" fillId="3" borderId="6" xfId="0" applyFont="1" applyFill="1" applyBorder="1" applyAlignment="1">
      <alignment horizontal="center" vertical="center"/>
    </xf>
    <xf numFmtId="14" fontId="10" fillId="5" borderId="1" xfId="2" applyNumberFormat="1" applyFont="1" applyFill="1"/>
    <xf numFmtId="0" fontId="10" fillId="5" borderId="1" xfId="2" applyFont="1" applyFill="1"/>
    <xf numFmtId="0" fontId="10" fillId="5" borderId="1" xfId="2" applyFont="1" applyFill="1" applyAlignment="1">
      <alignment horizontal="center" vertical="center"/>
    </xf>
    <xf numFmtId="2" fontId="10" fillId="5" borderId="1" xfId="2" applyNumberFormat="1" applyFont="1" applyFill="1"/>
    <xf numFmtId="0" fontId="0" fillId="9" borderId="7" xfId="0" applyFill="1" applyBorder="1"/>
    <xf numFmtId="2" fontId="2" fillId="9" borderId="1" xfId="2" applyNumberFormat="1" applyFill="1"/>
    <xf numFmtId="2" fontId="2" fillId="9" borderId="12" xfId="2" applyNumberFormat="1" applyFill="1" applyBorder="1"/>
    <xf numFmtId="0" fontId="2" fillId="5" borderId="1" xfId="2" applyFill="1"/>
    <xf numFmtId="2" fontId="2" fillId="5" borderId="1" xfId="2" applyNumberFormat="1" applyFill="1"/>
    <xf numFmtId="0" fontId="2" fillId="5" borderId="12" xfId="2" applyFill="1" applyBorder="1"/>
    <xf numFmtId="2" fontId="10" fillId="9" borderId="1" xfId="2" applyNumberFormat="1" applyFont="1" applyFill="1" applyAlignment="1">
      <alignment horizontal="center"/>
    </xf>
    <xf numFmtId="0" fontId="41" fillId="5" borderId="6" xfId="0" applyFont="1" applyFill="1" applyBorder="1" applyAlignment="1">
      <alignment horizontal="justify" vertical="center" wrapText="1"/>
    </xf>
    <xf numFmtId="0" fontId="0" fillId="11" borderId="20" xfId="0" applyFill="1" applyBorder="1"/>
    <xf numFmtId="0" fontId="1" fillId="5" borderId="2" xfId="1" applyFill="1" applyAlignment="1">
      <alignment horizontal="center" vertical="center"/>
    </xf>
    <xf numFmtId="0" fontId="1" fillId="5" borderId="15" xfId="1" applyFill="1" applyBorder="1" applyAlignment="1">
      <alignment horizontal="center" vertical="center"/>
    </xf>
    <xf numFmtId="0" fontId="1" fillId="5" borderId="6" xfId="1" applyFill="1" applyBorder="1" applyAlignment="1">
      <alignment horizontal="center" vertical="center"/>
    </xf>
    <xf numFmtId="0" fontId="1" fillId="11" borderId="2" xfId="3" applyNumberFormat="1" applyFont="1" applyFill="1" applyBorder="1" applyAlignment="1">
      <alignment horizontal="center" vertical="center"/>
    </xf>
    <xf numFmtId="0" fontId="0" fillId="9" borderId="6" xfId="0" applyFill="1" applyBorder="1"/>
    <xf numFmtId="0" fontId="1" fillId="11" borderId="11" xfId="3" applyNumberFormat="1" applyFont="1" applyFill="1" applyBorder="1" applyAlignment="1">
      <alignment horizontal="center" vertical="center"/>
    </xf>
    <xf numFmtId="0" fontId="0" fillId="5" borderId="3" xfId="0" applyFill="1" applyBorder="1"/>
    <xf numFmtId="164" fontId="1" fillId="5" borderId="2" xfId="3" applyFont="1" applyFill="1" applyBorder="1" applyAlignment="1">
      <alignment horizontal="center" vertical="center"/>
    </xf>
    <xf numFmtId="0" fontId="1" fillId="9" borderId="2" xfId="3" applyNumberFormat="1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right"/>
    </xf>
    <xf numFmtId="9" fontId="7" fillId="9" borderId="6" xfId="0" applyNumberFormat="1" applyFont="1" applyFill="1" applyBorder="1" applyAlignment="1">
      <alignment horizontal="center" vertical="center"/>
    </xf>
    <xf numFmtId="0" fontId="0" fillId="8" borderId="0" xfId="0" applyFill="1"/>
    <xf numFmtId="0" fontId="1" fillId="5" borderId="2" xfId="3" applyNumberFormat="1" applyFont="1" applyFill="1" applyBorder="1" applyAlignment="1">
      <alignment horizontal="center" vertical="center"/>
    </xf>
    <xf numFmtId="2" fontId="35" fillId="9" borderId="6" xfId="0" applyNumberFormat="1" applyFont="1" applyFill="1" applyBorder="1" applyAlignment="1">
      <alignment horizontal="center" vertical="center"/>
    </xf>
    <xf numFmtId="0" fontId="6" fillId="23" borderId="0" xfId="0" applyFont="1" applyFill="1" applyAlignment="1">
      <alignment horizontal="center" vertical="center"/>
    </xf>
    <xf numFmtId="14" fontId="34" fillId="18" borderId="0" xfId="0" applyNumberFormat="1" applyFont="1" applyFill="1" applyAlignment="1">
      <alignment horizontal="center" vertical="center"/>
    </xf>
    <xf numFmtId="0" fontId="34" fillId="18" borderId="0" xfId="0" applyFont="1" applyFill="1" applyAlignment="1">
      <alignment horizontal="center" vertical="center"/>
    </xf>
    <xf numFmtId="0" fontId="34" fillId="21" borderId="0" xfId="0" applyFont="1" applyFill="1" applyAlignment="1">
      <alignment horizontal="center" vertical="center"/>
    </xf>
    <xf numFmtId="0" fontId="6" fillId="7" borderId="44" xfId="0" applyFont="1" applyFill="1" applyBorder="1"/>
    <xf numFmtId="2" fontId="6" fillId="5" borderId="44" xfId="0" applyNumberFormat="1" applyFont="1" applyFill="1" applyBorder="1"/>
    <xf numFmtId="2" fontId="8" fillId="7" borderId="44" xfId="0" applyNumberFormat="1" applyFont="1" applyFill="1" applyBorder="1"/>
    <xf numFmtId="0" fontId="36" fillId="5" borderId="44" xfId="0" applyFont="1" applyFill="1" applyBorder="1"/>
    <xf numFmtId="0" fontId="6" fillId="10" borderId="0" xfId="0" applyFont="1" applyFill="1"/>
    <xf numFmtId="2" fontId="6" fillId="10" borderId="0" xfId="0" applyNumberFormat="1" applyFont="1" applyFill="1"/>
    <xf numFmtId="2" fontId="8" fillId="10" borderId="0" xfId="0" applyNumberFormat="1" applyFont="1" applyFill="1"/>
    <xf numFmtId="0" fontId="36" fillId="10" borderId="0" xfId="0" applyFont="1" applyFill="1"/>
    <xf numFmtId="0" fontId="6" fillId="6" borderId="0" xfId="0" applyFont="1" applyFill="1"/>
    <xf numFmtId="2" fontId="6" fillId="6" borderId="0" xfId="0" applyNumberFormat="1" applyFont="1" applyFill="1"/>
    <xf numFmtId="2" fontId="8" fillId="6" borderId="0" xfId="0" applyNumberFormat="1" applyFont="1" applyFill="1"/>
    <xf numFmtId="0" fontId="36" fillId="6" borderId="0" xfId="0" applyFont="1" applyFill="1"/>
    <xf numFmtId="2" fontId="8" fillId="26" borderId="0" xfId="0" applyNumberFormat="1" applyFont="1" applyFill="1"/>
    <xf numFmtId="2" fontId="8" fillId="27" borderId="0" xfId="0" applyNumberFormat="1" applyFont="1" applyFill="1"/>
    <xf numFmtId="0" fontId="0" fillId="25" borderId="0" xfId="0" applyFill="1"/>
    <xf numFmtId="0" fontId="17" fillId="23" borderId="38" xfId="0" applyFont="1" applyFill="1" applyBorder="1"/>
    <xf numFmtId="2" fontId="6" fillId="23" borderId="39" xfId="0" applyNumberFormat="1" applyFont="1" applyFill="1" applyBorder="1" applyAlignment="1">
      <alignment horizontal="center"/>
    </xf>
    <xf numFmtId="2" fontId="40" fillId="23" borderId="38" xfId="0" applyNumberFormat="1" applyFont="1" applyFill="1" applyBorder="1"/>
    <xf numFmtId="0" fontId="17" fillId="24" borderId="38" xfId="0" applyFont="1" applyFill="1" applyBorder="1"/>
    <xf numFmtId="2" fontId="6" fillId="24" borderId="39" xfId="0" applyNumberFormat="1" applyFont="1" applyFill="1" applyBorder="1" applyAlignment="1">
      <alignment horizontal="center"/>
    </xf>
    <xf numFmtId="9" fontId="27" fillId="24" borderId="43" xfId="4" applyFont="1" applyFill="1" applyBorder="1" applyAlignment="1">
      <alignment horizontal="center"/>
    </xf>
    <xf numFmtId="9" fontId="27" fillId="24" borderId="43" xfId="4" applyFont="1" applyFill="1" applyBorder="1" applyAlignment="1">
      <alignment horizontal="center" vertical="center"/>
    </xf>
    <xf numFmtId="2" fontId="40" fillId="24" borderId="38" xfId="0" applyNumberFormat="1" applyFont="1" applyFill="1" applyBorder="1"/>
    <xf numFmtId="9" fontId="27" fillId="23" borderId="37" xfId="4" applyFont="1" applyFill="1" applyBorder="1" applyAlignment="1">
      <alignment horizontal="center"/>
    </xf>
    <xf numFmtId="9" fontId="27" fillId="23" borderId="37" xfId="4" applyFont="1" applyFill="1" applyBorder="1" applyAlignment="1">
      <alignment horizontal="center" vertical="center"/>
    </xf>
    <xf numFmtId="0" fontId="17" fillId="28" borderId="0" xfId="0" applyFont="1" applyFill="1" applyAlignment="1">
      <alignment horizontal="center" vertical="center"/>
    </xf>
    <xf numFmtId="0" fontId="6" fillId="28" borderId="0" xfId="0" applyFont="1" applyFill="1" applyAlignment="1">
      <alignment horizontal="center" vertical="center"/>
    </xf>
    <xf numFmtId="2" fontId="6" fillId="8" borderId="41" xfId="0" applyNumberFormat="1" applyFont="1" applyFill="1" applyBorder="1"/>
    <xf numFmtId="0" fontId="6" fillId="5" borderId="0" xfId="0" applyFont="1" applyFill="1" applyAlignment="1">
      <alignment horizontal="center" vertical="center"/>
    </xf>
    <xf numFmtId="164" fontId="8" fillId="24" borderId="0" xfId="0" applyNumberFormat="1" applyFont="1" applyFill="1"/>
    <xf numFmtId="0" fontId="0" fillId="5" borderId="0" xfId="0" applyFill="1" applyAlignment="1">
      <alignment horizontal="left"/>
    </xf>
    <xf numFmtId="0" fontId="27" fillId="5" borderId="0" xfId="0" applyFont="1" applyFill="1" applyAlignment="1">
      <alignment horizontal="left"/>
    </xf>
    <xf numFmtId="0" fontId="43" fillId="20" borderId="0" xfId="0" applyFont="1" applyFill="1" applyAlignment="1">
      <alignment vertical="center"/>
    </xf>
    <xf numFmtId="2" fontId="12" fillId="23" borderId="39" xfId="0" applyNumberFormat="1" applyFont="1" applyFill="1" applyBorder="1" applyAlignment="1">
      <alignment horizontal="center"/>
    </xf>
    <xf numFmtId="0" fontId="45" fillId="0" borderId="7" xfId="0" applyFont="1" applyBorder="1" applyAlignment="1">
      <alignment horizontal="justify" vertical="center" wrapText="1"/>
    </xf>
    <xf numFmtId="14" fontId="10" fillId="5" borderId="1" xfId="2" applyNumberFormat="1" applyFont="1" applyFill="1" applyAlignment="1">
      <alignment horizontal="right"/>
    </xf>
    <xf numFmtId="0" fontId="37" fillId="22" borderId="0" xfId="0" applyFont="1" applyFill="1" applyAlignment="1">
      <alignment horizontal="center" vertical="center"/>
    </xf>
    <xf numFmtId="0" fontId="6" fillId="28" borderId="0" xfId="0" applyFont="1" applyFill="1" applyAlignment="1">
      <alignment horizontal="center" vertical="center"/>
    </xf>
    <xf numFmtId="0" fontId="38" fillId="23" borderId="0" xfId="0" applyFont="1" applyFill="1" applyAlignment="1">
      <alignment horizontal="center" vertical="center"/>
    </xf>
    <xf numFmtId="2" fontId="17" fillId="24" borderId="0" xfId="0" applyNumberFormat="1" applyFont="1" applyFill="1" applyAlignment="1">
      <alignment horizontal="center" vertical="center"/>
    </xf>
    <xf numFmtId="0" fontId="12" fillId="23" borderId="0" xfId="0" applyFont="1" applyFill="1" applyAlignment="1">
      <alignment horizontal="center"/>
    </xf>
    <xf numFmtId="2" fontId="6" fillId="9" borderId="22" xfId="0" applyNumberFormat="1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2" fillId="8" borderId="10" xfId="2" applyFill="1" applyBorder="1" applyAlignment="1">
      <alignment horizontal="center" vertical="center"/>
    </xf>
    <xf numFmtId="0" fontId="2" fillId="8" borderId="9" xfId="2" applyFill="1" applyBorder="1" applyAlignment="1">
      <alignment horizontal="center" vertical="center"/>
    </xf>
    <xf numFmtId="0" fontId="2" fillId="8" borderId="8" xfId="2" applyFill="1" applyBorder="1" applyAlignment="1">
      <alignment horizontal="center" vertical="center"/>
    </xf>
    <xf numFmtId="0" fontId="13" fillId="14" borderId="6" xfId="0" applyFont="1" applyFill="1" applyBorder="1" applyAlignment="1">
      <alignment horizontal="center" vertical="center"/>
    </xf>
    <xf numFmtId="0" fontId="14" fillId="14" borderId="6" xfId="0" applyFont="1" applyFill="1" applyBorder="1" applyAlignment="1">
      <alignment horizontal="center" vertical="center"/>
    </xf>
    <xf numFmtId="2" fontId="16" fillId="9" borderId="6" xfId="0" applyNumberFormat="1" applyFont="1" applyFill="1" applyBorder="1" applyAlignment="1">
      <alignment horizontal="center"/>
    </xf>
    <xf numFmtId="2" fontId="9" fillId="2" borderId="10" xfId="2" applyNumberFormat="1" applyFont="1" applyBorder="1" applyAlignment="1">
      <alignment horizontal="center"/>
    </xf>
    <xf numFmtId="0" fontId="9" fillId="2" borderId="9" xfId="2" applyFont="1" applyBorder="1" applyAlignment="1">
      <alignment horizontal="center"/>
    </xf>
    <xf numFmtId="0" fontId="33" fillId="8" borderId="13" xfId="0" applyFont="1" applyFill="1" applyBorder="1" applyAlignment="1">
      <alignment horizontal="center" vertical="center"/>
    </xf>
    <xf numFmtId="0" fontId="33" fillId="8" borderId="14" xfId="0" applyFont="1" applyFill="1" applyBorder="1" applyAlignment="1">
      <alignment horizontal="center" vertical="center"/>
    </xf>
    <xf numFmtId="14" fontId="0" fillId="5" borderId="4" xfId="0" applyNumberForma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Alignment="1">
      <alignment horizontal="center"/>
    </xf>
    <xf numFmtId="9" fontId="7" fillId="5" borderId="0" xfId="4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40" fillId="21" borderId="6" xfId="0" applyFont="1" applyFill="1" applyBorder="1" applyAlignment="1">
      <alignment horizontal="center"/>
    </xf>
    <xf numFmtId="0" fontId="7" fillId="11" borderId="13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/>
    </xf>
    <xf numFmtId="0" fontId="34" fillId="5" borderId="0" xfId="0" applyFont="1" applyFill="1" applyAlignment="1">
      <alignment horizontal="center"/>
    </xf>
    <xf numFmtId="0" fontId="8" fillId="15" borderId="13" xfId="0" applyFont="1" applyFill="1" applyBorder="1" applyAlignment="1">
      <alignment horizontal="center"/>
    </xf>
    <xf numFmtId="0" fontId="8" fillId="15" borderId="18" xfId="0" applyFont="1" applyFill="1" applyBorder="1" applyAlignment="1">
      <alignment horizontal="center"/>
    </xf>
    <xf numFmtId="0" fontId="8" fillId="15" borderId="14" xfId="0" applyFont="1" applyFill="1" applyBorder="1" applyAlignment="1">
      <alignment horizontal="center"/>
    </xf>
    <xf numFmtId="164" fontId="8" fillId="6" borderId="0" xfId="0" applyNumberFormat="1" applyFont="1" applyFill="1" applyAlignment="1">
      <alignment horizontal="center" vertical="center"/>
    </xf>
    <xf numFmtId="164" fontId="8" fillId="6" borderId="42" xfId="0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42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164" fontId="0" fillId="6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2" fontId="8" fillId="5" borderId="3" xfId="0" applyNumberFormat="1" applyFont="1" applyFill="1" applyBorder="1" applyAlignment="1">
      <alignment horizontal="right" vertical="center"/>
    </xf>
    <xf numFmtId="2" fontId="8" fillId="5" borderId="4" xfId="0" applyNumberFormat="1" applyFont="1" applyFill="1" applyBorder="1" applyAlignment="1">
      <alignment horizontal="right" vertical="center"/>
    </xf>
    <xf numFmtId="2" fontId="8" fillId="5" borderId="5" xfId="0" applyNumberFormat="1" applyFont="1" applyFill="1" applyBorder="1" applyAlignment="1">
      <alignment horizontal="right" vertical="center"/>
    </xf>
    <xf numFmtId="0" fontId="0" fillId="5" borderId="24" xfId="0" applyFill="1" applyBorder="1" applyAlignment="1">
      <alignment horizontal="center"/>
    </xf>
    <xf numFmtId="0" fontId="25" fillId="5" borderId="0" xfId="0" applyFont="1" applyFill="1" applyAlignment="1">
      <alignment horizontal="left" vertical="center"/>
    </xf>
    <xf numFmtId="0" fontId="29" fillId="7" borderId="3" xfId="0" applyFont="1" applyFill="1" applyBorder="1" applyAlignment="1">
      <alignment horizontal="center" vertical="center"/>
    </xf>
    <xf numFmtId="0" fontId="29" fillId="7" borderId="4" xfId="0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  <xf numFmtId="0" fontId="32" fillId="13" borderId="22" xfId="0" applyFont="1" applyFill="1" applyBorder="1" applyAlignment="1">
      <alignment horizontal="center" vertical="center"/>
    </xf>
    <xf numFmtId="0" fontId="32" fillId="13" borderId="23" xfId="0" applyFont="1" applyFill="1" applyBorder="1" applyAlignment="1">
      <alignment horizontal="center" vertical="center"/>
    </xf>
    <xf numFmtId="0" fontId="32" fillId="13" borderId="20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left" vertical="center"/>
    </xf>
    <xf numFmtId="0" fontId="17" fillId="19" borderId="0" xfId="0" applyFont="1" applyFill="1" applyAlignment="1">
      <alignment horizontal="center" vertical="center"/>
    </xf>
    <xf numFmtId="0" fontId="17" fillId="19" borderId="31" xfId="0" applyFont="1" applyFill="1" applyBorder="1" applyAlignment="1">
      <alignment horizontal="center" vertical="center"/>
    </xf>
    <xf numFmtId="0" fontId="17" fillId="19" borderId="34" xfId="0" applyFont="1" applyFill="1" applyBorder="1" applyAlignment="1">
      <alignment horizontal="center" vertical="center"/>
    </xf>
    <xf numFmtId="0" fontId="17" fillId="19" borderId="32" xfId="0" applyFont="1" applyFill="1" applyBorder="1" applyAlignment="1">
      <alignment horizontal="center" vertical="center"/>
    </xf>
    <xf numFmtId="0" fontId="17" fillId="19" borderId="29" xfId="0" applyFont="1" applyFill="1" applyBorder="1" applyAlignment="1">
      <alignment horizontal="center" vertical="center"/>
    </xf>
    <xf numFmtId="0" fontId="44" fillId="20" borderId="0" xfId="0" applyFont="1" applyFill="1" applyAlignment="1">
      <alignment horizontal="right" vertical="center"/>
    </xf>
    <xf numFmtId="0" fontId="43" fillId="20" borderId="0" xfId="0" applyFont="1" applyFill="1" applyAlignment="1">
      <alignment horizontal="right" vertical="center"/>
    </xf>
  </cellXfs>
  <cellStyles count="5">
    <cellStyle name="Calcul" xfId="2" builtinId="22"/>
    <cellStyle name="Milliers" xfId="3" builtinId="3"/>
    <cellStyle name="Normal" xfId="0" builtinId="0"/>
    <cellStyle name="Pourcentage" xfId="4" builtinId="5"/>
    <cellStyle name="Sortie" xfId="1" builtinId="21"/>
  </cellStyles>
  <dxfs count="3">
    <dxf>
      <font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7C80"/>
      <color rgb="FFFFCCCC"/>
      <color rgb="FFFFFF8F"/>
      <color rgb="FFD16309"/>
      <color rgb="FF8C4306"/>
      <color rgb="FFF6882E"/>
      <color rgb="FFF57E1B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809625</xdr:colOff>
      <xdr:row>2</xdr:row>
      <xdr:rowOff>85725</xdr:rowOff>
    </xdr:from>
    <xdr:to>
      <xdr:col>13</xdr:col>
      <xdr:colOff>1057275</xdr:colOff>
      <xdr:row>6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2363450" y="409575"/>
          <a:ext cx="1076325" cy="657225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1"/>
            <a:t>TOTAL</a:t>
          </a:r>
          <a:r>
            <a:rPr lang="fr-FR" sz="1200" b="1" baseline="0"/>
            <a:t>  SALAIRES</a:t>
          </a:r>
          <a:endParaRPr lang="fr-FR" sz="1200" b="1"/>
        </a:p>
      </xdr:txBody>
    </xdr:sp>
    <xdr:clientData/>
  </xdr:twoCellAnchor>
  <xdr:twoCellAnchor>
    <xdr:from>
      <xdr:col>13</xdr:col>
      <xdr:colOff>1066799</xdr:colOff>
      <xdr:row>2</xdr:row>
      <xdr:rowOff>85725</xdr:rowOff>
    </xdr:from>
    <xdr:to>
      <xdr:col>15</xdr:col>
      <xdr:colOff>9524</xdr:colOff>
      <xdr:row>6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13449299" y="409575"/>
          <a:ext cx="1057275" cy="657225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1"/>
            <a:t>TOTAL</a:t>
          </a:r>
          <a:r>
            <a:rPr lang="fr-FR" sz="1200" b="1" baseline="0"/>
            <a:t>  charges salaires + matiere</a:t>
          </a:r>
          <a:endParaRPr lang="fr-FR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FF3399"/>
  </sheetPr>
  <dimension ref="A1:R401"/>
  <sheetViews>
    <sheetView topLeftCell="B1" zoomScale="110" zoomScaleNormal="110" workbookViewId="0">
      <selection activeCell="L12" sqref="L12"/>
    </sheetView>
  </sheetViews>
  <sheetFormatPr defaultColWidth="12" defaultRowHeight="11.25" x14ac:dyDescent="0.15"/>
  <cols>
    <col min="1" max="1" width="0.328125" style="1" hidden="1" customWidth="1"/>
    <col min="2" max="2" width="25.8125" style="1" customWidth="1"/>
    <col min="3" max="3" width="15.125" style="1" customWidth="1"/>
    <col min="4" max="4" width="7.5625" style="1" customWidth="1"/>
    <col min="5" max="5" width="18.4140625" style="1" customWidth="1"/>
    <col min="6" max="6" width="9.20703125" style="1" customWidth="1"/>
    <col min="7" max="7" width="15.453125" style="1" customWidth="1"/>
    <col min="8" max="8" width="6.24609375" style="1" customWidth="1"/>
    <col min="9" max="9" width="15.78125" style="1" customWidth="1"/>
    <col min="10" max="10" width="19.5625" style="1" customWidth="1"/>
    <col min="11" max="11" width="0.984375" style="134" customWidth="1"/>
    <col min="12" max="12" width="19.3984375" style="1" customWidth="1"/>
    <col min="13" max="13" width="17.58984375" style="1" customWidth="1"/>
    <col min="14" max="14" width="7.06640625" style="1" customWidth="1"/>
    <col min="15" max="15" width="14.46875" style="1" customWidth="1"/>
    <col min="16" max="16" width="11.8359375" style="1" customWidth="1"/>
    <col min="17" max="17" width="21.37109375" style="1" customWidth="1"/>
    <col min="18" max="18" width="18.7421875" style="1" customWidth="1"/>
    <col min="19" max="19" width="16.60546875" style="1" customWidth="1"/>
    <col min="20" max="20" width="8.875" style="1" customWidth="1"/>
    <col min="21" max="22" width="10.19140625" style="1" bestFit="1" customWidth="1"/>
    <col min="23" max="23" width="9.04296875" style="1" customWidth="1"/>
    <col min="24" max="16384" width="12" style="1"/>
  </cols>
  <sheetData>
    <row r="1" spans="2:18" ht="36.75" customHeight="1" x14ac:dyDescent="0.2">
      <c r="B1" s="177" t="s">
        <v>174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R1" s="172" t="s">
        <v>166</v>
      </c>
    </row>
    <row r="2" spans="2:18" ht="0.75" hidden="1" customHeight="1" x14ac:dyDescent="0.15">
      <c r="R2" s="171"/>
    </row>
    <row r="3" spans="2:18" ht="31.5" customHeight="1" thickBot="1" x14ac:dyDescent="0.2">
      <c r="B3" s="166" t="s">
        <v>88</v>
      </c>
      <c r="C3" s="178" t="s">
        <v>137</v>
      </c>
      <c r="D3" s="178"/>
      <c r="E3" s="178" t="s">
        <v>139</v>
      </c>
      <c r="F3" s="178"/>
      <c r="G3" s="178" t="s">
        <v>138</v>
      </c>
      <c r="H3" s="178"/>
      <c r="I3" s="167" t="s">
        <v>150</v>
      </c>
      <c r="J3" s="167" t="s">
        <v>104</v>
      </c>
      <c r="L3" s="137" t="s">
        <v>88</v>
      </c>
      <c r="M3" s="137" t="s">
        <v>136</v>
      </c>
      <c r="N3" s="179" t="s">
        <v>101</v>
      </c>
      <c r="O3" s="179"/>
      <c r="P3" s="179"/>
      <c r="R3" s="171"/>
    </row>
    <row r="4" spans="2:18" ht="22.5" thickTop="1" thickBot="1" x14ac:dyDescent="0.35">
      <c r="B4" s="159" t="str">
        <f>L4</f>
        <v>Rabat</v>
      </c>
      <c r="C4" s="160">
        <f>achats!O3</f>
        <v>0</v>
      </c>
      <c r="D4" s="161" t="e">
        <f>C4/I4</f>
        <v>#DIV/0!</v>
      </c>
      <c r="E4" s="160">
        <f>'1 23'!B218+'2 23'!B218+'3 23'!B218+'4 23'!B218+'5 20'!B218+'6 20'!B218+'7 23'!B218+'8 23'!B218+'9 20'!B218+'10 20'!B218+'11 20'!B218+'12 20'!B218</f>
        <v>0</v>
      </c>
      <c r="F4" s="161" t="e">
        <f>E4/I4</f>
        <v>#DIV/0!</v>
      </c>
      <c r="G4" s="160">
        <f>'CH.I'!V18</f>
        <v>0</v>
      </c>
      <c r="H4" s="162" t="e">
        <f>G4/I4</f>
        <v>#DIV/0!</v>
      </c>
      <c r="I4" s="163">
        <f>C4+E4+G4</f>
        <v>0</v>
      </c>
      <c r="J4" s="163">
        <f>M4-I4+R3</f>
        <v>0</v>
      </c>
      <c r="K4" s="168"/>
      <c r="L4" s="169" t="s">
        <v>176</v>
      </c>
      <c r="M4" s="170">
        <f>'Rég clients'!O10</f>
        <v>0</v>
      </c>
      <c r="N4" s="180">
        <f>'Rég clients'!J218</f>
        <v>0</v>
      </c>
      <c r="O4" s="180"/>
      <c r="P4" s="180"/>
    </row>
    <row r="5" spans="2:18" ht="24.75" thickTop="1" thickBot="1" x14ac:dyDescent="0.35">
      <c r="B5" s="156" t="str">
        <f t="shared" ref="B5:B6" si="0">L5</f>
        <v>Frigo rte MEK</v>
      </c>
      <c r="C5" s="157">
        <f>achats!O4</f>
        <v>580256.02400000009</v>
      </c>
      <c r="D5" s="164">
        <f t="shared" ref="D5:D6" si="1">C5/I5</f>
        <v>0.91124037672624436</v>
      </c>
      <c r="E5" s="157">
        <f>'1 23'!B219+'2 23'!B219+'3 23'!B219+'4 23'!B219+'5 20'!B219+'6 20'!B219+'7 23'!B219+'8 23'!B219+'9 20'!B219+'10 20'!B219+'11 20'!B219+'12 20'!B219</f>
        <v>56520</v>
      </c>
      <c r="F5" s="164">
        <f t="shared" ref="F5:F6" si="2">E5/I5</f>
        <v>8.8759623273755653E-2</v>
      </c>
      <c r="G5" s="157">
        <f>'CH.I'!W18</f>
        <v>0</v>
      </c>
      <c r="H5" s="165">
        <f t="shared" ref="H5:H6" si="3">G5/I5</f>
        <v>0</v>
      </c>
      <c r="I5" s="158">
        <f t="shared" ref="I5:I6" si="4">C5+E5+G5</f>
        <v>636776.02400000009</v>
      </c>
      <c r="J5" s="158">
        <f>M5-I5</f>
        <v>713223.97599999991</v>
      </c>
      <c r="L5" s="169" t="s">
        <v>177</v>
      </c>
      <c r="M5" s="170">
        <f>'Rég clients'!C224</f>
        <v>1350000</v>
      </c>
      <c r="N5" s="179" t="s">
        <v>104</v>
      </c>
      <c r="O5" s="179"/>
      <c r="P5" s="179"/>
    </row>
    <row r="6" spans="2:18" ht="22.5" thickTop="1" thickBot="1" x14ac:dyDescent="0.35">
      <c r="B6" s="159" t="str">
        <f t="shared" si="0"/>
        <v>Bab ftouh</v>
      </c>
      <c r="C6" s="160">
        <f>achats!O5</f>
        <v>450</v>
      </c>
      <c r="D6" s="161">
        <f t="shared" si="1"/>
        <v>0.21126760563380281</v>
      </c>
      <c r="E6" s="160">
        <f>'1 23'!B220+'2 23'!B220+'3 23'!B220+'4 23'!B220+'5 20'!B220+'6 20'!B220+'7 23'!B220+'8 23'!B220+'9 20'!B220+'10 20'!B220+'11 20'!B220+'12 20'!B220</f>
        <v>1680</v>
      </c>
      <c r="F6" s="161">
        <f t="shared" si="2"/>
        <v>0.78873239436619713</v>
      </c>
      <c r="G6" s="160">
        <f>'CH.I'!V20</f>
        <v>0</v>
      </c>
      <c r="H6" s="162">
        <f t="shared" si="3"/>
        <v>0</v>
      </c>
      <c r="I6" s="163">
        <f t="shared" si="4"/>
        <v>2130</v>
      </c>
      <c r="J6" s="163">
        <f t="shared" ref="J6:J69" si="5">M6-I6</f>
        <v>-2130</v>
      </c>
      <c r="L6" s="169" t="s">
        <v>192</v>
      </c>
      <c r="M6" s="170">
        <f>'Rég clients'!C225</f>
        <v>0</v>
      </c>
      <c r="N6" s="180">
        <f>SUM(J4:J400)</f>
        <v>706753.97599999991</v>
      </c>
      <c r="O6" s="180"/>
      <c r="P6" s="180"/>
    </row>
    <row r="7" spans="2:18" ht="22.5" thickTop="1" thickBot="1" x14ac:dyDescent="0.35">
      <c r="B7" s="156" t="str">
        <f t="shared" ref="B7:B70" si="6">L7</f>
        <v>ferme ghomari</v>
      </c>
      <c r="C7" s="157">
        <f>achats!O6</f>
        <v>4340</v>
      </c>
      <c r="D7" s="164">
        <f t="shared" ref="D7:D70" si="7">C7/I7</f>
        <v>1</v>
      </c>
      <c r="E7" s="157">
        <f>'1 23'!B221+'2 23'!B221+'3 23'!B221+'4 23'!B221+'5 20'!B221+'6 20'!B221+'7 23'!B221+'8 23'!B221+'9 20'!B221+'10 20'!B221+'11 20'!B221+'12 20'!B221</f>
        <v>0</v>
      </c>
      <c r="F7" s="164">
        <f t="shared" ref="F7:F70" si="8">E7/I7</f>
        <v>0</v>
      </c>
      <c r="G7" s="157">
        <f>'CH.I'!W20</f>
        <v>0</v>
      </c>
      <c r="H7" s="165">
        <f t="shared" ref="H7:H70" si="9">G7/I7</f>
        <v>0</v>
      </c>
      <c r="I7" s="158">
        <f t="shared" ref="I7:I70" si="10">C7+E7+G7</f>
        <v>4340</v>
      </c>
      <c r="J7" s="158">
        <f t="shared" si="5"/>
        <v>-4340</v>
      </c>
      <c r="L7" s="169" t="s">
        <v>265</v>
      </c>
      <c r="M7" s="170">
        <f>'Rég clients'!C226</f>
        <v>0</v>
      </c>
      <c r="N7" s="181" t="s">
        <v>143</v>
      </c>
      <c r="O7" s="181"/>
      <c r="P7" s="181"/>
    </row>
    <row r="8" spans="2:18" ht="22.5" thickTop="1" thickBot="1" x14ac:dyDescent="0.35">
      <c r="B8" s="159">
        <f t="shared" si="6"/>
        <v>0</v>
      </c>
      <c r="C8" s="160">
        <f>achats!O7</f>
        <v>0</v>
      </c>
      <c r="D8" s="161" t="e">
        <f t="shared" si="7"/>
        <v>#DIV/0!</v>
      </c>
      <c r="E8" s="160">
        <f>'1 23'!B222+'2 23'!B222+'3 23'!B222+'4 23'!B222+'5 20'!B222+'6 20'!B222+'7 23'!B222+'8 23'!B222+'9 20'!B222+'10 20'!B222+'11 20'!B222+'12 20'!B222</f>
        <v>0</v>
      </c>
      <c r="F8" s="161" t="e">
        <f t="shared" si="8"/>
        <v>#DIV/0!</v>
      </c>
      <c r="G8" s="160">
        <f>'CH.I'!V22</f>
        <v>0</v>
      </c>
      <c r="H8" s="162" t="e">
        <f t="shared" si="9"/>
        <v>#DIV/0!</v>
      </c>
      <c r="I8" s="163">
        <f t="shared" si="10"/>
        <v>0</v>
      </c>
      <c r="J8" s="163">
        <f t="shared" si="5"/>
        <v>0</v>
      </c>
      <c r="L8" s="169"/>
      <c r="M8" s="170">
        <f>'Rég clients'!C227</f>
        <v>0</v>
      </c>
      <c r="N8" s="180">
        <f>N6-'CH.I'!J37</f>
        <v>706753.97599999991</v>
      </c>
      <c r="O8" s="180"/>
      <c r="P8" s="180"/>
    </row>
    <row r="9" spans="2:18" ht="22.5" thickTop="1" thickBot="1" x14ac:dyDescent="0.35">
      <c r="B9" s="156">
        <f t="shared" si="6"/>
        <v>0</v>
      </c>
      <c r="C9" s="157">
        <f>achats!O8</f>
        <v>0</v>
      </c>
      <c r="D9" s="164" t="e">
        <f t="shared" si="7"/>
        <v>#DIV/0!</v>
      </c>
      <c r="E9" s="157">
        <f>'1 23'!B223+'2 23'!B223+'3 23'!B223+'4 23'!B223+'5 20'!B223+'6 20'!B223+'7 23'!B223+'8 23'!B223+'9 20'!B223+'10 20'!B223+'11 20'!B223+'12 20'!B223</f>
        <v>0</v>
      </c>
      <c r="F9" s="164" t="e">
        <f t="shared" si="8"/>
        <v>#DIV/0!</v>
      </c>
      <c r="G9" s="157">
        <f>'CH.I'!W22</f>
        <v>0</v>
      </c>
      <c r="H9" s="165" t="e">
        <f t="shared" si="9"/>
        <v>#DIV/0!</v>
      </c>
      <c r="I9" s="158">
        <f t="shared" si="10"/>
        <v>0</v>
      </c>
      <c r="J9" s="158">
        <f t="shared" si="5"/>
        <v>0</v>
      </c>
      <c r="L9" s="169"/>
      <c r="M9" s="170">
        <f>'Rég clients'!C228</f>
        <v>0</v>
      </c>
    </row>
    <row r="10" spans="2:18" ht="22.5" thickTop="1" thickBot="1" x14ac:dyDescent="0.35">
      <c r="B10" s="159">
        <f t="shared" si="6"/>
        <v>0</v>
      </c>
      <c r="C10" s="160">
        <f>achats!O9</f>
        <v>0</v>
      </c>
      <c r="D10" s="161" t="e">
        <f t="shared" si="7"/>
        <v>#DIV/0!</v>
      </c>
      <c r="E10" s="160">
        <f>'1 23'!B224+'2 23'!B224+'3 23'!B224+'4 23'!B224+'5 20'!B224+'6 20'!B224+'7 23'!B224+'8 23'!B224+'9 20'!B224+'10 20'!B224+'11 20'!B224+'12 20'!B224</f>
        <v>0</v>
      </c>
      <c r="F10" s="161" t="e">
        <f t="shared" si="8"/>
        <v>#DIV/0!</v>
      </c>
      <c r="G10" s="160">
        <f>'CH.I'!V24</f>
        <v>0</v>
      </c>
      <c r="H10" s="162" t="e">
        <f t="shared" si="9"/>
        <v>#DIV/0!</v>
      </c>
      <c r="I10" s="163">
        <f t="shared" si="10"/>
        <v>0</v>
      </c>
      <c r="J10" s="163">
        <f t="shared" si="5"/>
        <v>0</v>
      </c>
      <c r="L10" s="169"/>
      <c r="M10" s="170">
        <f>'Rég clients'!C229</f>
        <v>0</v>
      </c>
    </row>
    <row r="11" spans="2:18" ht="22.5" thickTop="1" thickBot="1" x14ac:dyDescent="0.35">
      <c r="B11" s="156">
        <f t="shared" si="6"/>
        <v>0</v>
      </c>
      <c r="C11" s="157">
        <f>achats!O10</f>
        <v>0</v>
      </c>
      <c r="D11" s="164" t="e">
        <f t="shared" si="7"/>
        <v>#DIV/0!</v>
      </c>
      <c r="E11" s="157">
        <f>'1 23'!B225+'2 23'!B225+'3 23'!B225+'4 23'!B225+'5 20'!B225+'6 20'!B225+'7 23'!B225+'8 23'!B225+'9 20'!B225+'10 20'!B225+'11 20'!B225+'12 20'!B225</f>
        <v>0</v>
      </c>
      <c r="F11" s="164" t="e">
        <f t="shared" si="8"/>
        <v>#DIV/0!</v>
      </c>
      <c r="G11" s="157">
        <f>'CH.I'!W24</f>
        <v>0</v>
      </c>
      <c r="H11" s="165" t="e">
        <f t="shared" si="9"/>
        <v>#DIV/0!</v>
      </c>
      <c r="I11" s="158">
        <f t="shared" si="10"/>
        <v>0</v>
      </c>
      <c r="J11" s="158">
        <f t="shared" si="5"/>
        <v>0</v>
      </c>
      <c r="L11" s="169"/>
      <c r="M11" s="170">
        <f>'Rég clients'!C230</f>
        <v>0</v>
      </c>
    </row>
    <row r="12" spans="2:18" ht="22.5" thickTop="1" thickBot="1" x14ac:dyDescent="0.35">
      <c r="B12" s="159">
        <f t="shared" si="6"/>
        <v>0</v>
      </c>
      <c r="C12" s="160">
        <f>achats!O11</f>
        <v>0</v>
      </c>
      <c r="D12" s="161" t="e">
        <f t="shared" si="7"/>
        <v>#DIV/0!</v>
      </c>
      <c r="E12" s="160">
        <f>'1 23'!B226+'2 23'!B226+'3 23'!B226+'4 23'!B226+'5 20'!B226+'6 20'!B226+'7 23'!B226+'8 23'!B226+'9 20'!B226+'10 20'!B226+'11 20'!B226+'12 20'!B226</f>
        <v>0</v>
      </c>
      <c r="F12" s="161" t="e">
        <f t="shared" si="8"/>
        <v>#DIV/0!</v>
      </c>
      <c r="G12" s="160">
        <f>'CH.I'!V26</f>
        <v>0</v>
      </c>
      <c r="H12" s="162" t="e">
        <f t="shared" si="9"/>
        <v>#DIV/0!</v>
      </c>
      <c r="I12" s="163">
        <f t="shared" si="10"/>
        <v>0</v>
      </c>
      <c r="J12" s="163">
        <f t="shared" si="5"/>
        <v>0</v>
      </c>
      <c r="L12" s="18"/>
      <c r="M12" s="170">
        <f>'Rég clients'!C231</f>
        <v>0</v>
      </c>
    </row>
    <row r="13" spans="2:18" ht="22.5" thickTop="1" thickBot="1" x14ac:dyDescent="0.35">
      <c r="B13" s="156">
        <f t="shared" si="6"/>
        <v>0</v>
      </c>
      <c r="C13" s="157">
        <f>achats!O12</f>
        <v>0</v>
      </c>
      <c r="D13" s="164" t="e">
        <f t="shared" si="7"/>
        <v>#DIV/0!</v>
      </c>
      <c r="E13" s="157">
        <f>'1 23'!B227+'2 23'!B227+'3 23'!B227+'4 23'!B227+'5 20'!B227+'6 20'!B227+'7 23'!B227+'8 23'!B227+'9 20'!B227+'10 20'!B227+'11 20'!B227+'12 20'!B227</f>
        <v>0</v>
      </c>
      <c r="F13" s="164" t="e">
        <f t="shared" si="8"/>
        <v>#DIV/0!</v>
      </c>
      <c r="G13" s="157">
        <f>'CH.I'!W26</f>
        <v>0</v>
      </c>
      <c r="H13" s="165" t="e">
        <f t="shared" si="9"/>
        <v>#DIV/0!</v>
      </c>
      <c r="I13" s="158">
        <f t="shared" si="10"/>
        <v>0</v>
      </c>
      <c r="J13" s="158">
        <f t="shared" si="5"/>
        <v>0</v>
      </c>
      <c r="L13" s="169"/>
      <c r="M13" s="170">
        <f>'Rég clients'!C232</f>
        <v>0</v>
      </c>
    </row>
    <row r="14" spans="2:18" ht="22.5" thickTop="1" thickBot="1" x14ac:dyDescent="0.35">
      <c r="B14" s="159">
        <f t="shared" si="6"/>
        <v>0</v>
      </c>
      <c r="C14" s="160">
        <f>achats!O13</f>
        <v>0</v>
      </c>
      <c r="D14" s="161" t="e">
        <f t="shared" si="7"/>
        <v>#DIV/0!</v>
      </c>
      <c r="E14" s="160">
        <f>'1 23'!B228+'2 23'!B228+'3 23'!B228+'4 23'!B228+'5 20'!B228+'6 20'!B228+'7 23'!B228+'8 23'!B228+'9 20'!B228+'10 20'!B228+'11 20'!B228+'12 20'!B228</f>
        <v>0</v>
      </c>
      <c r="F14" s="161" t="e">
        <f t="shared" si="8"/>
        <v>#DIV/0!</v>
      </c>
      <c r="G14" s="160">
        <f>'CH.I'!V28</f>
        <v>0</v>
      </c>
      <c r="H14" s="162" t="e">
        <f t="shared" si="9"/>
        <v>#DIV/0!</v>
      </c>
      <c r="I14" s="163">
        <f t="shared" si="10"/>
        <v>0</v>
      </c>
      <c r="J14" s="163">
        <f t="shared" si="5"/>
        <v>0</v>
      </c>
      <c r="L14" s="169"/>
      <c r="M14" s="170">
        <f>'Rég clients'!C233</f>
        <v>0</v>
      </c>
    </row>
    <row r="15" spans="2:18" ht="22.5" thickTop="1" thickBot="1" x14ac:dyDescent="0.35">
      <c r="B15" s="156">
        <f t="shared" si="6"/>
        <v>0</v>
      </c>
      <c r="C15" s="157">
        <f>achats!O14</f>
        <v>0</v>
      </c>
      <c r="D15" s="164" t="e">
        <f t="shared" si="7"/>
        <v>#DIV/0!</v>
      </c>
      <c r="E15" s="157">
        <f>'1 23'!B229+'2 23'!B229+'3 23'!B229+'4 23'!B229+'5 20'!B229+'6 20'!B229+'7 23'!B229+'8 23'!B229+'9 20'!B229+'10 20'!B229+'11 20'!B229+'12 20'!B229</f>
        <v>0</v>
      </c>
      <c r="F15" s="164" t="e">
        <f t="shared" si="8"/>
        <v>#DIV/0!</v>
      </c>
      <c r="G15" s="157">
        <f>'CH.I'!W28</f>
        <v>0</v>
      </c>
      <c r="H15" s="165" t="e">
        <f t="shared" si="9"/>
        <v>#DIV/0!</v>
      </c>
      <c r="I15" s="158">
        <f t="shared" si="10"/>
        <v>0</v>
      </c>
      <c r="J15" s="158">
        <f t="shared" si="5"/>
        <v>0</v>
      </c>
      <c r="L15" s="169"/>
      <c r="M15" s="170">
        <f>'Rég clients'!C234</f>
        <v>0</v>
      </c>
    </row>
    <row r="16" spans="2:18" ht="22.5" thickTop="1" thickBot="1" x14ac:dyDescent="0.35">
      <c r="B16" s="159">
        <f t="shared" si="6"/>
        <v>0</v>
      </c>
      <c r="C16" s="160">
        <f>achats!O15</f>
        <v>0</v>
      </c>
      <c r="D16" s="161" t="e">
        <f t="shared" si="7"/>
        <v>#DIV/0!</v>
      </c>
      <c r="E16" s="160">
        <f>'1 23'!B230+'2 23'!B230+'3 23'!B230+'4 23'!B230+'5 20'!B230+'6 20'!B230+'7 23'!B230+'8 23'!B230+'9 20'!B230+'10 20'!B230+'11 20'!B230+'12 20'!B230</f>
        <v>0</v>
      </c>
      <c r="F16" s="161" t="e">
        <f t="shared" si="8"/>
        <v>#DIV/0!</v>
      </c>
      <c r="G16" s="160">
        <f>'CH.I'!V30</f>
        <v>0</v>
      </c>
      <c r="H16" s="162" t="e">
        <f t="shared" si="9"/>
        <v>#DIV/0!</v>
      </c>
      <c r="I16" s="163">
        <f t="shared" si="10"/>
        <v>0</v>
      </c>
      <c r="J16" s="163">
        <f t="shared" si="5"/>
        <v>0</v>
      </c>
      <c r="L16" s="169"/>
      <c r="M16" s="170">
        <f>'Rég clients'!C235</f>
        <v>0</v>
      </c>
    </row>
    <row r="17" spans="2:13" ht="22.5" thickTop="1" thickBot="1" x14ac:dyDescent="0.35">
      <c r="B17" s="156">
        <f t="shared" si="6"/>
        <v>0</v>
      </c>
      <c r="C17" s="157">
        <f>achats!O16</f>
        <v>0</v>
      </c>
      <c r="D17" s="164" t="e">
        <f t="shared" si="7"/>
        <v>#DIV/0!</v>
      </c>
      <c r="E17" s="157">
        <f>'1 23'!B231+'2 23'!B231+'3 23'!B231+'4 23'!B231+'5 20'!B231+'6 20'!B231+'7 23'!B231+'8 23'!B231+'9 20'!B231+'10 20'!B231+'11 20'!B231+'12 20'!B231</f>
        <v>0</v>
      </c>
      <c r="F17" s="164" t="e">
        <f t="shared" si="8"/>
        <v>#DIV/0!</v>
      </c>
      <c r="G17" s="157">
        <f>'CH.I'!W30</f>
        <v>0</v>
      </c>
      <c r="H17" s="165" t="e">
        <f t="shared" si="9"/>
        <v>#DIV/0!</v>
      </c>
      <c r="I17" s="158">
        <f t="shared" si="10"/>
        <v>0</v>
      </c>
      <c r="J17" s="158">
        <f t="shared" si="5"/>
        <v>0</v>
      </c>
      <c r="L17" s="169"/>
      <c r="M17" s="170">
        <f>'Rég clients'!C236</f>
        <v>0</v>
      </c>
    </row>
    <row r="18" spans="2:13" ht="22.5" thickTop="1" thickBot="1" x14ac:dyDescent="0.35">
      <c r="B18" s="159">
        <f t="shared" si="6"/>
        <v>0</v>
      </c>
      <c r="C18" s="160">
        <f>achats!O17</f>
        <v>0</v>
      </c>
      <c r="D18" s="161" t="e">
        <f t="shared" si="7"/>
        <v>#DIV/0!</v>
      </c>
      <c r="E18" s="160">
        <f>'1 23'!B232+'2 23'!B232+'3 23'!B232+'4 23'!B232+'5 20'!B232+'6 20'!B232+'7 23'!B232+'8 23'!B232+'9 20'!B232+'10 20'!B232+'11 20'!B232+'12 20'!B232</f>
        <v>0</v>
      </c>
      <c r="F18" s="161" t="e">
        <f t="shared" si="8"/>
        <v>#DIV/0!</v>
      </c>
      <c r="G18" s="160">
        <f>'CH.I'!V32</f>
        <v>0</v>
      </c>
      <c r="H18" s="162" t="e">
        <f t="shared" si="9"/>
        <v>#DIV/0!</v>
      </c>
      <c r="I18" s="163">
        <f t="shared" si="10"/>
        <v>0</v>
      </c>
      <c r="J18" s="163">
        <f t="shared" si="5"/>
        <v>0</v>
      </c>
      <c r="L18" s="169"/>
      <c r="M18" s="170">
        <f>'Rég clients'!C237</f>
        <v>0</v>
      </c>
    </row>
    <row r="19" spans="2:13" ht="22.5" thickTop="1" thickBot="1" x14ac:dyDescent="0.35">
      <c r="B19" s="156">
        <f t="shared" si="6"/>
        <v>0</v>
      </c>
      <c r="C19" s="157">
        <f>achats!O18</f>
        <v>0</v>
      </c>
      <c r="D19" s="164" t="e">
        <f t="shared" si="7"/>
        <v>#DIV/0!</v>
      </c>
      <c r="E19" s="157">
        <f>'1 23'!B233+'2 23'!B233+'3 23'!B233+'4 23'!B233+'5 20'!B233+'6 20'!B233+'7 23'!B233+'8 23'!B233+'9 20'!B233+'10 20'!B233+'11 20'!B233+'12 20'!B233</f>
        <v>0</v>
      </c>
      <c r="F19" s="164" t="e">
        <f t="shared" si="8"/>
        <v>#DIV/0!</v>
      </c>
      <c r="G19" s="157">
        <f>'CH.I'!W32</f>
        <v>0</v>
      </c>
      <c r="H19" s="165" t="e">
        <f t="shared" si="9"/>
        <v>#DIV/0!</v>
      </c>
      <c r="I19" s="158">
        <f t="shared" si="10"/>
        <v>0</v>
      </c>
      <c r="J19" s="158">
        <f t="shared" si="5"/>
        <v>0</v>
      </c>
      <c r="L19" s="169"/>
      <c r="M19" s="170">
        <f>'Rég clients'!C238</f>
        <v>0</v>
      </c>
    </row>
    <row r="20" spans="2:13" ht="22.5" thickTop="1" thickBot="1" x14ac:dyDescent="0.35">
      <c r="B20" s="159">
        <f t="shared" si="6"/>
        <v>0</v>
      </c>
      <c r="C20" s="160">
        <f>achats!O19</f>
        <v>0</v>
      </c>
      <c r="D20" s="161" t="e">
        <f t="shared" si="7"/>
        <v>#DIV/0!</v>
      </c>
      <c r="E20" s="160">
        <f>'1 23'!B234+'2 23'!B234+'3 23'!B234+'4 23'!B234+'5 20'!B234+'6 20'!B234+'7 23'!B234+'8 23'!B234+'9 20'!B234+'10 20'!B234+'11 20'!B234+'12 20'!B234</f>
        <v>0</v>
      </c>
      <c r="F20" s="161" t="e">
        <f t="shared" si="8"/>
        <v>#DIV/0!</v>
      </c>
      <c r="G20" s="160">
        <f>'CH.I'!V34</f>
        <v>0</v>
      </c>
      <c r="H20" s="162" t="e">
        <f t="shared" si="9"/>
        <v>#DIV/0!</v>
      </c>
      <c r="I20" s="163">
        <f t="shared" si="10"/>
        <v>0</v>
      </c>
      <c r="J20" s="163">
        <f t="shared" si="5"/>
        <v>0</v>
      </c>
      <c r="L20" s="169"/>
      <c r="M20" s="170">
        <f>'Rég clients'!C239</f>
        <v>0</v>
      </c>
    </row>
    <row r="21" spans="2:13" ht="22.5" thickTop="1" thickBot="1" x14ac:dyDescent="0.35">
      <c r="B21" s="156">
        <f t="shared" si="6"/>
        <v>0</v>
      </c>
      <c r="C21" s="157">
        <f>achats!O20</f>
        <v>0</v>
      </c>
      <c r="D21" s="164" t="e">
        <f t="shared" si="7"/>
        <v>#DIV/0!</v>
      </c>
      <c r="E21" s="157">
        <f>'1 23'!B235+'2 23'!B235+'3 23'!B235+'4 23'!B235+'5 20'!B235+'6 20'!B235+'7 23'!B235+'8 23'!B235+'9 20'!B235+'10 20'!B235+'11 20'!B235+'12 20'!B235</f>
        <v>0</v>
      </c>
      <c r="F21" s="164" t="e">
        <f t="shared" si="8"/>
        <v>#DIV/0!</v>
      </c>
      <c r="G21" s="157">
        <f>'CH.I'!W34</f>
        <v>0</v>
      </c>
      <c r="H21" s="165" t="e">
        <f t="shared" si="9"/>
        <v>#DIV/0!</v>
      </c>
      <c r="I21" s="158">
        <f t="shared" si="10"/>
        <v>0</v>
      </c>
      <c r="J21" s="158">
        <f t="shared" si="5"/>
        <v>0</v>
      </c>
      <c r="L21" s="169"/>
      <c r="M21" s="170">
        <f>'Rég clients'!C240</f>
        <v>0</v>
      </c>
    </row>
    <row r="22" spans="2:13" ht="21" customHeight="1" thickTop="1" thickBot="1" x14ac:dyDescent="0.35">
      <c r="B22" s="159">
        <f t="shared" si="6"/>
        <v>0</v>
      </c>
      <c r="C22" s="160">
        <f>achats!O21</f>
        <v>0</v>
      </c>
      <c r="D22" s="161" t="e">
        <f t="shared" si="7"/>
        <v>#DIV/0!</v>
      </c>
      <c r="E22" s="160">
        <f>'1 23'!B236+'2 23'!B236+'3 23'!B236+'4 23'!B236+'5 20'!B236+'6 20'!B236+'7 23'!B236+'8 23'!B236+'9 20'!B236+'10 20'!B236+'11 20'!B236+'12 20'!B236</f>
        <v>0</v>
      </c>
      <c r="F22" s="161" t="e">
        <f t="shared" si="8"/>
        <v>#DIV/0!</v>
      </c>
      <c r="G22" s="160">
        <f>'CH.I'!V36</f>
        <v>0</v>
      </c>
      <c r="H22" s="162" t="e">
        <f t="shared" si="9"/>
        <v>#DIV/0!</v>
      </c>
      <c r="I22" s="163">
        <f t="shared" si="10"/>
        <v>0</v>
      </c>
      <c r="J22" s="163">
        <f t="shared" si="5"/>
        <v>0</v>
      </c>
      <c r="L22" s="169"/>
      <c r="M22" s="170">
        <f>'Rég clients'!C241</f>
        <v>0</v>
      </c>
    </row>
    <row r="23" spans="2:13" ht="20.25" customHeight="1" thickTop="1" thickBot="1" x14ac:dyDescent="0.35">
      <c r="B23" s="156">
        <f t="shared" si="6"/>
        <v>0</v>
      </c>
      <c r="C23" s="157">
        <f>achats!O22</f>
        <v>0</v>
      </c>
      <c r="D23" s="164" t="e">
        <f t="shared" si="7"/>
        <v>#DIV/0!</v>
      </c>
      <c r="E23" s="157">
        <f>'1 23'!B237+'2 23'!B237+'3 23'!B237+'4 23'!B237+'5 20'!B237+'6 20'!B237+'7 23'!B237+'8 23'!B237+'9 20'!B237+'10 20'!B237+'11 20'!B237+'12 20'!B237</f>
        <v>0</v>
      </c>
      <c r="F23" s="164" t="e">
        <f t="shared" si="8"/>
        <v>#DIV/0!</v>
      </c>
      <c r="G23" s="157">
        <f>'CH.I'!W36</f>
        <v>0</v>
      </c>
      <c r="H23" s="165" t="e">
        <f t="shared" si="9"/>
        <v>#DIV/0!</v>
      </c>
      <c r="I23" s="158">
        <f t="shared" si="10"/>
        <v>0</v>
      </c>
      <c r="J23" s="163">
        <f t="shared" si="5"/>
        <v>0</v>
      </c>
      <c r="L23" s="169"/>
      <c r="M23" s="170">
        <f>'Rég clients'!C242</f>
        <v>0</v>
      </c>
    </row>
    <row r="24" spans="2:13" ht="18.75" customHeight="1" thickTop="1" thickBot="1" x14ac:dyDescent="0.35">
      <c r="B24" s="156">
        <f t="shared" si="6"/>
        <v>0</v>
      </c>
      <c r="C24" s="160">
        <f>achats!O23</f>
        <v>0</v>
      </c>
      <c r="D24" s="161" t="e">
        <f t="shared" si="7"/>
        <v>#DIV/0!</v>
      </c>
      <c r="E24" s="160">
        <f>'1 23'!B238+'2 23'!B238+'3 23'!B238+'4 23'!B238+'5 20'!B238+'6 20'!B238+'7 23'!B238+'8 23'!B238+'9 20'!B238+'10 20'!B238+'11 20'!B238+'12 20'!B238</f>
        <v>0</v>
      </c>
      <c r="F24" s="161" t="e">
        <f t="shared" si="8"/>
        <v>#DIV/0!</v>
      </c>
      <c r="G24" s="160">
        <f>'CH.I'!V38</f>
        <v>0</v>
      </c>
      <c r="H24" s="162" t="e">
        <f t="shared" si="9"/>
        <v>#DIV/0!</v>
      </c>
      <c r="I24" s="163">
        <f t="shared" si="10"/>
        <v>0</v>
      </c>
      <c r="J24" s="163">
        <f t="shared" si="5"/>
        <v>0</v>
      </c>
      <c r="L24" s="169"/>
      <c r="M24" s="170">
        <f>'Rég clients'!C243</f>
        <v>0</v>
      </c>
    </row>
    <row r="25" spans="2:13" ht="21.75" customHeight="1" thickTop="1" thickBot="1" x14ac:dyDescent="0.35">
      <c r="B25" s="156">
        <f t="shared" si="6"/>
        <v>0</v>
      </c>
      <c r="C25" s="157">
        <f>achats!O24</f>
        <v>0</v>
      </c>
      <c r="D25" s="164" t="e">
        <f t="shared" si="7"/>
        <v>#DIV/0!</v>
      </c>
      <c r="E25" s="157">
        <f>'1 23'!B239+'2 23'!B239+'3 23'!B239+'4 23'!B239+'5 20'!B239+'6 20'!B239+'7 23'!B239+'8 23'!B239+'9 20'!B239+'10 20'!B239+'11 20'!B239+'12 20'!B239</f>
        <v>0</v>
      </c>
      <c r="F25" s="164" t="e">
        <f t="shared" si="8"/>
        <v>#DIV/0!</v>
      </c>
      <c r="G25" s="157">
        <f>'CH.I'!W38</f>
        <v>0</v>
      </c>
      <c r="H25" s="165" t="e">
        <f t="shared" si="9"/>
        <v>#DIV/0!</v>
      </c>
      <c r="I25" s="158">
        <f t="shared" si="10"/>
        <v>0</v>
      </c>
      <c r="J25" s="163">
        <f t="shared" si="5"/>
        <v>0</v>
      </c>
      <c r="L25" s="169"/>
      <c r="M25" s="170">
        <f>'Rég clients'!C244</f>
        <v>0</v>
      </c>
    </row>
    <row r="26" spans="2:13" ht="22.5" customHeight="1" thickTop="1" thickBot="1" x14ac:dyDescent="0.35">
      <c r="B26" s="159">
        <f t="shared" si="6"/>
        <v>0</v>
      </c>
      <c r="C26" s="160">
        <f>achats!O25</f>
        <v>0</v>
      </c>
      <c r="D26" s="161" t="e">
        <f t="shared" si="7"/>
        <v>#DIV/0!</v>
      </c>
      <c r="E26" s="160">
        <f>'1 23'!B240+'2 23'!B240+'3 23'!B240+'4 23'!B240+'5 20'!B240+'6 20'!B240+'7 23'!B240+'8 23'!B240+'9 20'!B240+'10 20'!B240+'11 20'!B240+'12 20'!B240</f>
        <v>0</v>
      </c>
      <c r="F26" s="161" t="e">
        <f t="shared" si="8"/>
        <v>#DIV/0!</v>
      </c>
      <c r="G26" s="160">
        <f>'CH.I'!V40</f>
        <v>0</v>
      </c>
      <c r="H26" s="162" t="e">
        <f t="shared" si="9"/>
        <v>#DIV/0!</v>
      </c>
      <c r="I26" s="163">
        <f t="shared" si="10"/>
        <v>0</v>
      </c>
      <c r="J26" s="163">
        <f t="shared" si="5"/>
        <v>0</v>
      </c>
      <c r="L26" s="169"/>
      <c r="M26" s="170">
        <f>'Rég clients'!C245</f>
        <v>0</v>
      </c>
    </row>
    <row r="27" spans="2:13" ht="19.5" customHeight="1" thickTop="1" thickBot="1" x14ac:dyDescent="0.35">
      <c r="B27" s="156">
        <f t="shared" si="6"/>
        <v>0</v>
      </c>
      <c r="C27" s="157">
        <f>achats!O26</f>
        <v>0</v>
      </c>
      <c r="D27" s="164" t="e">
        <f t="shared" si="7"/>
        <v>#DIV/0!</v>
      </c>
      <c r="E27" s="157">
        <f>'1 23'!B241+'2 23'!B241+'3 23'!B241+'4 23'!B241+'5 20'!B241+'6 20'!B241+'7 23'!B241+'8 23'!B241+'9 20'!B241+'10 20'!B241+'11 20'!B241+'12 20'!B241</f>
        <v>0</v>
      </c>
      <c r="F27" s="164" t="e">
        <f t="shared" si="8"/>
        <v>#DIV/0!</v>
      </c>
      <c r="G27" s="157">
        <f>'CH.I'!W40</f>
        <v>0</v>
      </c>
      <c r="H27" s="165" t="e">
        <f t="shared" si="9"/>
        <v>#DIV/0!</v>
      </c>
      <c r="I27" s="158">
        <f t="shared" si="10"/>
        <v>0</v>
      </c>
      <c r="J27" s="163">
        <f t="shared" si="5"/>
        <v>0</v>
      </c>
      <c r="L27" s="169"/>
      <c r="M27" s="170">
        <f>'Rég clients'!C246</f>
        <v>0</v>
      </c>
    </row>
    <row r="28" spans="2:13" ht="20.25" customHeight="1" thickTop="1" thickBot="1" x14ac:dyDescent="0.35">
      <c r="B28" s="159">
        <f t="shared" si="6"/>
        <v>0</v>
      </c>
      <c r="C28" s="160">
        <f>achats!O27</f>
        <v>0</v>
      </c>
      <c r="D28" s="161" t="e">
        <f t="shared" si="7"/>
        <v>#DIV/0!</v>
      </c>
      <c r="E28" s="160">
        <f>'1 23'!B242+'2 23'!B242+'3 23'!B242+'4 23'!B242+'5 20'!B242+'6 20'!B242+'7 23'!B242+'8 23'!B242+'9 20'!B242+'10 20'!B242+'11 20'!B242+'12 20'!B242</f>
        <v>0</v>
      </c>
      <c r="F28" s="161" t="e">
        <f t="shared" si="8"/>
        <v>#DIV/0!</v>
      </c>
      <c r="G28" s="160">
        <f>'CH.I'!V42</f>
        <v>0</v>
      </c>
      <c r="H28" s="162" t="e">
        <f t="shared" si="9"/>
        <v>#DIV/0!</v>
      </c>
      <c r="I28" s="163">
        <f t="shared" si="10"/>
        <v>0</v>
      </c>
      <c r="J28" s="163">
        <f t="shared" si="5"/>
        <v>0</v>
      </c>
      <c r="L28" s="169"/>
      <c r="M28" s="170">
        <f>'Rég clients'!C247</f>
        <v>0</v>
      </c>
    </row>
    <row r="29" spans="2:13" ht="18" customHeight="1" thickTop="1" thickBot="1" x14ac:dyDescent="0.35">
      <c r="B29" s="156">
        <f t="shared" si="6"/>
        <v>0</v>
      </c>
      <c r="C29" s="157">
        <f>achats!O28</f>
        <v>0</v>
      </c>
      <c r="D29" s="164" t="e">
        <f t="shared" si="7"/>
        <v>#DIV/0!</v>
      </c>
      <c r="E29" s="157">
        <f>'1 23'!B243+'2 23'!B243+'3 23'!B243+'4 23'!B243+'5 20'!B243+'6 20'!B243+'7 23'!B243+'8 23'!B243+'9 20'!B243+'10 20'!B243+'11 20'!B243+'12 20'!B243</f>
        <v>0</v>
      </c>
      <c r="F29" s="164" t="e">
        <f t="shared" si="8"/>
        <v>#DIV/0!</v>
      </c>
      <c r="G29" s="157">
        <f>'CH.I'!W42</f>
        <v>0</v>
      </c>
      <c r="H29" s="165" t="e">
        <f t="shared" si="9"/>
        <v>#DIV/0!</v>
      </c>
      <c r="I29" s="158">
        <f t="shared" si="10"/>
        <v>0</v>
      </c>
      <c r="J29" s="163">
        <f t="shared" si="5"/>
        <v>0</v>
      </c>
      <c r="L29" s="169"/>
      <c r="M29" s="170">
        <f>'Rég clients'!C248</f>
        <v>0</v>
      </c>
    </row>
    <row r="30" spans="2:13" ht="21" customHeight="1" thickTop="1" thickBot="1" x14ac:dyDescent="0.35">
      <c r="B30" s="159">
        <f t="shared" si="6"/>
        <v>0</v>
      </c>
      <c r="C30" s="160">
        <f>achats!O29</f>
        <v>0</v>
      </c>
      <c r="D30" s="161" t="e">
        <f t="shared" si="7"/>
        <v>#DIV/0!</v>
      </c>
      <c r="E30" s="160">
        <f>'1 23'!B244+'2 23'!B244+'3 23'!B244+'4 23'!B244+'5 20'!B244+'6 20'!B244+'7 23'!B244+'8 23'!B244+'9 20'!B244+'10 20'!B244+'11 20'!B244+'12 20'!B244</f>
        <v>0</v>
      </c>
      <c r="F30" s="161" t="e">
        <f t="shared" si="8"/>
        <v>#DIV/0!</v>
      </c>
      <c r="G30" s="160">
        <f>'CH.I'!V44</f>
        <v>0</v>
      </c>
      <c r="H30" s="162" t="e">
        <f t="shared" si="9"/>
        <v>#DIV/0!</v>
      </c>
      <c r="I30" s="163">
        <f t="shared" si="10"/>
        <v>0</v>
      </c>
      <c r="J30" s="163">
        <f t="shared" si="5"/>
        <v>0</v>
      </c>
      <c r="L30" s="169"/>
      <c r="M30" s="170">
        <f>'Rég clients'!C249</f>
        <v>0</v>
      </c>
    </row>
    <row r="31" spans="2:13" ht="22.5" customHeight="1" thickTop="1" thickBot="1" x14ac:dyDescent="0.35">
      <c r="B31" s="156">
        <f t="shared" si="6"/>
        <v>0</v>
      </c>
      <c r="C31" s="157">
        <f>achats!O30</f>
        <v>0</v>
      </c>
      <c r="D31" s="164" t="e">
        <f t="shared" si="7"/>
        <v>#DIV/0!</v>
      </c>
      <c r="E31" s="157">
        <f>'1 23'!B245+'2 23'!B245+'3 23'!B245+'4 23'!B245+'5 20'!B245+'6 20'!B245+'7 23'!B245+'8 23'!B245+'9 20'!B245+'10 20'!B245+'11 20'!B245+'12 20'!B245</f>
        <v>0</v>
      </c>
      <c r="F31" s="164" t="e">
        <f t="shared" si="8"/>
        <v>#DIV/0!</v>
      </c>
      <c r="G31" s="157">
        <f>'CH.I'!W44</f>
        <v>0</v>
      </c>
      <c r="H31" s="165" t="e">
        <f t="shared" si="9"/>
        <v>#DIV/0!</v>
      </c>
      <c r="I31" s="158">
        <f t="shared" si="10"/>
        <v>0</v>
      </c>
      <c r="J31" s="163">
        <f t="shared" si="5"/>
        <v>0</v>
      </c>
      <c r="L31" s="169"/>
      <c r="M31" s="170">
        <f>'Rég clients'!C250</f>
        <v>0</v>
      </c>
    </row>
    <row r="32" spans="2:13" ht="18" customHeight="1" thickTop="1" thickBot="1" x14ac:dyDescent="0.35">
      <c r="B32" s="159">
        <f t="shared" si="6"/>
        <v>0</v>
      </c>
      <c r="C32" s="160">
        <f>achats!O31</f>
        <v>0</v>
      </c>
      <c r="D32" s="161" t="e">
        <f t="shared" si="7"/>
        <v>#DIV/0!</v>
      </c>
      <c r="E32" s="160">
        <f>'1 23'!B246+'2 23'!B246+'3 23'!B246+'4 23'!B246+'5 20'!B246+'6 20'!B246+'7 23'!B246+'8 23'!B246+'9 20'!B246+'10 20'!B246+'11 20'!B246+'12 20'!B246</f>
        <v>0</v>
      </c>
      <c r="F32" s="161" t="e">
        <f t="shared" si="8"/>
        <v>#DIV/0!</v>
      </c>
      <c r="G32" s="160">
        <f>'CH.I'!V46</f>
        <v>0</v>
      </c>
      <c r="H32" s="162" t="e">
        <f t="shared" si="9"/>
        <v>#DIV/0!</v>
      </c>
      <c r="I32" s="163">
        <f t="shared" si="10"/>
        <v>0</v>
      </c>
      <c r="J32" s="163">
        <f t="shared" si="5"/>
        <v>0</v>
      </c>
      <c r="L32" s="169"/>
      <c r="M32" s="170">
        <f>'Rég clients'!C251</f>
        <v>0</v>
      </c>
    </row>
    <row r="33" spans="2:13" ht="19.5" customHeight="1" thickTop="1" thickBot="1" x14ac:dyDescent="0.35">
      <c r="B33" s="156">
        <f t="shared" si="6"/>
        <v>0</v>
      </c>
      <c r="C33" s="157">
        <f>achats!O32</f>
        <v>0</v>
      </c>
      <c r="D33" s="164" t="e">
        <f t="shared" si="7"/>
        <v>#DIV/0!</v>
      </c>
      <c r="E33" s="157">
        <f>'1 23'!B247+'2 23'!B247+'3 23'!B247+'4 23'!B247+'5 20'!B247+'6 20'!B247+'7 23'!B247+'8 23'!B247+'9 20'!B247+'10 20'!B247+'11 20'!B247+'12 20'!B247</f>
        <v>0</v>
      </c>
      <c r="F33" s="164" t="e">
        <f t="shared" si="8"/>
        <v>#DIV/0!</v>
      </c>
      <c r="G33" s="157">
        <f>'CH.I'!W46</f>
        <v>0</v>
      </c>
      <c r="H33" s="165" t="e">
        <f t="shared" si="9"/>
        <v>#DIV/0!</v>
      </c>
      <c r="I33" s="163">
        <f t="shared" si="10"/>
        <v>0</v>
      </c>
      <c r="J33" s="163">
        <f t="shared" si="5"/>
        <v>0</v>
      </c>
      <c r="L33" s="169"/>
      <c r="M33" s="170">
        <f>'Rég clients'!C252</f>
        <v>0</v>
      </c>
    </row>
    <row r="34" spans="2:13" ht="21.75" customHeight="1" thickTop="1" thickBot="1" x14ac:dyDescent="0.35">
      <c r="B34" s="159">
        <f t="shared" si="6"/>
        <v>0</v>
      </c>
      <c r="C34" s="160">
        <f>achats!O33</f>
        <v>0</v>
      </c>
      <c r="D34" s="161" t="e">
        <f t="shared" si="7"/>
        <v>#DIV/0!</v>
      </c>
      <c r="E34" s="160">
        <f>'1 23'!B248+'2 23'!B248+'3 23'!B248+'4 23'!B248+'5 20'!B248+'6 20'!B248+'7 23'!B248+'8 23'!B248+'9 20'!B248+'10 20'!B248+'11 20'!B248+'12 20'!B248</f>
        <v>0</v>
      </c>
      <c r="F34" s="161" t="e">
        <f t="shared" si="8"/>
        <v>#DIV/0!</v>
      </c>
      <c r="G34" s="160">
        <f>'CH.I'!V48</f>
        <v>0</v>
      </c>
      <c r="H34" s="162" t="e">
        <f t="shared" si="9"/>
        <v>#DIV/0!</v>
      </c>
      <c r="I34" s="163">
        <f t="shared" si="10"/>
        <v>0</v>
      </c>
      <c r="J34" s="163">
        <f t="shared" si="5"/>
        <v>0</v>
      </c>
      <c r="L34" s="169"/>
      <c r="M34" s="170">
        <f>'Rég clients'!C253</f>
        <v>0</v>
      </c>
    </row>
    <row r="35" spans="2:13" ht="18" customHeight="1" thickTop="1" thickBot="1" x14ac:dyDescent="0.35">
      <c r="B35" s="156">
        <f t="shared" si="6"/>
        <v>0</v>
      </c>
      <c r="C35" s="157">
        <f>achats!O34</f>
        <v>0</v>
      </c>
      <c r="D35" s="164" t="e">
        <f t="shared" si="7"/>
        <v>#DIV/0!</v>
      </c>
      <c r="E35" s="157">
        <f>'1 23'!B249+'2 23'!B249+'3 23'!B249+'4 23'!B249+'5 20'!B249+'6 20'!B249+'7 23'!B249+'8 23'!B249+'9 20'!B249+'10 20'!B249+'11 20'!B249+'12 20'!B249</f>
        <v>0</v>
      </c>
      <c r="F35" s="164" t="e">
        <f t="shared" si="8"/>
        <v>#DIV/0!</v>
      </c>
      <c r="G35" s="157">
        <f>'CH.I'!W48</f>
        <v>0</v>
      </c>
      <c r="H35" s="165" t="e">
        <f t="shared" si="9"/>
        <v>#DIV/0!</v>
      </c>
      <c r="I35" s="158">
        <f t="shared" si="10"/>
        <v>0</v>
      </c>
      <c r="J35" s="163">
        <f t="shared" si="5"/>
        <v>0</v>
      </c>
      <c r="L35" s="169"/>
      <c r="M35" s="170">
        <f>'Rég clients'!C254</f>
        <v>0</v>
      </c>
    </row>
    <row r="36" spans="2:13" ht="18.75" customHeight="1" thickTop="1" thickBot="1" x14ac:dyDescent="0.35">
      <c r="B36" s="159">
        <f t="shared" si="6"/>
        <v>0</v>
      </c>
      <c r="C36" s="160">
        <f>achats!O35</f>
        <v>0</v>
      </c>
      <c r="D36" s="161" t="e">
        <f t="shared" si="7"/>
        <v>#DIV/0!</v>
      </c>
      <c r="E36" s="160">
        <f>'1 23'!B250+'2 23'!B250+'3 23'!B250+'4 23'!B250+'5 20'!B250+'6 20'!B250+'7 23'!B250+'8 23'!B250+'9 20'!B250+'10 20'!B250+'11 20'!B250+'12 20'!B250</f>
        <v>0</v>
      </c>
      <c r="F36" s="161" t="e">
        <f t="shared" si="8"/>
        <v>#DIV/0!</v>
      </c>
      <c r="G36" s="160">
        <f>'CH.I'!V50</f>
        <v>0</v>
      </c>
      <c r="H36" s="162" t="e">
        <f t="shared" si="9"/>
        <v>#DIV/0!</v>
      </c>
      <c r="I36" s="163">
        <f t="shared" si="10"/>
        <v>0</v>
      </c>
      <c r="J36" s="163">
        <f t="shared" si="5"/>
        <v>0</v>
      </c>
      <c r="L36" s="169"/>
      <c r="M36" s="170">
        <f>'Rég clients'!C255</f>
        <v>0</v>
      </c>
    </row>
    <row r="37" spans="2:13" ht="18" customHeight="1" thickTop="1" thickBot="1" x14ac:dyDescent="0.35">
      <c r="B37" s="156">
        <f t="shared" si="6"/>
        <v>0</v>
      </c>
      <c r="C37" s="157">
        <f>achats!O36</f>
        <v>0</v>
      </c>
      <c r="D37" s="164" t="e">
        <f t="shared" si="7"/>
        <v>#DIV/0!</v>
      </c>
      <c r="E37" s="157">
        <f>'1 23'!B251+'2 23'!B251+'3 23'!B251+'4 23'!B251+'5 20'!B251+'6 20'!B251+'7 23'!B251+'8 23'!B251+'9 20'!B251+'10 20'!B251+'11 20'!B251+'12 20'!B251</f>
        <v>0</v>
      </c>
      <c r="F37" s="164" t="e">
        <f t="shared" si="8"/>
        <v>#DIV/0!</v>
      </c>
      <c r="G37" s="174">
        <f>'CH.I'!W50</f>
        <v>0</v>
      </c>
      <c r="H37" s="165" t="e">
        <f t="shared" si="9"/>
        <v>#DIV/0!</v>
      </c>
      <c r="I37" s="158">
        <f t="shared" si="10"/>
        <v>0</v>
      </c>
      <c r="J37" s="163">
        <f t="shared" si="5"/>
        <v>0</v>
      </c>
      <c r="L37" s="169"/>
      <c r="M37" s="170">
        <f>'Rég clients'!C256</f>
        <v>0</v>
      </c>
    </row>
    <row r="38" spans="2:13" ht="17.25" customHeight="1" thickTop="1" thickBot="1" x14ac:dyDescent="0.35">
      <c r="B38" s="159">
        <f t="shared" si="6"/>
        <v>0</v>
      </c>
      <c r="C38" s="160">
        <f>achats!O37</f>
        <v>0</v>
      </c>
      <c r="D38" s="161" t="e">
        <f t="shared" si="7"/>
        <v>#DIV/0!</v>
      </c>
      <c r="E38" s="160">
        <f>'1 23'!B252+'2 23'!B252+'3 23'!B252+'4 23'!B252+'5 20'!B252+'6 20'!B252+'7 23'!B252+'8 23'!B252+'9 20'!B252+'10 20'!B252+'11 20'!B252+'12 20'!B252</f>
        <v>0</v>
      </c>
      <c r="F38" s="161" t="e">
        <f t="shared" si="8"/>
        <v>#DIV/0!</v>
      </c>
      <c r="G38" s="160">
        <f>'CH.I'!V52</f>
        <v>0</v>
      </c>
      <c r="H38" s="162" t="e">
        <f t="shared" si="9"/>
        <v>#DIV/0!</v>
      </c>
      <c r="I38" s="163">
        <f t="shared" si="10"/>
        <v>0</v>
      </c>
      <c r="J38" s="163">
        <f t="shared" si="5"/>
        <v>0</v>
      </c>
      <c r="L38" s="169"/>
      <c r="M38" s="170">
        <f>'Rég clients'!C257</f>
        <v>0</v>
      </c>
    </row>
    <row r="39" spans="2:13" ht="17.25" customHeight="1" thickTop="1" thickBot="1" x14ac:dyDescent="0.35">
      <c r="B39" s="156">
        <f t="shared" si="6"/>
        <v>0</v>
      </c>
      <c r="C39" s="157">
        <f>achats!O38</f>
        <v>0</v>
      </c>
      <c r="D39" s="164" t="e">
        <f t="shared" si="7"/>
        <v>#DIV/0!</v>
      </c>
      <c r="E39" s="157">
        <f>'1 23'!B253+'2 23'!B253+'3 23'!B253+'4 23'!B253+'5 20'!B253+'6 20'!B253+'7 23'!B253+'8 23'!B253+'9 20'!B253+'10 20'!B253+'11 20'!B253+'12 20'!B253</f>
        <v>0</v>
      </c>
      <c r="F39" s="164" t="e">
        <f t="shared" si="8"/>
        <v>#DIV/0!</v>
      </c>
      <c r="G39" s="157">
        <f>'CH.I'!W52</f>
        <v>0</v>
      </c>
      <c r="H39" s="165" t="e">
        <f t="shared" si="9"/>
        <v>#DIV/0!</v>
      </c>
      <c r="I39" s="158">
        <f t="shared" si="10"/>
        <v>0</v>
      </c>
      <c r="J39" s="163">
        <f t="shared" si="5"/>
        <v>0</v>
      </c>
      <c r="L39" s="169"/>
      <c r="M39" s="170">
        <f>'Rég clients'!C258</f>
        <v>0</v>
      </c>
    </row>
    <row r="40" spans="2:13" ht="18.75" customHeight="1" thickTop="1" thickBot="1" x14ac:dyDescent="0.35">
      <c r="B40" s="159">
        <f t="shared" si="6"/>
        <v>0</v>
      </c>
      <c r="C40" s="160">
        <f>achats!O39</f>
        <v>0</v>
      </c>
      <c r="D40" s="161" t="e">
        <f t="shared" si="7"/>
        <v>#DIV/0!</v>
      </c>
      <c r="E40" s="160">
        <f>'1 23'!B254+'2 23'!B254+'3 23'!B254+'4 23'!B254+'5 20'!B254+'6 20'!B254+'7 23'!B254+'8 23'!B254+'9 20'!B254+'10 20'!B254+'11 20'!B254+'12 20'!B254</f>
        <v>0</v>
      </c>
      <c r="F40" s="161" t="e">
        <f t="shared" si="8"/>
        <v>#DIV/0!</v>
      </c>
      <c r="G40" s="160">
        <f>'CH.I'!V54</f>
        <v>0</v>
      </c>
      <c r="H40" s="162" t="e">
        <f t="shared" si="9"/>
        <v>#DIV/0!</v>
      </c>
      <c r="I40" s="163">
        <f t="shared" si="10"/>
        <v>0</v>
      </c>
      <c r="J40" s="163">
        <f t="shared" si="5"/>
        <v>0</v>
      </c>
      <c r="L40" s="169"/>
      <c r="M40" s="170">
        <f>'Rég clients'!C259</f>
        <v>0</v>
      </c>
    </row>
    <row r="41" spans="2:13" ht="20.25" customHeight="1" thickTop="1" thickBot="1" x14ac:dyDescent="0.35">
      <c r="B41" s="156">
        <f t="shared" si="6"/>
        <v>0</v>
      </c>
      <c r="C41" s="157">
        <f>achats!O40</f>
        <v>0</v>
      </c>
      <c r="D41" s="164" t="e">
        <f t="shared" si="7"/>
        <v>#DIV/0!</v>
      </c>
      <c r="E41" s="157">
        <f>'1 23'!B255+'2 23'!B255+'3 23'!B255+'4 23'!B255+'5 20'!B255+'6 20'!B255+'7 23'!B255+'8 23'!B255+'9 20'!B255+'10 20'!B255+'11 20'!B255+'12 20'!B255</f>
        <v>0</v>
      </c>
      <c r="F41" s="164" t="e">
        <f t="shared" si="8"/>
        <v>#DIV/0!</v>
      </c>
      <c r="G41" s="157">
        <f>'CH.I'!W54</f>
        <v>0</v>
      </c>
      <c r="H41" s="165" t="e">
        <f t="shared" si="9"/>
        <v>#DIV/0!</v>
      </c>
      <c r="I41" s="158">
        <f t="shared" si="10"/>
        <v>0</v>
      </c>
      <c r="J41" s="158">
        <f t="shared" si="5"/>
        <v>0</v>
      </c>
      <c r="L41" s="169"/>
      <c r="M41" s="170">
        <f>'Rég clients'!C260</f>
        <v>0</v>
      </c>
    </row>
    <row r="42" spans="2:13" ht="20.25" customHeight="1" thickTop="1" thickBot="1" x14ac:dyDescent="0.35">
      <c r="B42" s="159">
        <f t="shared" si="6"/>
        <v>0</v>
      </c>
      <c r="C42" s="160">
        <f>achats!O41</f>
        <v>0</v>
      </c>
      <c r="D42" s="161" t="e">
        <f t="shared" si="7"/>
        <v>#DIV/0!</v>
      </c>
      <c r="E42" s="160">
        <f>'1 23'!B256+'2 23'!B256+'3 23'!B256+'4 23'!B256+'5 20'!B256+'6 20'!B256+'7 23'!B256+'8 23'!B256+'9 20'!B256+'10 20'!B256+'11 20'!B256+'12 20'!B256</f>
        <v>0</v>
      </c>
      <c r="F42" s="161" t="e">
        <f t="shared" si="8"/>
        <v>#DIV/0!</v>
      </c>
      <c r="G42" s="160">
        <f>'CH.I'!V56</f>
        <v>0</v>
      </c>
      <c r="H42" s="162" t="e">
        <f t="shared" si="9"/>
        <v>#DIV/0!</v>
      </c>
      <c r="I42" s="163">
        <f t="shared" si="10"/>
        <v>0</v>
      </c>
      <c r="J42" s="163">
        <f t="shared" si="5"/>
        <v>0</v>
      </c>
      <c r="L42" s="169"/>
      <c r="M42" s="170">
        <f>'Rég clients'!C261</f>
        <v>0</v>
      </c>
    </row>
    <row r="43" spans="2:13" ht="18" customHeight="1" thickTop="1" thickBot="1" x14ac:dyDescent="0.35">
      <c r="B43" s="156">
        <f t="shared" si="6"/>
        <v>0</v>
      </c>
      <c r="C43" s="157">
        <f>achats!O42</f>
        <v>0</v>
      </c>
      <c r="D43" s="164" t="e">
        <f t="shared" si="7"/>
        <v>#DIV/0!</v>
      </c>
      <c r="E43" s="157">
        <f>'1 23'!B257+'2 23'!B257+'3 23'!B257+'4 23'!B257+'5 20'!B257+'6 20'!B257+'7 23'!B257+'8 23'!B257+'9 20'!B257+'10 20'!B257+'11 20'!B257+'12 20'!B257</f>
        <v>0</v>
      </c>
      <c r="F43" s="164" t="e">
        <f t="shared" si="8"/>
        <v>#DIV/0!</v>
      </c>
      <c r="G43" s="157">
        <f>'CH.I'!W56</f>
        <v>0</v>
      </c>
      <c r="H43" s="165" t="e">
        <f t="shared" si="9"/>
        <v>#DIV/0!</v>
      </c>
      <c r="I43" s="158">
        <f t="shared" si="10"/>
        <v>0</v>
      </c>
      <c r="J43" s="158">
        <f t="shared" si="5"/>
        <v>0</v>
      </c>
      <c r="L43" s="169"/>
      <c r="M43" s="170">
        <f>'Rég clients'!C262</f>
        <v>0</v>
      </c>
    </row>
    <row r="44" spans="2:13" ht="20.25" customHeight="1" thickTop="1" thickBot="1" x14ac:dyDescent="0.35">
      <c r="B44" s="159">
        <f t="shared" si="6"/>
        <v>0</v>
      </c>
      <c r="C44" s="160">
        <f>achats!O43</f>
        <v>0</v>
      </c>
      <c r="D44" s="161" t="e">
        <f t="shared" si="7"/>
        <v>#DIV/0!</v>
      </c>
      <c r="E44" s="160">
        <f>'1 23'!B258+'2 23'!B258+'3 23'!B258+'4 23'!B258+'5 20'!B258+'6 20'!B258+'7 23'!B258+'8 23'!B258+'9 20'!B258+'10 20'!B258+'11 20'!B258+'12 20'!B258</f>
        <v>0</v>
      </c>
      <c r="F44" s="161" t="e">
        <f t="shared" si="8"/>
        <v>#DIV/0!</v>
      </c>
      <c r="G44" s="160">
        <f>'CH.I'!V58</f>
        <v>0</v>
      </c>
      <c r="H44" s="162" t="e">
        <f t="shared" si="9"/>
        <v>#DIV/0!</v>
      </c>
      <c r="I44" s="163">
        <f t="shared" si="10"/>
        <v>0</v>
      </c>
      <c r="J44" s="163">
        <f t="shared" si="5"/>
        <v>0</v>
      </c>
      <c r="L44" s="169"/>
      <c r="M44" s="170">
        <f>'Rég clients'!C263</f>
        <v>0</v>
      </c>
    </row>
    <row r="45" spans="2:13" ht="18.75" customHeight="1" thickTop="1" thickBot="1" x14ac:dyDescent="0.35">
      <c r="B45" s="156">
        <f t="shared" si="6"/>
        <v>0</v>
      </c>
      <c r="C45" s="157">
        <f>achats!O44</f>
        <v>0</v>
      </c>
      <c r="D45" s="164" t="e">
        <f t="shared" si="7"/>
        <v>#DIV/0!</v>
      </c>
      <c r="E45" s="157">
        <f>'1 23'!B259+'2 23'!B259+'3 23'!B259+'4 23'!B259+'5 20'!B259+'6 20'!B259+'7 23'!B259+'8 23'!B259+'9 20'!B259+'10 20'!B259+'11 20'!B259+'12 20'!B259</f>
        <v>0</v>
      </c>
      <c r="F45" s="164" t="e">
        <f t="shared" si="8"/>
        <v>#DIV/0!</v>
      </c>
      <c r="G45" s="157">
        <f>'CH.I'!W58</f>
        <v>0</v>
      </c>
      <c r="H45" s="165" t="e">
        <f t="shared" si="9"/>
        <v>#DIV/0!</v>
      </c>
      <c r="I45" s="158">
        <f t="shared" si="10"/>
        <v>0</v>
      </c>
      <c r="J45" s="158">
        <f t="shared" si="5"/>
        <v>0</v>
      </c>
      <c r="L45" s="169"/>
      <c r="M45" s="170">
        <f>'Rég clients'!C264</f>
        <v>0</v>
      </c>
    </row>
    <row r="46" spans="2:13" ht="22.5" customHeight="1" thickTop="1" thickBot="1" x14ac:dyDescent="0.35">
      <c r="B46" s="159">
        <f t="shared" si="6"/>
        <v>0</v>
      </c>
      <c r="C46" s="160">
        <f>achats!O45</f>
        <v>0</v>
      </c>
      <c r="D46" s="161" t="e">
        <f t="shared" si="7"/>
        <v>#DIV/0!</v>
      </c>
      <c r="E46" s="160">
        <f>'1 23'!B260+'2 23'!B260+'3 23'!B260+'4 23'!B260+'5 20'!B260+'6 20'!B260+'7 23'!B260+'8 23'!B260+'9 20'!B260+'10 20'!B260+'11 20'!B260+'12 20'!B260</f>
        <v>0</v>
      </c>
      <c r="F46" s="161" t="e">
        <f t="shared" si="8"/>
        <v>#DIV/0!</v>
      </c>
      <c r="G46" s="160">
        <f>'CH.I'!V60</f>
        <v>0</v>
      </c>
      <c r="H46" s="162" t="e">
        <f t="shared" si="9"/>
        <v>#DIV/0!</v>
      </c>
      <c r="I46" s="163">
        <f t="shared" si="10"/>
        <v>0</v>
      </c>
      <c r="J46" s="163">
        <f t="shared" si="5"/>
        <v>0</v>
      </c>
      <c r="L46" s="169"/>
      <c r="M46" s="170">
        <f>'Rég clients'!C265</f>
        <v>0</v>
      </c>
    </row>
    <row r="47" spans="2:13" ht="20.25" customHeight="1" thickTop="1" thickBot="1" x14ac:dyDescent="0.35">
      <c r="B47" s="156">
        <f t="shared" si="6"/>
        <v>0</v>
      </c>
      <c r="C47" s="157">
        <f>achats!O46</f>
        <v>0</v>
      </c>
      <c r="D47" s="164" t="e">
        <f t="shared" si="7"/>
        <v>#DIV/0!</v>
      </c>
      <c r="E47" s="157">
        <f>'1 23'!B261+'2 23'!B261+'3 23'!B261+'4 23'!B261+'5 20'!B261+'6 20'!B261+'7 23'!B261+'8 23'!B261+'9 20'!B261+'10 20'!B261+'11 20'!B261+'12 20'!B261</f>
        <v>0</v>
      </c>
      <c r="F47" s="164" t="e">
        <f t="shared" si="8"/>
        <v>#DIV/0!</v>
      </c>
      <c r="G47" s="157">
        <f>'CH.I'!W60</f>
        <v>0</v>
      </c>
      <c r="H47" s="165" t="e">
        <f t="shared" si="9"/>
        <v>#DIV/0!</v>
      </c>
      <c r="I47" s="158">
        <f t="shared" si="10"/>
        <v>0</v>
      </c>
      <c r="J47" s="158">
        <f t="shared" si="5"/>
        <v>0</v>
      </c>
      <c r="L47" s="169"/>
      <c r="M47" s="170">
        <f>'Rég clients'!C266</f>
        <v>0</v>
      </c>
    </row>
    <row r="48" spans="2:13" ht="18" customHeight="1" thickTop="1" thickBot="1" x14ac:dyDescent="0.35">
      <c r="B48" s="159">
        <f t="shared" si="6"/>
        <v>0</v>
      </c>
      <c r="C48" s="160">
        <f>achats!O47</f>
        <v>0</v>
      </c>
      <c r="D48" s="161" t="e">
        <f t="shared" si="7"/>
        <v>#DIV/0!</v>
      </c>
      <c r="E48" s="160">
        <f>'1 23'!B262+'2 23'!B262+'3 23'!B262+'4 23'!B262+'5 20'!B262+'6 20'!B262+'7 23'!B262+'8 23'!B262+'9 20'!B262+'10 20'!B262+'11 20'!B262+'12 20'!B262</f>
        <v>0</v>
      </c>
      <c r="F48" s="161" t="e">
        <f t="shared" si="8"/>
        <v>#DIV/0!</v>
      </c>
      <c r="G48" s="160">
        <f>'CH.I'!V62</f>
        <v>0</v>
      </c>
      <c r="H48" s="162" t="e">
        <f t="shared" si="9"/>
        <v>#DIV/0!</v>
      </c>
      <c r="I48" s="163">
        <f t="shared" si="10"/>
        <v>0</v>
      </c>
      <c r="J48" s="163">
        <f t="shared" si="5"/>
        <v>0</v>
      </c>
      <c r="L48" s="169"/>
      <c r="M48" s="170">
        <f>'Rég clients'!C267</f>
        <v>0</v>
      </c>
    </row>
    <row r="49" spans="2:13" ht="17.25" customHeight="1" thickTop="1" thickBot="1" x14ac:dyDescent="0.35">
      <c r="B49" s="156">
        <f t="shared" si="6"/>
        <v>0</v>
      </c>
      <c r="C49" s="157">
        <f>achats!O48</f>
        <v>0</v>
      </c>
      <c r="D49" s="164" t="e">
        <f t="shared" si="7"/>
        <v>#DIV/0!</v>
      </c>
      <c r="E49" s="157">
        <f>'1 23'!B263+'2 23'!B263+'3 23'!B263+'4 23'!B263+'5 20'!B263+'6 20'!B263+'7 23'!B263+'8 23'!B263+'9 20'!B263+'10 20'!B263+'11 20'!B263+'12 20'!B263</f>
        <v>0</v>
      </c>
      <c r="F49" s="164" t="e">
        <f t="shared" si="8"/>
        <v>#DIV/0!</v>
      </c>
      <c r="G49" s="157">
        <f>'CH.I'!W62</f>
        <v>0</v>
      </c>
      <c r="H49" s="165" t="e">
        <f t="shared" si="9"/>
        <v>#DIV/0!</v>
      </c>
      <c r="I49" s="158">
        <f t="shared" si="10"/>
        <v>0</v>
      </c>
      <c r="J49" s="158">
        <f t="shared" si="5"/>
        <v>0</v>
      </c>
      <c r="L49" s="169"/>
      <c r="M49" s="170">
        <f>'Rég clients'!C268</f>
        <v>0</v>
      </c>
    </row>
    <row r="50" spans="2:13" ht="18" customHeight="1" thickTop="1" thickBot="1" x14ac:dyDescent="0.35">
      <c r="B50" s="159">
        <f t="shared" si="6"/>
        <v>0</v>
      </c>
      <c r="C50" s="160">
        <f>achats!O49</f>
        <v>0</v>
      </c>
      <c r="D50" s="161" t="e">
        <f t="shared" si="7"/>
        <v>#DIV/0!</v>
      </c>
      <c r="E50" s="160">
        <f>'1 23'!B264+'2 23'!B264+'3 23'!B264+'4 23'!B264+'5 20'!B264+'6 20'!B264+'7 23'!B264+'8 23'!B264+'9 20'!B264+'10 20'!B264+'11 20'!B264+'12 20'!B264</f>
        <v>0</v>
      </c>
      <c r="F50" s="161" t="e">
        <f t="shared" si="8"/>
        <v>#DIV/0!</v>
      </c>
      <c r="G50" s="160">
        <f>'CH.I'!V64</f>
        <v>0</v>
      </c>
      <c r="H50" s="162" t="e">
        <f t="shared" si="9"/>
        <v>#DIV/0!</v>
      </c>
      <c r="I50" s="163">
        <f t="shared" si="10"/>
        <v>0</v>
      </c>
      <c r="J50" s="163">
        <f t="shared" si="5"/>
        <v>0</v>
      </c>
      <c r="L50" s="169"/>
      <c r="M50" s="170">
        <f>'Rég clients'!C269</f>
        <v>0</v>
      </c>
    </row>
    <row r="51" spans="2:13" ht="18.75" customHeight="1" thickTop="1" thickBot="1" x14ac:dyDescent="0.35">
      <c r="B51" s="156">
        <f t="shared" si="6"/>
        <v>0</v>
      </c>
      <c r="C51" s="157">
        <f>achats!O50</f>
        <v>0</v>
      </c>
      <c r="D51" s="164" t="e">
        <f t="shared" si="7"/>
        <v>#DIV/0!</v>
      </c>
      <c r="E51" s="157">
        <f>'1 23'!B265+'2 23'!B265+'3 23'!B265+'4 23'!B265+'5 20'!B265+'6 20'!B265+'7 23'!B265+'8 23'!B265+'9 20'!B265+'10 20'!B265+'11 20'!B265+'12 20'!B265</f>
        <v>0</v>
      </c>
      <c r="F51" s="164" t="e">
        <f t="shared" si="8"/>
        <v>#DIV/0!</v>
      </c>
      <c r="G51" s="157">
        <f>'CH.I'!W64</f>
        <v>0</v>
      </c>
      <c r="H51" s="165" t="e">
        <f t="shared" si="9"/>
        <v>#DIV/0!</v>
      </c>
      <c r="I51" s="158">
        <f t="shared" si="10"/>
        <v>0</v>
      </c>
      <c r="J51" s="158">
        <f t="shared" si="5"/>
        <v>0</v>
      </c>
      <c r="L51" s="169"/>
      <c r="M51" s="170">
        <f>'Rég clients'!C270</f>
        <v>0</v>
      </c>
    </row>
    <row r="52" spans="2:13" ht="16.5" customHeight="1" thickTop="1" thickBot="1" x14ac:dyDescent="0.35">
      <c r="B52" s="159">
        <f t="shared" si="6"/>
        <v>0</v>
      </c>
      <c r="C52" s="160">
        <f>achats!O51</f>
        <v>0</v>
      </c>
      <c r="D52" s="161" t="e">
        <f t="shared" si="7"/>
        <v>#DIV/0!</v>
      </c>
      <c r="E52" s="160">
        <f>'1 23'!B266+'2 23'!B266+'3 23'!B266+'4 23'!B266+'5 20'!B266+'6 20'!B266+'7 23'!B266+'8 23'!B266+'9 20'!B266+'10 20'!B266+'11 20'!B266+'12 20'!B266</f>
        <v>0</v>
      </c>
      <c r="F52" s="161" t="e">
        <f t="shared" si="8"/>
        <v>#DIV/0!</v>
      </c>
      <c r="G52" s="160">
        <f>'CH.I'!V66</f>
        <v>0</v>
      </c>
      <c r="H52" s="162" t="e">
        <f t="shared" si="9"/>
        <v>#DIV/0!</v>
      </c>
      <c r="I52" s="163">
        <f t="shared" si="10"/>
        <v>0</v>
      </c>
      <c r="J52" s="163">
        <f t="shared" si="5"/>
        <v>0</v>
      </c>
      <c r="L52" s="169"/>
      <c r="M52" s="170">
        <f>'Rég clients'!C271</f>
        <v>0</v>
      </c>
    </row>
    <row r="53" spans="2:13" ht="16.5" customHeight="1" thickTop="1" thickBot="1" x14ac:dyDescent="0.35">
      <c r="B53" s="156">
        <f t="shared" si="6"/>
        <v>0</v>
      </c>
      <c r="C53" s="157">
        <f>achats!O52</f>
        <v>0</v>
      </c>
      <c r="D53" s="164" t="e">
        <f t="shared" si="7"/>
        <v>#DIV/0!</v>
      </c>
      <c r="E53" s="157">
        <f>'1 23'!B267+'2 23'!B267+'3 23'!B267+'4 23'!B267+'5 20'!B267+'6 20'!B267+'7 23'!B267+'8 23'!B267+'9 20'!B267+'10 20'!B267+'11 20'!B267+'12 20'!B267</f>
        <v>0</v>
      </c>
      <c r="F53" s="164" t="e">
        <f t="shared" si="8"/>
        <v>#DIV/0!</v>
      </c>
      <c r="G53" s="157">
        <f>'CH.I'!W66</f>
        <v>0</v>
      </c>
      <c r="H53" s="165" t="e">
        <f t="shared" si="9"/>
        <v>#DIV/0!</v>
      </c>
      <c r="I53" s="158">
        <f t="shared" si="10"/>
        <v>0</v>
      </c>
      <c r="J53" s="158">
        <f t="shared" si="5"/>
        <v>0</v>
      </c>
      <c r="L53" s="169"/>
      <c r="M53" s="170">
        <f>'Rég clients'!C272</f>
        <v>0</v>
      </c>
    </row>
    <row r="54" spans="2:13" ht="17.25" customHeight="1" thickTop="1" thickBot="1" x14ac:dyDescent="0.35">
      <c r="B54" s="159">
        <f t="shared" si="6"/>
        <v>0</v>
      </c>
      <c r="C54" s="160">
        <f>achats!O53</f>
        <v>0</v>
      </c>
      <c r="D54" s="161" t="e">
        <f t="shared" si="7"/>
        <v>#DIV/0!</v>
      </c>
      <c r="E54" s="160">
        <f>'1 23'!B268+'2 23'!B268+'3 23'!B268+'4 23'!B268+'5 20'!B268+'6 20'!B268+'7 23'!B268+'8 23'!B268+'9 20'!B268+'10 20'!B268+'11 20'!B268+'12 20'!B268</f>
        <v>0</v>
      </c>
      <c r="F54" s="161" t="e">
        <f t="shared" si="8"/>
        <v>#DIV/0!</v>
      </c>
      <c r="G54" s="160">
        <f>'CH.I'!V68</f>
        <v>0</v>
      </c>
      <c r="H54" s="162" t="e">
        <f t="shared" si="9"/>
        <v>#DIV/0!</v>
      </c>
      <c r="I54" s="163">
        <f t="shared" si="10"/>
        <v>0</v>
      </c>
      <c r="J54" s="163">
        <f t="shared" si="5"/>
        <v>0</v>
      </c>
      <c r="L54" s="169"/>
      <c r="M54" s="170">
        <f>'Rég clients'!C273</f>
        <v>0</v>
      </c>
    </row>
    <row r="55" spans="2:13" ht="18.75" customHeight="1" thickTop="1" thickBot="1" x14ac:dyDescent="0.35">
      <c r="B55" s="156">
        <f t="shared" si="6"/>
        <v>0</v>
      </c>
      <c r="C55" s="157">
        <f>achats!O54</f>
        <v>0</v>
      </c>
      <c r="D55" s="164" t="e">
        <f t="shared" si="7"/>
        <v>#DIV/0!</v>
      </c>
      <c r="E55" s="157">
        <f>'1 23'!B269+'2 23'!B269+'3 23'!B269+'4 23'!B269+'5 20'!B269+'6 20'!B269+'7 23'!B269+'8 23'!B269+'9 20'!B269+'10 20'!B269+'11 20'!B269+'12 20'!B269</f>
        <v>0</v>
      </c>
      <c r="F55" s="164" t="e">
        <f t="shared" si="8"/>
        <v>#DIV/0!</v>
      </c>
      <c r="G55" s="157">
        <f>'CH.I'!W68</f>
        <v>0</v>
      </c>
      <c r="H55" s="165" t="e">
        <f t="shared" si="9"/>
        <v>#DIV/0!</v>
      </c>
      <c r="I55" s="158">
        <f t="shared" si="10"/>
        <v>0</v>
      </c>
      <c r="J55" s="158">
        <f t="shared" si="5"/>
        <v>0</v>
      </c>
      <c r="L55" s="169"/>
      <c r="M55" s="170">
        <f>'Rég clients'!C274</f>
        <v>0</v>
      </c>
    </row>
    <row r="56" spans="2:13" ht="21" customHeight="1" thickTop="1" thickBot="1" x14ac:dyDescent="0.35">
      <c r="B56" s="159">
        <f t="shared" si="6"/>
        <v>0</v>
      </c>
      <c r="C56" s="160">
        <f>achats!O55</f>
        <v>0</v>
      </c>
      <c r="D56" s="161" t="e">
        <f t="shared" si="7"/>
        <v>#DIV/0!</v>
      </c>
      <c r="E56" s="160">
        <f>'1 23'!B270+'2 23'!B270+'3 23'!B270+'4 23'!B270+'5 20'!B270+'6 20'!B270+'7 23'!B270+'8 23'!B270+'9 20'!B270+'10 20'!B270+'11 20'!B270+'12 20'!B270</f>
        <v>0</v>
      </c>
      <c r="F56" s="161" t="e">
        <f t="shared" si="8"/>
        <v>#DIV/0!</v>
      </c>
      <c r="G56" s="160">
        <f>'CH.I'!V70</f>
        <v>0</v>
      </c>
      <c r="H56" s="162" t="e">
        <f t="shared" si="9"/>
        <v>#DIV/0!</v>
      </c>
      <c r="I56" s="163">
        <f t="shared" si="10"/>
        <v>0</v>
      </c>
      <c r="J56" s="163">
        <f t="shared" si="5"/>
        <v>0</v>
      </c>
      <c r="L56" s="169"/>
      <c r="M56" s="170">
        <f>'Rég clients'!C275</f>
        <v>0</v>
      </c>
    </row>
    <row r="57" spans="2:13" ht="19.5" customHeight="1" thickTop="1" thickBot="1" x14ac:dyDescent="0.35">
      <c r="B57" s="156">
        <f t="shared" si="6"/>
        <v>0</v>
      </c>
      <c r="C57" s="157">
        <f>achats!O56</f>
        <v>0</v>
      </c>
      <c r="D57" s="164" t="e">
        <f t="shared" si="7"/>
        <v>#DIV/0!</v>
      </c>
      <c r="E57" s="157">
        <f>'1 23'!B271+'2 23'!B271+'3 23'!B271+'4 23'!B271+'5 20'!B271+'6 20'!B271+'7 23'!B271+'8 23'!B271+'9 20'!B271+'10 20'!B271+'11 20'!B271+'12 20'!B271</f>
        <v>0</v>
      </c>
      <c r="F57" s="164" t="e">
        <f t="shared" si="8"/>
        <v>#DIV/0!</v>
      </c>
      <c r="G57" s="157">
        <f>'CH.I'!W70</f>
        <v>0</v>
      </c>
      <c r="H57" s="165" t="e">
        <f t="shared" si="9"/>
        <v>#DIV/0!</v>
      </c>
      <c r="I57" s="158">
        <f t="shared" si="10"/>
        <v>0</v>
      </c>
      <c r="J57" s="158">
        <f t="shared" si="5"/>
        <v>0</v>
      </c>
      <c r="L57" s="169"/>
      <c r="M57" s="170">
        <f>'Rég clients'!C276</f>
        <v>0</v>
      </c>
    </row>
    <row r="58" spans="2:13" ht="22.5" thickTop="1" thickBot="1" x14ac:dyDescent="0.35">
      <c r="B58" s="159">
        <f t="shared" si="6"/>
        <v>0</v>
      </c>
      <c r="C58" s="160">
        <f>achats!O57</f>
        <v>0</v>
      </c>
      <c r="D58" s="161" t="e">
        <f t="shared" si="7"/>
        <v>#DIV/0!</v>
      </c>
      <c r="E58" s="160">
        <f>'1 23'!B272+'2 23'!B272+'3 23'!B272+'4 23'!B272+'5 20'!B272+'6 20'!B272+'7 23'!B272+'8 23'!B272+'9 20'!B272+'10 20'!B272+'11 20'!B272+'12 20'!B272</f>
        <v>0</v>
      </c>
      <c r="F58" s="161" t="e">
        <f t="shared" si="8"/>
        <v>#DIV/0!</v>
      </c>
      <c r="G58" s="160">
        <f>'CH.I'!V72</f>
        <v>0</v>
      </c>
      <c r="H58" s="162" t="e">
        <f t="shared" si="9"/>
        <v>#DIV/0!</v>
      </c>
      <c r="I58" s="163">
        <f t="shared" si="10"/>
        <v>0</v>
      </c>
      <c r="J58" s="163">
        <f t="shared" si="5"/>
        <v>0</v>
      </c>
      <c r="L58" s="169"/>
      <c r="M58" s="170">
        <f>'Rég clients'!C277</f>
        <v>0</v>
      </c>
    </row>
    <row r="59" spans="2:13" ht="22.5" thickTop="1" thickBot="1" x14ac:dyDescent="0.35">
      <c r="B59" s="156">
        <f t="shared" si="6"/>
        <v>0</v>
      </c>
      <c r="C59" s="157">
        <f>achats!O58</f>
        <v>0</v>
      </c>
      <c r="D59" s="164" t="e">
        <f t="shared" si="7"/>
        <v>#DIV/0!</v>
      </c>
      <c r="E59" s="157">
        <f>'1 23'!B273+'2 23'!B273+'3 23'!B273+'4 23'!B273+'5 20'!B273+'6 20'!B273+'7 23'!B273+'8 23'!B273+'9 20'!B273+'10 20'!B273+'11 20'!B273+'12 20'!B273</f>
        <v>0</v>
      </c>
      <c r="F59" s="164" t="e">
        <f t="shared" si="8"/>
        <v>#DIV/0!</v>
      </c>
      <c r="G59" s="157">
        <f>'CH.I'!W72</f>
        <v>0</v>
      </c>
      <c r="H59" s="165" t="e">
        <f t="shared" si="9"/>
        <v>#DIV/0!</v>
      </c>
      <c r="I59" s="158">
        <f t="shared" si="10"/>
        <v>0</v>
      </c>
      <c r="J59" s="158">
        <f t="shared" si="5"/>
        <v>0</v>
      </c>
      <c r="L59" s="169"/>
      <c r="M59" s="170">
        <f>'Rég clients'!C278</f>
        <v>0</v>
      </c>
    </row>
    <row r="60" spans="2:13" ht="22.5" thickTop="1" thickBot="1" x14ac:dyDescent="0.35">
      <c r="B60" s="159">
        <f t="shared" si="6"/>
        <v>0</v>
      </c>
      <c r="C60" s="160">
        <f>achats!O59</f>
        <v>0</v>
      </c>
      <c r="D60" s="161" t="e">
        <f t="shared" si="7"/>
        <v>#DIV/0!</v>
      </c>
      <c r="E60" s="160">
        <f>'1 23'!B274+'2 23'!B274+'3 23'!B274+'4 23'!B274+'5 20'!B274+'6 20'!B274+'7 23'!B274+'8 23'!B274+'9 20'!B274+'10 20'!B274+'11 20'!B274+'12 20'!B274</f>
        <v>0</v>
      </c>
      <c r="F60" s="161" t="e">
        <f t="shared" si="8"/>
        <v>#DIV/0!</v>
      </c>
      <c r="G60" s="160">
        <f>'CH.I'!V74</f>
        <v>0</v>
      </c>
      <c r="H60" s="162" t="e">
        <f t="shared" si="9"/>
        <v>#DIV/0!</v>
      </c>
      <c r="I60" s="163">
        <f t="shared" si="10"/>
        <v>0</v>
      </c>
      <c r="J60" s="163">
        <f t="shared" si="5"/>
        <v>0</v>
      </c>
      <c r="L60" s="169"/>
      <c r="M60" s="170">
        <f>'Rég clients'!C279</f>
        <v>0</v>
      </c>
    </row>
    <row r="61" spans="2:13" ht="22.5" thickTop="1" thickBot="1" x14ac:dyDescent="0.35">
      <c r="B61" s="156">
        <f t="shared" si="6"/>
        <v>0</v>
      </c>
      <c r="C61" s="157">
        <f>achats!O60</f>
        <v>0</v>
      </c>
      <c r="D61" s="164" t="e">
        <f t="shared" si="7"/>
        <v>#DIV/0!</v>
      </c>
      <c r="E61" s="157">
        <f>'1 23'!B275+'2 23'!B275+'3 23'!B275+'4 23'!B275+'5 20'!B275+'6 20'!B275+'7 23'!B275+'8 23'!B275+'9 20'!B275+'10 20'!B275+'11 20'!B275+'12 20'!B275</f>
        <v>0</v>
      </c>
      <c r="F61" s="164" t="e">
        <f t="shared" si="8"/>
        <v>#DIV/0!</v>
      </c>
      <c r="G61" s="157">
        <f>'CH.I'!W74</f>
        <v>0</v>
      </c>
      <c r="H61" s="165" t="e">
        <f t="shared" si="9"/>
        <v>#DIV/0!</v>
      </c>
      <c r="I61" s="158">
        <f t="shared" si="10"/>
        <v>0</v>
      </c>
      <c r="J61" s="158">
        <f t="shared" si="5"/>
        <v>0</v>
      </c>
      <c r="L61" s="169"/>
      <c r="M61" s="170">
        <f>'Rég clients'!C280</f>
        <v>0</v>
      </c>
    </row>
    <row r="62" spans="2:13" ht="22.5" thickTop="1" thickBot="1" x14ac:dyDescent="0.35">
      <c r="B62" s="159">
        <f t="shared" si="6"/>
        <v>0</v>
      </c>
      <c r="C62" s="160">
        <f>achats!O61</f>
        <v>0</v>
      </c>
      <c r="D62" s="161" t="e">
        <f t="shared" si="7"/>
        <v>#DIV/0!</v>
      </c>
      <c r="E62" s="160">
        <f>'1 23'!B276+'2 23'!B276+'3 23'!B276+'4 23'!B276+'5 20'!B276+'6 20'!B276+'7 23'!B276+'8 23'!B276+'9 20'!B276+'10 20'!B276+'11 20'!B276+'12 20'!B276</f>
        <v>0</v>
      </c>
      <c r="F62" s="161" t="e">
        <f t="shared" si="8"/>
        <v>#DIV/0!</v>
      </c>
      <c r="G62" s="160">
        <f>'CH.I'!V76</f>
        <v>0</v>
      </c>
      <c r="H62" s="162" t="e">
        <f t="shared" si="9"/>
        <v>#DIV/0!</v>
      </c>
      <c r="I62" s="163">
        <f t="shared" si="10"/>
        <v>0</v>
      </c>
      <c r="J62" s="163">
        <f t="shared" si="5"/>
        <v>0</v>
      </c>
      <c r="L62" s="169"/>
      <c r="M62" s="170">
        <f>'Rég clients'!C281</f>
        <v>0</v>
      </c>
    </row>
    <row r="63" spans="2:13" ht="22.5" thickTop="1" thickBot="1" x14ac:dyDescent="0.35">
      <c r="B63" s="156">
        <f t="shared" si="6"/>
        <v>0</v>
      </c>
      <c r="C63" s="157">
        <f>achats!O62</f>
        <v>0</v>
      </c>
      <c r="D63" s="164" t="e">
        <f t="shared" si="7"/>
        <v>#DIV/0!</v>
      </c>
      <c r="E63" s="157">
        <f>'1 23'!B277+'2 23'!B277+'3 23'!B277+'4 23'!B277+'5 20'!B277+'6 20'!B277+'7 23'!B277+'8 23'!B277+'9 20'!B277+'10 20'!B277+'11 20'!B277+'12 20'!B277</f>
        <v>0</v>
      </c>
      <c r="F63" s="164" t="e">
        <f t="shared" si="8"/>
        <v>#DIV/0!</v>
      </c>
      <c r="G63" s="157">
        <f>'CH.I'!W76</f>
        <v>0</v>
      </c>
      <c r="H63" s="165" t="e">
        <f t="shared" si="9"/>
        <v>#DIV/0!</v>
      </c>
      <c r="I63" s="158">
        <f t="shared" si="10"/>
        <v>0</v>
      </c>
      <c r="J63" s="158">
        <f t="shared" si="5"/>
        <v>0</v>
      </c>
      <c r="L63" s="169"/>
      <c r="M63" s="170">
        <f>'Rég clients'!C282</f>
        <v>0</v>
      </c>
    </row>
    <row r="64" spans="2:13" ht="22.5" thickTop="1" thickBot="1" x14ac:dyDescent="0.35">
      <c r="B64" s="159">
        <f t="shared" si="6"/>
        <v>0</v>
      </c>
      <c r="C64" s="160">
        <f>achats!O63</f>
        <v>0</v>
      </c>
      <c r="D64" s="161" t="e">
        <f t="shared" si="7"/>
        <v>#DIV/0!</v>
      </c>
      <c r="E64" s="160">
        <f>'1 23'!B278+'2 23'!B278+'3 23'!B278+'4 23'!B278+'5 20'!B278+'6 20'!B278+'7 23'!B278+'8 23'!B278+'9 20'!B278+'10 20'!B278+'11 20'!B278+'12 20'!B278</f>
        <v>0</v>
      </c>
      <c r="F64" s="161" t="e">
        <f t="shared" si="8"/>
        <v>#DIV/0!</v>
      </c>
      <c r="G64" s="160">
        <f>'CH.I'!V78</f>
        <v>0</v>
      </c>
      <c r="H64" s="162" t="e">
        <f t="shared" si="9"/>
        <v>#DIV/0!</v>
      </c>
      <c r="I64" s="163">
        <f t="shared" si="10"/>
        <v>0</v>
      </c>
      <c r="J64" s="163">
        <f t="shared" si="5"/>
        <v>0</v>
      </c>
      <c r="L64" s="169"/>
      <c r="M64" s="170">
        <f>'Rég clients'!C283</f>
        <v>0</v>
      </c>
    </row>
    <row r="65" spans="2:13" ht="22.5" thickTop="1" thickBot="1" x14ac:dyDescent="0.35">
      <c r="B65" s="156">
        <f t="shared" si="6"/>
        <v>0</v>
      </c>
      <c r="C65" s="157">
        <f>achats!O64</f>
        <v>0</v>
      </c>
      <c r="D65" s="164" t="e">
        <f t="shared" si="7"/>
        <v>#DIV/0!</v>
      </c>
      <c r="E65" s="157">
        <f>'1 23'!B279+'2 23'!B279+'3 23'!B279+'4 23'!B279+'5 20'!B279+'6 20'!B279+'7 23'!B279+'8 23'!B279+'9 20'!B279+'10 20'!B279+'11 20'!B279+'12 20'!B279</f>
        <v>0</v>
      </c>
      <c r="F65" s="164" t="e">
        <f t="shared" si="8"/>
        <v>#DIV/0!</v>
      </c>
      <c r="G65" s="157">
        <f>'CH.I'!W78</f>
        <v>0</v>
      </c>
      <c r="H65" s="165" t="e">
        <f t="shared" si="9"/>
        <v>#DIV/0!</v>
      </c>
      <c r="I65" s="158">
        <f t="shared" si="10"/>
        <v>0</v>
      </c>
      <c r="J65" s="158">
        <f t="shared" si="5"/>
        <v>0</v>
      </c>
      <c r="L65" s="169"/>
      <c r="M65" s="170">
        <f>'Rég clients'!C284</f>
        <v>0</v>
      </c>
    </row>
    <row r="66" spans="2:13" ht="22.5" thickTop="1" thickBot="1" x14ac:dyDescent="0.35">
      <c r="B66" s="159">
        <f t="shared" si="6"/>
        <v>0</v>
      </c>
      <c r="C66" s="160">
        <f>achats!O65</f>
        <v>0</v>
      </c>
      <c r="D66" s="161" t="e">
        <f t="shared" si="7"/>
        <v>#DIV/0!</v>
      </c>
      <c r="E66" s="160">
        <f>'1 23'!B280+'2 23'!B280+'3 23'!B280+'4 23'!B280+'5 20'!B280+'6 20'!B280+'7 23'!B280+'8 23'!B280+'9 20'!B280+'10 20'!B280+'11 20'!B280+'12 20'!B280</f>
        <v>0</v>
      </c>
      <c r="F66" s="161" t="e">
        <f t="shared" si="8"/>
        <v>#DIV/0!</v>
      </c>
      <c r="G66" s="160">
        <f>'CH.I'!V80</f>
        <v>0</v>
      </c>
      <c r="H66" s="162" t="e">
        <f t="shared" si="9"/>
        <v>#DIV/0!</v>
      </c>
      <c r="I66" s="163">
        <f t="shared" si="10"/>
        <v>0</v>
      </c>
      <c r="J66" s="163">
        <f t="shared" si="5"/>
        <v>0</v>
      </c>
      <c r="L66" s="169"/>
      <c r="M66" s="170">
        <f>'Rég clients'!C285</f>
        <v>0</v>
      </c>
    </row>
    <row r="67" spans="2:13" ht="22.5" thickTop="1" thickBot="1" x14ac:dyDescent="0.35">
      <c r="B67" s="156">
        <f t="shared" si="6"/>
        <v>0</v>
      </c>
      <c r="C67" s="157">
        <f>achats!O66</f>
        <v>0</v>
      </c>
      <c r="D67" s="164" t="e">
        <f t="shared" si="7"/>
        <v>#DIV/0!</v>
      </c>
      <c r="E67" s="157">
        <f>'1 23'!B281+'2 23'!B281+'3 23'!B281+'4 23'!B281+'5 20'!B281+'6 20'!B281+'7 23'!B281+'8 23'!B281+'9 20'!B281+'10 20'!B281+'11 20'!B281+'12 20'!B281</f>
        <v>0</v>
      </c>
      <c r="F67" s="164" t="e">
        <f t="shared" si="8"/>
        <v>#DIV/0!</v>
      </c>
      <c r="G67" s="157">
        <f>'CH.I'!W80</f>
        <v>0</v>
      </c>
      <c r="H67" s="165" t="e">
        <f t="shared" si="9"/>
        <v>#DIV/0!</v>
      </c>
      <c r="I67" s="158">
        <f t="shared" si="10"/>
        <v>0</v>
      </c>
      <c r="J67" s="158">
        <f t="shared" si="5"/>
        <v>0</v>
      </c>
      <c r="L67" s="169"/>
      <c r="M67" s="170">
        <f>'Rég clients'!C286</f>
        <v>0</v>
      </c>
    </row>
    <row r="68" spans="2:13" ht="22.5" thickTop="1" thickBot="1" x14ac:dyDescent="0.35">
      <c r="B68" s="159">
        <f t="shared" si="6"/>
        <v>0</v>
      </c>
      <c r="C68" s="160">
        <f>achats!O67</f>
        <v>0</v>
      </c>
      <c r="D68" s="161" t="e">
        <f t="shared" si="7"/>
        <v>#DIV/0!</v>
      </c>
      <c r="E68" s="160">
        <f>'1 23'!B282+'2 23'!B282+'3 23'!B282+'4 23'!B282+'5 20'!B282+'6 20'!B282+'7 23'!B282+'8 23'!B282+'9 20'!B282+'10 20'!B282+'11 20'!B282+'12 20'!B282</f>
        <v>0</v>
      </c>
      <c r="F68" s="161" t="e">
        <f t="shared" si="8"/>
        <v>#DIV/0!</v>
      </c>
      <c r="G68" s="160">
        <f>'CH.I'!V82</f>
        <v>0</v>
      </c>
      <c r="H68" s="162" t="e">
        <f t="shared" si="9"/>
        <v>#DIV/0!</v>
      </c>
      <c r="I68" s="163">
        <f t="shared" si="10"/>
        <v>0</v>
      </c>
      <c r="J68" s="163">
        <f t="shared" si="5"/>
        <v>0</v>
      </c>
      <c r="L68" s="169"/>
      <c r="M68" s="170">
        <f>'Rég clients'!C287</f>
        <v>0</v>
      </c>
    </row>
    <row r="69" spans="2:13" ht="22.5" thickTop="1" thickBot="1" x14ac:dyDescent="0.35">
      <c r="B69" s="156">
        <f t="shared" si="6"/>
        <v>0</v>
      </c>
      <c r="C69" s="157">
        <f>achats!O68</f>
        <v>0</v>
      </c>
      <c r="D69" s="164" t="e">
        <f t="shared" si="7"/>
        <v>#DIV/0!</v>
      </c>
      <c r="E69" s="157">
        <f>'1 23'!B283+'2 23'!B283+'3 23'!B283+'4 23'!B283+'5 20'!B283+'6 20'!B283+'7 23'!B283+'8 23'!B283+'9 20'!B283+'10 20'!B283+'11 20'!B283+'12 20'!B283</f>
        <v>0</v>
      </c>
      <c r="F69" s="164" t="e">
        <f t="shared" si="8"/>
        <v>#DIV/0!</v>
      </c>
      <c r="G69" s="157">
        <f>'CH.I'!W82</f>
        <v>0</v>
      </c>
      <c r="H69" s="165" t="e">
        <f t="shared" si="9"/>
        <v>#DIV/0!</v>
      </c>
      <c r="I69" s="158">
        <f t="shared" si="10"/>
        <v>0</v>
      </c>
      <c r="J69" s="158">
        <f t="shared" si="5"/>
        <v>0</v>
      </c>
      <c r="L69" s="169"/>
      <c r="M69" s="170">
        <f>'Rég clients'!C288</f>
        <v>0</v>
      </c>
    </row>
    <row r="70" spans="2:13" ht="22.5" thickTop="1" thickBot="1" x14ac:dyDescent="0.35">
      <c r="B70" s="159">
        <f t="shared" si="6"/>
        <v>0</v>
      </c>
      <c r="C70" s="160">
        <f>achats!O69</f>
        <v>0</v>
      </c>
      <c r="D70" s="161" t="e">
        <f t="shared" si="7"/>
        <v>#DIV/0!</v>
      </c>
      <c r="E70" s="160">
        <f>'1 23'!B284+'2 23'!B284+'3 23'!B284+'4 23'!B284+'5 20'!B284+'6 20'!B284+'7 23'!B284+'8 23'!B284+'9 20'!B284+'10 20'!B284+'11 20'!B284+'12 20'!B284</f>
        <v>0</v>
      </c>
      <c r="F70" s="161" t="e">
        <f t="shared" si="8"/>
        <v>#DIV/0!</v>
      </c>
      <c r="G70" s="160">
        <f>'CH.I'!V84</f>
        <v>0</v>
      </c>
      <c r="H70" s="162" t="e">
        <f t="shared" si="9"/>
        <v>#DIV/0!</v>
      </c>
      <c r="I70" s="163">
        <f t="shared" si="10"/>
        <v>0</v>
      </c>
      <c r="J70" s="163">
        <f t="shared" ref="J70:J133" si="11">M70-I70</f>
        <v>0</v>
      </c>
      <c r="L70" s="169"/>
      <c r="M70" s="170">
        <f>'Rég clients'!C289</f>
        <v>0</v>
      </c>
    </row>
    <row r="71" spans="2:13" ht="22.5" thickTop="1" thickBot="1" x14ac:dyDescent="0.35">
      <c r="B71" s="156">
        <f t="shared" ref="B71:B134" si="12">L71</f>
        <v>0</v>
      </c>
      <c r="C71" s="157">
        <f>achats!O70</f>
        <v>0</v>
      </c>
      <c r="D71" s="164" t="e">
        <f t="shared" ref="D71:D134" si="13">C71/I71</f>
        <v>#DIV/0!</v>
      </c>
      <c r="E71" s="157">
        <f>'1 23'!B285+'2 23'!B285+'3 23'!B285+'4 23'!B285+'5 20'!B285+'6 20'!B285+'7 23'!B285+'8 23'!B285+'9 20'!B285+'10 20'!B285+'11 20'!B285+'12 20'!B285</f>
        <v>0</v>
      </c>
      <c r="F71" s="164" t="e">
        <f t="shared" ref="F71:F134" si="14">E71/I71</f>
        <v>#DIV/0!</v>
      </c>
      <c r="G71" s="157">
        <f>'CH.I'!W84</f>
        <v>0</v>
      </c>
      <c r="H71" s="165" t="e">
        <f t="shared" ref="H71:H134" si="15">G71/I71</f>
        <v>#DIV/0!</v>
      </c>
      <c r="I71" s="158">
        <f t="shared" ref="I71:I134" si="16">C71+E71+G71</f>
        <v>0</v>
      </c>
      <c r="J71" s="158">
        <f t="shared" si="11"/>
        <v>0</v>
      </c>
      <c r="L71" s="169"/>
      <c r="M71" s="170">
        <f>'Rég clients'!C290</f>
        <v>0</v>
      </c>
    </row>
    <row r="72" spans="2:13" ht="22.5" thickTop="1" thickBot="1" x14ac:dyDescent="0.35">
      <c r="B72" s="159">
        <f t="shared" si="12"/>
        <v>0</v>
      </c>
      <c r="C72" s="160">
        <f>achats!O71</f>
        <v>0</v>
      </c>
      <c r="D72" s="161" t="e">
        <f t="shared" si="13"/>
        <v>#DIV/0!</v>
      </c>
      <c r="E72" s="160">
        <f>'1 23'!B286+'2 23'!B286+'3 23'!B286+'4 23'!B286+'5 20'!B286+'6 20'!B286+'7 23'!B286+'8 23'!B286+'9 20'!B286+'10 20'!B286+'11 20'!B286+'12 20'!B286</f>
        <v>0</v>
      </c>
      <c r="F72" s="161" t="e">
        <f t="shared" si="14"/>
        <v>#DIV/0!</v>
      </c>
      <c r="G72" s="160">
        <f>'CH.I'!V86</f>
        <v>0</v>
      </c>
      <c r="H72" s="162" t="e">
        <f t="shared" si="15"/>
        <v>#DIV/0!</v>
      </c>
      <c r="I72" s="163">
        <f t="shared" si="16"/>
        <v>0</v>
      </c>
      <c r="J72" s="163">
        <f t="shared" si="11"/>
        <v>0</v>
      </c>
      <c r="L72" s="169"/>
      <c r="M72" s="170">
        <f>'Rég clients'!C291</f>
        <v>0</v>
      </c>
    </row>
    <row r="73" spans="2:13" ht="22.5" thickTop="1" thickBot="1" x14ac:dyDescent="0.35">
      <c r="B73" s="156">
        <f t="shared" si="12"/>
        <v>0</v>
      </c>
      <c r="C73" s="157">
        <f>achats!O72</f>
        <v>0</v>
      </c>
      <c r="D73" s="164" t="e">
        <f t="shared" si="13"/>
        <v>#DIV/0!</v>
      </c>
      <c r="E73" s="157">
        <f>'1 23'!B287+'2 23'!B287+'3 23'!B287+'4 23'!B287+'5 20'!B287+'6 20'!B287+'7 23'!B287+'8 23'!B287+'9 20'!B287+'10 20'!B287+'11 20'!B287+'12 20'!B287</f>
        <v>0</v>
      </c>
      <c r="F73" s="164" t="e">
        <f t="shared" si="14"/>
        <v>#DIV/0!</v>
      </c>
      <c r="G73" s="157">
        <f>'CH.I'!W86</f>
        <v>0</v>
      </c>
      <c r="H73" s="165" t="e">
        <f t="shared" si="15"/>
        <v>#DIV/0!</v>
      </c>
      <c r="I73" s="158">
        <f t="shared" si="16"/>
        <v>0</v>
      </c>
      <c r="J73" s="158">
        <f t="shared" si="11"/>
        <v>0</v>
      </c>
      <c r="L73" s="169"/>
      <c r="M73" s="170">
        <f>'Rég clients'!C292</f>
        <v>0</v>
      </c>
    </row>
    <row r="74" spans="2:13" ht="22.5" thickTop="1" thickBot="1" x14ac:dyDescent="0.35">
      <c r="B74" s="159">
        <f t="shared" si="12"/>
        <v>0</v>
      </c>
      <c r="C74" s="160">
        <f>achats!O73</f>
        <v>0</v>
      </c>
      <c r="D74" s="161" t="e">
        <f t="shared" si="13"/>
        <v>#DIV/0!</v>
      </c>
      <c r="E74" s="160">
        <f>'1 23'!B288+'2 23'!B288+'3 23'!B288+'4 23'!B288+'5 20'!B288+'6 20'!B288+'7 23'!B288+'8 23'!B288+'9 20'!B288+'10 20'!B288+'11 20'!B288+'12 20'!B288</f>
        <v>0</v>
      </c>
      <c r="F74" s="161" t="e">
        <f t="shared" si="14"/>
        <v>#DIV/0!</v>
      </c>
      <c r="G74" s="160">
        <f>'CH.I'!V88</f>
        <v>0</v>
      </c>
      <c r="H74" s="162" t="e">
        <f t="shared" si="15"/>
        <v>#DIV/0!</v>
      </c>
      <c r="I74" s="163">
        <f t="shared" si="16"/>
        <v>0</v>
      </c>
      <c r="J74" s="163">
        <f t="shared" si="11"/>
        <v>0</v>
      </c>
      <c r="L74" s="169"/>
      <c r="M74" s="170">
        <f>'Rég clients'!C293</f>
        <v>0</v>
      </c>
    </row>
    <row r="75" spans="2:13" ht="22.5" thickTop="1" thickBot="1" x14ac:dyDescent="0.35">
      <c r="B75" s="156">
        <f t="shared" si="12"/>
        <v>0</v>
      </c>
      <c r="C75" s="157">
        <f>achats!O74</f>
        <v>0</v>
      </c>
      <c r="D75" s="164" t="e">
        <f t="shared" si="13"/>
        <v>#DIV/0!</v>
      </c>
      <c r="E75" s="157">
        <f>'1 23'!B289+'2 23'!B289+'3 23'!B289+'4 23'!B289+'5 20'!B289+'6 20'!B289+'7 23'!B289+'8 23'!B289+'9 20'!B289+'10 20'!B289+'11 20'!B289+'12 20'!B289</f>
        <v>0</v>
      </c>
      <c r="F75" s="164" t="e">
        <f t="shared" si="14"/>
        <v>#DIV/0!</v>
      </c>
      <c r="G75" s="157">
        <f>'CH.I'!W88</f>
        <v>0</v>
      </c>
      <c r="H75" s="165" t="e">
        <f t="shared" si="15"/>
        <v>#DIV/0!</v>
      </c>
      <c r="I75" s="158">
        <f t="shared" si="16"/>
        <v>0</v>
      </c>
      <c r="J75" s="158">
        <f t="shared" si="11"/>
        <v>0</v>
      </c>
      <c r="L75" s="169"/>
      <c r="M75" s="170">
        <f>'Rég clients'!C294</f>
        <v>0</v>
      </c>
    </row>
    <row r="76" spans="2:13" ht="22.5" thickTop="1" thickBot="1" x14ac:dyDescent="0.35">
      <c r="B76" s="159">
        <f t="shared" si="12"/>
        <v>0</v>
      </c>
      <c r="C76" s="160">
        <f>achats!O75</f>
        <v>0</v>
      </c>
      <c r="D76" s="161" t="e">
        <f t="shared" si="13"/>
        <v>#DIV/0!</v>
      </c>
      <c r="E76" s="160">
        <f>'1 23'!B290+'2 23'!B290+'3 23'!B290+'4 23'!B290+'5 20'!B290+'6 20'!B290+'7 23'!B290+'8 23'!B290+'9 20'!B290+'10 20'!B290+'11 20'!B290+'12 20'!B290</f>
        <v>0</v>
      </c>
      <c r="F76" s="161" t="e">
        <f t="shared" si="14"/>
        <v>#DIV/0!</v>
      </c>
      <c r="G76" s="160">
        <f>'CH.I'!V90</f>
        <v>0</v>
      </c>
      <c r="H76" s="162" t="e">
        <f t="shared" si="15"/>
        <v>#DIV/0!</v>
      </c>
      <c r="I76" s="163">
        <f t="shared" si="16"/>
        <v>0</v>
      </c>
      <c r="J76" s="163">
        <f t="shared" si="11"/>
        <v>0</v>
      </c>
      <c r="L76" s="169"/>
      <c r="M76" s="170">
        <f>'Rég clients'!C295</f>
        <v>0</v>
      </c>
    </row>
    <row r="77" spans="2:13" ht="22.5" thickTop="1" thickBot="1" x14ac:dyDescent="0.35">
      <c r="B77" s="156">
        <f t="shared" si="12"/>
        <v>0</v>
      </c>
      <c r="C77" s="157">
        <f>achats!O76</f>
        <v>0</v>
      </c>
      <c r="D77" s="164" t="e">
        <f t="shared" si="13"/>
        <v>#DIV/0!</v>
      </c>
      <c r="E77" s="157">
        <f>'1 23'!B291+'2 23'!B291+'3 23'!B291+'4 23'!B291+'5 20'!B291+'6 20'!B291+'7 23'!B291+'8 23'!B291+'9 20'!B291+'10 20'!B291+'11 20'!B291+'12 20'!B291</f>
        <v>0</v>
      </c>
      <c r="F77" s="164" t="e">
        <f t="shared" si="14"/>
        <v>#DIV/0!</v>
      </c>
      <c r="G77" s="157">
        <f>'CH.I'!W90</f>
        <v>0</v>
      </c>
      <c r="H77" s="165" t="e">
        <f t="shared" si="15"/>
        <v>#DIV/0!</v>
      </c>
      <c r="I77" s="158">
        <f t="shared" si="16"/>
        <v>0</v>
      </c>
      <c r="J77" s="158">
        <f t="shared" si="11"/>
        <v>0</v>
      </c>
      <c r="L77" s="169"/>
      <c r="M77" s="170">
        <f>'Rég clients'!C296</f>
        <v>0</v>
      </c>
    </row>
    <row r="78" spans="2:13" ht="22.5" thickTop="1" thickBot="1" x14ac:dyDescent="0.35">
      <c r="B78" s="159">
        <f t="shared" si="12"/>
        <v>0</v>
      </c>
      <c r="C78" s="160">
        <f>achats!O77</f>
        <v>0</v>
      </c>
      <c r="D78" s="161" t="e">
        <f t="shared" si="13"/>
        <v>#DIV/0!</v>
      </c>
      <c r="E78" s="160">
        <f>'1 23'!B292+'2 23'!B292+'3 23'!B292+'4 23'!B292+'5 20'!B292+'6 20'!B292+'7 23'!B292+'8 23'!B292+'9 20'!B292+'10 20'!B292+'11 20'!B292+'12 20'!B292</f>
        <v>0</v>
      </c>
      <c r="F78" s="161" t="e">
        <f t="shared" si="14"/>
        <v>#DIV/0!</v>
      </c>
      <c r="G78" s="160">
        <f>'CH.I'!V92</f>
        <v>0</v>
      </c>
      <c r="H78" s="162" t="e">
        <f t="shared" si="15"/>
        <v>#DIV/0!</v>
      </c>
      <c r="I78" s="163">
        <f t="shared" si="16"/>
        <v>0</v>
      </c>
      <c r="J78" s="163">
        <f t="shared" si="11"/>
        <v>0</v>
      </c>
      <c r="L78" s="169"/>
      <c r="M78" s="170">
        <f>'Rég clients'!C297</f>
        <v>0</v>
      </c>
    </row>
    <row r="79" spans="2:13" ht="22.5" thickTop="1" thickBot="1" x14ac:dyDescent="0.35">
      <c r="B79" s="156">
        <f t="shared" si="12"/>
        <v>0</v>
      </c>
      <c r="C79" s="157">
        <f>achats!O78</f>
        <v>0</v>
      </c>
      <c r="D79" s="164" t="e">
        <f t="shared" si="13"/>
        <v>#DIV/0!</v>
      </c>
      <c r="E79" s="157">
        <f>'1 23'!B293+'2 23'!B293+'3 23'!B293+'4 23'!B293+'5 20'!B293+'6 20'!B293+'7 23'!B293+'8 23'!B293+'9 20'!B293+'10 20'!B293+'11 20'!B293+'12 20'!B293</f>
        <v>0</v>
      </c>
      <c r="F79" s="164" t="e">
        <f t="shared" si="14"/>
        <v>#DIV/0!</v>
      </c>
      <c r="G79" s="157">
        <f>'CH.I'!W92</f>
        <v>0</v>
      </c>
      <c r="H79" s="165" t="e">
        <f t="shared" si="15"/>
        <v>#DIV/0!</v>
      </c>
      <c r="I79" s="158">
        <f t="shared" si="16"/>
        <v>0</v>
      </c>
      <c r="J79" s="158">
        <f t="shared" si="11"/>
        <v>0</v>
      </c>
      <c r="L79" s="169"/>
      <c r="M79" s="170">
        <f>'Rég clients'!C298</f>
        <v>0</v>
      </c>
    </row>
    <row r="80" spans="2:13" ht="22.5" thickTop="1" thickBot="1" x14ac:dyDescent="0.35">
      <c r="B80" s="159">
        <f t="shared" si="12"/>
        <v>0</v>
      </c>
      <c r="C80" s="160">
        <f>achats!O79</f>
        <v>0</v>
      </c>
      <c r="D80" s="161" t="e">
        <f t="shared" si="13"/>
        <v>#DIV/0!</v>
      </c>
      <c r="E80" s="160">
        <f>'1 23'!B294+'2 23'!B294+'3 23'!B294+'4 23'!B294+'5 20'!B294+'6 20'!B294+'7 23'!B294+'8 23'!B294+'9 20'!B294+'10 20'!B294+'11 20'!B294+'12 20'!B294</f>
        <v>0</v>
      </c>
      <c r="F80" s="161" t="e">
        <f t="shared" si="14"/>
        <v>#DIV/0!</v>
      </c>
      <c r="G80" s="160">
        <f>'CH.I'!V94</f>
        <v>0</v>
      </c>
      <c r="H80" s="162" t="e">
        <f t="shared" si="15"/>
        <v>#DIV/0!</v>
      </c>
      <c r="I80" s="163">
        <f t="shared" si="16"/>
        <v>0</v>
      </c>
      <c r="J80" s="163">
        <f t="shared" si="11"/>
        <v>0</v>
      </c>
      <c r="L80" s="169"/>
      <c r="M80" s="170">
        <f>'Rég clients'!C299</f>
        <v>0</v>
      </c>
    </row>
    <row r="81" spans="2:13" ht="22.5" thickTop="1" thickBot="1" x14ac:dyDescent="0.35">
      <c r="B81" s="156">
        <f t="shared" si="12"/>
        <v>0</v>
      </c>
      <c r="C81" s="157">
        <f>achats!O80</f>
        <v>0</v>
      </c>
      <c r="D81" s="164" t="e">
        <f t="shared" si="13"/>
        <v>#DIV/0!</v>
      </c>
      <c r="E81" s="157">
        <f>'1 23'!B295+'2 23'!B295+'3 23'!B295+'4 23'!B295+'5 20'!B295+'6 20'!B295+'7 23'!B295+'8 23'!B295+'9 20'!B295+'10 20'!B295+'11 20'!B295+'12 20'!B295</f>
        <v>0</v>
      </c>
      <c r="F81" s="164" t="e">
        <f t="shared" si="14"/>
        <v>#DIV/0!</v>
      </c>
      <c r="G81" s="157">
        <f>'CH.I'!W94</f>
        <v>0</v>
      </c>
      <c r="H81" s="165" t="e">
        <f t="shared" si="15"/>
        <v>#DIV/0!</v>
      </c>
      <c r="I81" s="158">
        <f t="shared" si="16"/>
        <v>0</v>
      </c>
      <c r="J81" s="158">
        <f t="shared" si="11"/>
        <v>0</v>
      </c>
      <c r="L81" s="169"/>
      <c r="M81" s="170">
        <f>'Rég clients'!C300</f>
        <v>0</v>
      </c>
    </row>
    <row r="82" spans="2:13" ht="22.5" thickTop="1" thickBot="1" x14ac:dyDescent="0.35">
      <c r="B82" s="159">
        <f t="shared" si="12"/>
        <v>0</v>
      </c>
      <c r="C82" s="160">
        <f>achats!O81</f>
        <v>0</v>
      </c>
      <c r="D82" s="161" t="e">
        <f t="shared" si="13"/>
        <v>#DIV/0!</v>
      </c>
      <c r="E82" s="160">
        <f>'1 23'!B296+'2 23'!B296+'3 23'!B296+'4 23'!B296+'5 20'!B296+'6 20'!B296+'7 23'!B296+'8 23'!B296+'9 20'!B296+'10 20'!B296+'11 20'!B296+'12 20'!B296</f>
        <v>0</v>
      </c>
      <c r="F82" s="161" t="e">
        <f t="shared" si="14"/>
        <v>#DIV/0!</v>
      </c>
      <c r="G82" s="160">
        <f>'CH.I'!V96</f>
        <v>0</v>
      </c>
      <c r="H82" s="162" t="e">
        <f t="shared" si="15"/>
        <v>#DIV/0!</v>
      </c>
      <c r="I82" s="163">
        <f t="shared" si="16"/>
        <v>0</v>
      </c>
      <c r="J82" s="163">
        <f t="shared" si="11"/>
        <v>0</v>
      </c>
      <c r="L82" s="169"/>
      <c r="M82" s="170">
        <f>'Rég clients'!C301</f>
        <v>0</v>
      </c>
    </row>
    <row r="83" spans="2:13" ht="22.5" thickTop="1" thickBot="1" x14ac:dyDescent="0.35">
      <c r="B83" s="156">
        <f t="shared" si="12"/>
        <v>0</v>
      </c>
      <c r="C83" s="157">
        <f>achats!O82</f>
        <v>0</v>
      </c>
      <c r="D83" s="164" t="e">
        <f t="shared" si="13"/>
        <v>#DIV/0!</v>
      </c>
      <c r="E83" s="157">
        <f>'1 23'!B297+'2 23'!B297+'3 23'!B297+'4 23'!B297+'5 20'!B297+'6 20'!B297+'7 23'!B297+'8 23'!B297+'9 20'!B297+'10 20'!B297+'11 20'!B297+'12 20'!B297</f>
        <v>0</v>
      </c>
      <c r="F83" s="164" t="e">
        <f t="shared" si="14"/>
        <v>#DIV/0!</v>
      </c>
      <c r="G83" s="157">
        <f>'CH.I'!W96</f>
        <v>0</v>
      </c>
      <c r="H83" s="165" t="e">
        <f t="shared" si="15"/>
        <v>#DIV/0!</v>
      </c>
      <c r="I83" s="158">
        <f t="shared" si="16"/>
        <v>0</v>
      </c>
      <c r="J83" s="158">
        <f t="shared" si="11"/>
        <v>0</v>
      </c>
      <c r="L83" s="169"/>
      <c r="M83" s="170">
        <f>'Rég clients'!C302</f>
        <v>0</v>
      </c>
    </row>
    <row r="84" spans="2:13" ht="22.5" thickTop="1" thickBot="1" x14ac:dyDescent="0.35">
      <c r="B84" s="159">
        <f t="shared" si="12"/>
        <v>0</v>
      </c>
      <c r="C84" s="160">
        <f>achats!O83</f>
        <v>0</v>
      </c>
      <c r="D84" s="161" t="e">
        <f t="shared" si="13"/>
        <v>#DIV/0!</v>
      </c>
      <c r="E84" s="160">
        <f>'1 23'!B298+'2 23'!B298+'3 23'!B298+'4 23'!B298+'5 20'!B298+'6 20'!B298+'7 23'!B298+'8 23'!B298+'9 20'!B298+'10 20'!B298+'11 20'!B298+'12 20'!B298</f>
        <v>0</v>
      </c>
      <c r="F84" s="161" t="e">
        <f t="shared" si="14"/>
        <v>#DIV/0!</v>
      </c>
      <c r="G84" s="160">
        <f>'CH.I'!V98</f>
        <v>0</v>
      </c>
      <c r="H84" s="162" t="e">
        <f t="shared" si="15"/>
        <v>#DIV/0!</v>
      </c>
      <c r="I84" s="163">
        <f t="shared" si="16"/>
        <v>0</v>
      </c>
      <c r="J84" s="163">
        <f t="shared" si="11"/>
        <v>0</v>
      </c>
      <c r="L84" s="169"/>
      <c r="M84" s="170">
        <f>'Rég clients'!C303</f>
        <v>0</v>
      </c>
    </row>
    <row r="85" spans="2:13" ht="22.5" thickTop="1" thickBot="1" x14ac:dyDescent="0.35">
      <c r="B85" s="156">
        <f t="shared" si="12"/>
        <v>0</v>
      </c>
      <c r="C85" s="157">
        <f>achats!O84</f>
        <v>0</v>
      </c>
      <c r="D85" s="164" t="e">
        <f t="shared" si="13"/>
        <v>#DIV/0!</v>
      </c>
      <c r="E85" s="157">
        <f>'1 23'!B299+'2 23'!B299+'3 23'!B299+'4 23'!B299+'5 20'!B299+'6 20'!B299+'7 23'!B299+'8 23'!B299+'9 20'!B299+'10 20'!B299+'11 20'!B299+'12 20'!B299</f>
        <v>0</v>
      </c>
      <c r="F85" s="164" t="e">
        <f t="shared" si="14"/>
        <v>#DIV/0!</v>
      </c>
      <c r="G85" s="157">
        <f>'CH.I'!W98</f>
        <v>0</v>
      </c>
      <c r="H85" s="165" t="e">
        <f t="shared" si="15"/>
        <v>#DIV/0!</v>
      </c>
      <c r="I85" s="158">
        <f t="shared" si="16"/>
        <v>0</v>
      </c>
      <c r="J85" s="158">
        <f t="shared" si="11"/>
        <v>0</v>
      </c>
      <c r="L85" s="169"/>
      <c r="M85" s="170">
        <f>'Rég clients'!C304</f>
        <v>0</v>
      </c>
    </row>
    <row r="86" spans="2:13" ht="22.5" thickTop="1" thickBot="1" x14ac:dyDescent="0.35">
      <c r="B86" s="159">
        <f t="shared" si="12"/>
        <v>0</v>
      </c>
      <c r="C86" s="160">
        <f>achats!O85</f>
        <v>0</v>
      </c>
      <c r="D86" s="161" t="e">
        <f t="shared" si="13"/>
        <v>#DIV/0!</v>
      </c>
      <c r="E86" s="160">
        <f>'1 23'!B300+'2 23'!B300+'3 23'!B300+'4 23'!B300+'5 20'!B300+'6 20'!B300+'7 23'!B300+'8 23'!B300+'9 20'!B300+'10 20'!B300+'11 20'!B300+'12 20'!B300</f>
        <v>0</v>
      </c>
      <c r="F86" s="161" t="e">
        <f t="shared" si="14"/>
        <v>#DIV/0!</v>
      </c>
      <c r="G86" s="160">
        <f>'CH.I'!V100</f>
        <v>0</v>
      </c>
      <c r="H86" s="162" t="e">
        <f t="shared" si="15"/>
        <v>#DIV/0!</v>
      </c>
      <c r="I86" s="163">
        <f t="shared" si="16"/>
        <v>0</v>
      </c>
      <c r="J86" s="163">
        <f t="shared" si="11"/>
        <v>0</v>
      </c>
      <c r="L86" s="169"/>
      <c r="M86" s="170">
        <f>'Rég clients'!C305</f>
        <v>0</v>
      </c>
    </row>
    <row r="87" spans="2:13" ht="22.5" thickTop="1" thickBot="1" x14ac:dyDescent="0.35">
      <c r="B87" s="156">
        <f t="shared" si="12"/>
        <v>0</v>
      </c>
      <c r="C87" s="157">
        <f>achats!O86</f>
        <v>0</v>
      </c>
      <c r="D87" s="164" t="e">
        <f t="shared" si="13"/>
        <v>#DIV/0!</v>
      </c>
      <c r="E87" s="157">
        <f>'1 23'!B301+'2 23'!B301+'3 23'!B301+'4 23'!B301+'5 20'!B301+'6 20'!B301+'7 23'!B301+'8 23'!B301+'9 20'!B301+'10 20'!B301+'11 20'!B301+'12 20'!B301</f>
        <v>0</v>
      </c>
      <c r="F87" s="164" t="e">
        <f t="shared" si="14"/>
        <v>#DIV/0!</v>
      </c>
      <c r="G87" s="157">
        <f>'CH.I'!W100</f>
        <v>0</v>
      </c>
      <c r="H87" s="165" t="e">
        <f t="shared" si="15"/>
        <v>#DIV/0!</v>
      </c>
      <c r="I87" s="158">
        <f t="shared" si="16"/>
        <v>0</v>
      </c>
      <c r="J87" s="158">
        <f t="shared" si="11"/>
        <v>0</v>
      </c>
      <c r="L87" s="169"/>
      <c r="M87" s="170">
        <f>'Rég clients'!C306</f>
        <v>0</v>
      </c>
    </row>
    <row r="88" spans="2:13" ht="22.5" thickTop="1" thickBot="1" x14ac:dyDescent="0.35">
      <c r="B88" s="159">
        <f t="shared" si="12"/>
        <v>0</v>
      </c>
      <c r="C88" s="160">
        <f>achats!O87</f>
        <v>0</v>
      </c>
      <c r="D88" s="161" t="e">
        <f t="shared" si="13"/>
        <v>#DIV/0!</v>
      </c>
      <c r="E88" s="160">
        <f>'1 23'!B302+'2 23'!B302+'3 23'!B302+'4 23'!B302+'5 20'!B302+'6 20'!B302+'7 23'!B302+'8 23'!B302+'9 20'!B302+'10 20'!B302+'11 20'!B302+'12 20'!B302</f>
        <v>0</v>
      </c>
      <c r="F88" s="161" t="e">
        <f t="shared" si="14"/>
        <v>#DIV/0!</v>
      </c>
      <c r="G88" s="160">
        <f>'CH.I'!V102</f>
        <v>0</v>
      </c>
      <c r="H88" s="162" t="e">
        <f t="shared" si="15"/>
        <v>#DIV/0!</v>
      </c>
      <c r="I88" s="163">
        <f t="shared" si="16"/>
        <v>0</v>
      </c>
      <c r="J88" s="163">
        <f t="shared" si="11"/>
        <v>0</v>
      </c>
      <c r="L88" s="169"/>
      <c r="M88" s="170">
        <f>'Rég clients'!C307</f>
        <v>0</v>
      </c>
    </row>
    <row r="89" spans="2:13" ht="22.5" thickTop="1" thickBot="1" x14ac:dyDescent="0.35">
      <c r="B89" s="156">
        <f t="shared" si="12"/>
        <v>0</v>
      </c>
      <c r="C89" s="157">
        <f>achats!O88</f>
        <v>0</v>
      </c>
      <c r="D89" s="164" t="e">
        <f t="shared" si="13"/>
        <v>#DIV/0!</v>
      </c>
      <c r="E89" s="157">
        <f>'1 23'!B303+'2 23'!B303+'3 23'!B303+'4 23'!B303+'5 20'!B303+'6 20'!B303+'7 23'!B303+'8 23'!B303+'9 20'!B303+'10 20'!B303+'11 20'!B303+'12 20'!B303</f>
        <v>0</v>
      </c>
      <c r="F89" s="164" t="e">
        <f t="shared" si="14"/>
        <v>#DIV/0!</v>
      </c>
      <c r="G89" s="157">
        <f>'CH.I'!W102</f>
        <v>0</v>
      </c>
      <c r="H89" s="165" t="e">
        <f t="shared" si="15"/>
        <v>#DIV/0!</v>
      </c>
      <c r="I89" s="158">
        <f t="shared" si="16"/>
        <v>0</v>
      </c>
      <c r="J89" s="158">
        <f t="shared" si="11"/>
        <v>0</v>
      </c>
      <c r="L89" s="169"/>
      <c r="M89" s="170">
        <f>'Rég clients'!C308</f>
        <v>0</v>
      </c>
    </row>
    <row r="90" spans="2:13" ht="22.5" thickTop="1" thickBot="1" x14ac:dyDescent="0.35">
      <c r="B90" s="159">
        <f t="shared" si="12"/>
        <v>0</v>
      </c>
      <c r="C90" s="160">
        <f>achats!O89</f>
        <v>0</v>
      </c>
      <c r="D90" s="161" t="e">
        <f t="shared" si="13"/>
        <v>#DIV/0!</v>
      </c>
      <c r="E90" s="160">
        <f>'1 23'!B304+'2 23'!B304+'3 23'!B304+'4 23'!B304+'5 20'!B304+'6 20'!B304+'7 23'!B304+'8 23'!B304+'9 20'!B304+'10 20'!B304+'11 20'!B304+'12 20'!B304</f>
        <v>0</v>
      </c>
      <c r="F90" s="161" t="e">
        <f t="shared" si="14"/>
        <v>#DIV/0!</v>
      </c>
      <c r="G90" s="160">
        <f>'CH.I'!V104</f>
        <v>0</v>
      </c>
      <c r="H90" s="162" t="e">
        <f t="shared" si="15"/>
        <v>#DIV/0!</v>
      </c>
      <c r="I90" s="163">
        <f t="shared" si="16"/>
        <v>0</v>
      </c>
      <c r="J90" s="163">
        <f t="shared" si="11"/>
        <v>0</v>
      </c>
      <c r="L90" s="169"/>
      <c r="M90" s="170">
        <f>'Rég clients'!C309</f>
        <v>0</v>
      </c>
    </row>
    <row r="91" spans="2:13" ht="22.5" thickTop="1" thickBot="1" x14ac:dyDescent="0.35">
      <c r="B91" s="156">
        <f t="shared" si="12"/>
        <v>0</v>
      </c>
      <c r="C91" s="157">
        <f>achats!O90</f>
        <v>0</v>
      </c>
      <c r="D91" s="164" t="e">
        <f t="shared" si="13"/>
        <v>#DIV/0!</v>
      </c>
      <c r="E91" s="157">
        <f>'1 23'!B305+'2 23'!B305+'3 23'!B305+'4 23'!B305+'5 20'!B305+'6 20'!B305+'7 23'!B305+'8 23'!B305+'9 20'!B305+'10 20'!B305+'11 20'!B305+'12 20'!B305</f>
        <v>0</v>
      </c>
      <c r="F91" s="164" t="e">
        <f t="shared" si="14"/>
        <v>#DIV/0!</v>
      </c>
      <c r="G91" s="157">
        <f>'CH.I'!W104</f>
        <v>0</v>
      </c>
      <c r="H91" s="165" t="e">
        <f t="shared" si="15"/>
        <v>#DIV/0!</v>
      </c>
      <c r="I91" s="158">
        <f t="shared" si="16"/>
        <v>0</v>
      </c>
      <c r="J91" s="158">
        <f t="shared" si="11"/>
        <v>0</v>
      </c>
      <c r="L91" s="169"/>
      <c r="M91" s="170">
        <f>'Rég clients'!C310</f>
        <v>0</v>
      </c>
    </row>
    <row r="92" spans="2:13" ht="22.5" thickTop="1" thickBot="1" x14ac:dyDescent="0.35">
      <c r="B92" s="159">
        <f t="shared" si="12"/>
        <v>0</v>
      </c>
      <c r="C92" s="160">
        <f>achats!O91</f>
        <v>0</v>
      </c>
      <c r="D92" s="161" t="e">
        <f t="shared" si="13"/>
        <v>#DIV/0!</v>
      </c>
      <c r="E92" s="160">
        <f>'1 23'!B306+'2 23'!B306+'3 23'!B306+'4 23'!B306+'5 20'!B306+'6 20'!B306+'7 23'!B306+'8 23'!B306+'9 20'!B306+'10 20'!B306+'11 20'!B306+'12 20'!B306</f>
        <v>0</v>
      </c>
      <c r="F92" s="161" t="e">
        <f t="shared" si="14"/>
        <v>#DIV/0!</v>
      </c>
      <c r="G92" s="160">
        <f>'CH.I'!V106</f>
        <v>0</v>
      </c>
      <c r="H92" s="162" t="e">
        <f t="shared" si="15"/>
        <v>#DIV/0!</v>
      </c>
      <c r="I92" s="163">
        <f t="shared" si="16"/>
        <v>0</v>
      </c>
      <c r="J92" s="163">
        <f t="shared" si="11"/>
        <v>0</v>
      </c>
      <c r="L92" s="169"/>
      <c r="M92" s="170">
        <f>'Rég clients'!C311</f>
        <v>0</v>
      </c>
    </row>
    <row r="93" spans="2:13" ht="22.5" thickTop="1" thickBot="1" x14ac:dyDescent="0.35">
      <c r="B93" s="156">
        <f t="shared" si="12"/>
        <v>0</v>
      </c>
      <c r="C93" s="157">
        <f>achats!O92</f>
        <v>0</v>
      </c>
      <c r="D93" s="164" t="e">
        <f t="shared" si="13"/>
        <v>#DIV/0!</v>
      </c>
      <c r="E93" s="157">
        <f>'1 23'!B307+'2 23'!B307+'3 23'!B307+'4 23'!B307+'5 20'!B307+'6 20'!B307+'7 23'!B307+'8 23'!B307+'9 20'!B307+'10 20'!B307+'11 20'!B307+'12 20'!B307</f>
        <v>0</v>
      </c>
      <c r="F93" s="164" t="e">
        <f t="shared" si="14"/>
        <v>#DIV/0!</v>
      </c>
      <c r="G93" s="157">
        <f>'CH.I'!W106</f>
        <v>0</v>
      </c>
      <c r="H93" s="165" t="e">
        <f t="shared" si="15"/>
        <v>#DIV/0!</v>
      </c>
      <c r="I93" s="158">
        <f t="shared" si="16"/>
        <v>0</v>
      </c>
      <c r="J93" s="158">
        <f t="shared" si="11"/>
        <v>0</v>
      </c>
      <c r="L93" s="169"/>
      <c r="M93" s="170">
        <f>'Rég clients'!C312</f>
        <v>0</v>
      </c>
    </row>
    <row r="94" spans="2:13" ht="22.5" thickTop="1" thickBot="1" x14ac:dyDescent="0.35">
      <c r="B94" s="159">
        <f t="shared" si="12"/>
        <v>0</v>
      </c>
      <c r="C94" s="160">
        <f>achats!O93</f>
        <v>0</v>
      </c>
      <c r="D94" s="161" t="e">
        <f t="shared" si="13"/>
        <v>#DIV/0!</v>
      </c>
      <c r="E94" s="160">
        <f>'1 23'!B308+'2 23'!B308+'3 23'!B308+'4 23'!B308+'5 20'!B308+'6 20'!B308+'7 23'!B308+'8 23'!B308+'9 20'!B308+'10 20'!B308+'11 20'!B308+'12 20'!B308</f>
        <v>0</v>
      </c>
      <c r="F94" s="161" t="e">
        <f t="shared" si="14"/>
        <v>#DIV/0!</v>
      </c>
      <c r="G94" s="160">
        <f>'CH.I'!V108</f>
        <v>0</v>
      </c>
      <c r="H94" s="162" t="e">
        <f t="shared" si="15"/>
        <v>#DIV/0!</v>
      </c>
      <c r="I94" s="163">
        <f t="shared" si="16"/>
        <v>0</v>
      </c>
      <c r="J94" s="163">
        <f t="shared" si="11"/>
        <v>0</v>
      </c>
      <c r="L94" s="169"/>
      <c r="M94" s="170">
        <f>'Rég clients'!C313</f>
        <v>0</v>
      </c>
    </row>
    <row r="95" spans="2:13" ht="22.5" thickTop="1" thickBot="1" x14ac:dyDescent="0.35">
      <c r="B95" s="156">
        <f t="shared" si="12"/>
        <v>0</v>
      </c>
      <c r="C95" s="157">
        <f>achats!O94</f>
        <v>0</v>
      </c>
      <c r="D95" s="164" t="e">
        <f t="shared" si="13"/>
        <v>#DIV/0!</v>
      </c>
      <c r="E95" s="157">
        <f>'1 23'!B309+'2 23'!B309+'3 23'!B309+'4 23'!B309+'5 20'!B309+'6 20'!B309+'7 23'!B309+'8 23'!B309+'9 20'!B309+'10 20'!B309+'11 20'!B309+'12 20'!B309</f>
        <v>0</v>
      </c>
      <c r="F95" s="164" t="e">
        <f t="shared" si="14"/>
        <v>#DIV/0!</v>
      </c>
      <c r="G95" s="157">
        <f>'CH.I'!W108</f>
        <v>0</v>
      </c>
      <c r="H95" s="165" t="e">
        <f t="shared" si="15"/>
        <v>#DIV/0!</v>
      </c>
      <c r="I95" s="158">
        <f t="shared" si="16"/>
        <v>0</v>
      </c>
      <c r="J95" s="158">
        <f t="shared" si="11"/>
        <v>0</v>
      </c>
      <c r="L95" s="169"/>
      <c r="M95" s="170">
        <f>'Rég clients'!C314</f>
        <v>0</v>
      </c>
    </row>
    <row r="96" spans="2:13" ht="22.5" thickTop="1" thickBot="1" x14ac:dyDescent="0.35">
      <c r="B96" s="159">
        <f t="shared" si="12"/>
        <v>0</v>
      </c>
      <c r="C96" s="160">
        <f>achats!O95</f>
        <v>0</v>
      </c>
      <c r="D96" s="161" t="e">
        <f t="shared" si="13"/>
        <v>#DIV/0!</v>
      </c>
      <c r="E96" s="160">
        <f>'1 23'!B310+'2 23'!B310+'3 23'!B310+'4 23'!B310+'5 20'!B310+'6 20'!B310+'7 23'!B310+'8 23'!B310+'9 20'!B310+'10 20'!B310+'11 20'!B310+'12 20'!B310</f>
        <v>0</v>
      </c>
      <c r="F96" s="161" t="e">
        <f t="shared" si="14"/>
        <v>#DIV/0!</v>
      </c>
      <c r="G96" s="160">
        <f>'CH.I'!V110</f>
        <v>0</v>
      </c>
      <c r="H96" s="162" t="e">
        <f t="shared" si="15"/>
        <v>#DIV/0!</v>
      </c>
      <c r="I96" s="163">
        <f t="shared" si="16"/>
        <v>0</v>
      </c>
      <c r="J96" s="163">
        <f t="shared" si="11"/>
        <v>0</v>
      </c>
      <c r="L96" s="169"/>
      <c r="M96" s="170">
        <f>'Rég clients'!C315</f>
        <v>0</v>
      </c>
    </row>
    <row r="97" spans="2:13" ht="22.5" thickTop="1" thickBot="1" x14ac:dyDescent="0.35">
      <c r="B97" s="156">
        <f t="shared" si="12"/>
        <v>0</v>
      </c>
      <c r="C97" s="157">
        <f>achats!O96</f>
        <v>0</v>
      </c>
      <c r="D97" s="164" t="e">
        <f t="shared" si="13"/>
        <v>#DIV/0!</v>
      </c>
      <c r="E97" s="157">
        <f>'1 23'!B311+'2 23'!B311+'3 23'!B311+'4 23'!B311+'5 20'!B311+'6 20'!B311+'7 23'!B311+'8 23'!B311+'9 20'!B311+'10 20'!B311+'11 20'!B311+'12 20'!B311</f>
        <v>0</v>
      </c>
      <c r="F97" s="164" t="e">
        <f t="shared" si="14"/>
        <v>#DIV/0!</v>
      </c>
      <c r="G97" s="157">
        <f>'CH.I'!W110</f>
        <v>0</v>
      </c>
      <c r="H97" s="165" t="e">
        <f t="shared" si="15"/>
        <v>#DIV/0!</v>
      </c>
      <c r="I97" s="158">
        <f t="shared" si="16"/>
        <v>0</v>
      </c>
      <c r="J97" s="158">
        <f t="shared" si="11"/>
        <v>0</v>
      </c>
      <c r="L97" s="169"/>
      <c r="M97" s="170">
        <f>'Rég clients'!C316</f>
        <v>0</v>
      </c>
    </row>
    <row r="98" spans="2:13" ht="22.5" thickTop="1" thickBot="1" x14ac:dyDescent="0.35">
      <c r="B98" s="159">
        <f t="shared" si="12"/>
        <v>0</v>
      </c>
      <c r="C98" s="160">
        <f>achats!O97</f>
        <v>0</v>
      </c>
      <c r="D98" s="161" t="e">
        <f t="shared" si="13"/>
        <v>#DIV/0!</v>
      </c>
      <c r="E98" s="160">
        <f>'1 23'!B312+'2 23'!B312+'3 23'!B312+'4 23'!B312+'5 20'!B312+'6 20'!B312+'7 23'!B312+'8 23'!B312+'9 20'!B312+'10 20'!B312+'11 20'!B312+'12 20'!B312</f>
        <v>0</v>
      </c>
      <c r="F98" s="161" t="e">
        <f t="shared" si="14"/>
        <v>#DIV/0!</v>
      </c>
      <c r="G98" s="160">
        <f>'CH.I'!V112</f>
        <v>0</v>
      </c>
      <c r="H98" s="162" t="e">
        <f t="shared" si="15"/>
        <v>#DIV/0!</v>
      </c>
      <c r="I98" s="163">
        <f t="shared" si="16"/>
        <v>0</v>
      </c>
      <c r="J98" s="163">
        <f t="shared" si="11"/>
        <v>0</v>
      </c>
      <c r="L98" s="169"/>
      <c r="M98" s="170">
        <f>'Rég clients'!C317</f>
        <v>0</v>
      </c>
    </row>
    <row r="99" spans="2:13" ht="22.5" thickTop="1" thickBot="1" x14ac:dyDescent="0.35">
      <c r="B99" s="156">
        <f t="shared" si="12"/>
        <v>0</v>
      </c>
      <c r="C99" s="157">
        <f>achats!O98</f>
        <v>0</v>
      </c>
      <c r="D99" s="164" t="e">
        <f t="shared" si="13"/>
        <v>#DIV/0!</v>
      </c>
      <c r="E99" s="157">
        <f>'1 23'!B313+'2 23'!B313+'3 23'!B313+'4 23'!B313+'5 20'!B313+'6 20'!B313+'7 23'!B313+'8 23'!B313+'9 20'!B313+'10 20'!B313+'11 20'!B313+'12 20'!B313</f>
        <v>0</v>
      </c>
      <c r="F99" s="164" t="e">
        <f t="shared" si="14"/>
        <v>#DIV/0!</v>
      </c>
      <c r="G99" s="157">
        <f>'CH.I'!W112</f>
        <v>0</v>
      </c>
      <c r="H99" s="165" t="e">
        <f t="shared" si="15"/>
        <v>#DIV/0!</v>
      </c>
      <c r="I99" s="158">
        <f t="shared" si="16"/>
        <v>0</v>
      </c>
      <c r="J99" s="158">
        <f t="shared" si="11"/>
        <v>0</v>
      </c>
      <c r="L99" s="169"/>
      <c r="M99" s="170">
        <f>'Rég clients'!C318</f>
        <v>0</v>
      </c>
    </row>
    <row r="100" spans="2:13" ht="22.5" thickTop="1" thickBot="1" x14ac:dyDescent="0.35">
      <c r="B100" s="159">
        <f t="shared" si="12"/>
        <v>0</v>
      </c>
      <c r="C100" s="160">
        <f>achats!O99</f>
        <v>0</v>
      </c>
      <c r="D100" s="161" t="e">
        <f t="shared" si="13"/>
        <v>#DIV/0!</v>
      </c>
      <c r="E100" s="160">
        <f>'1 23'!B314+'2 23'!B314+'3 23'!B314+'4 23'!B314+'5 20'!B314+'6 20'!B314+'7 23'!B314+'8 23'!B314+'9 20'!B314+'10 20'!B314+'11 20'!B314+'12 20'!B314</f>
        <v>0</v>
      </c>
      <c r="F100" s="161" t="e">
        <f t="shared" si="14"/>
        <v>#DIV/0!</v>
      </c>
      <c r="G100" s="160">
        <f>'CH.I'!V114</f>
        <v>0</v>
      </c>
      <c r="H100" s="162" t="e">
        <f t="shared" si="15"/>
        <v>#DIV/0!</v>
      </c>
      <c r="I100" s="163">
        <f t="shared" si="16"/>
        <v>0</v>
      </c>
      <c r="J100" s="163">
        <f t="shared" si="11"/>
        <v>0</v>
      </c>
      <c r="L100" s="169"/>
      <c r="M100" s="170">
        <f>'Rég clients'!C319</f>
        <v>0</v>
      </c>
    </row>
    <row r="101" spans="2:13" ht="22.5" thickTop="1" thickBot="1" x14ac:dyDescent="0.35">
      <c r="B101" s="156">
        <f t="shared" si="12"/>
        <v>0</v>
      </c>
      <c r="C101" s="157">
        <f>achats!O100</f>
        <v>0</v>
      </c>
      <c r="D101" s="164" t="e">
        <f t="shared" si="13"/>
        <v>#DIV/0!</v>
      </c>
      <c r="E101" s="157">
        <f>'1 23'!B315+'2 23'!B315+'3 23'!B315+'4 23'!B315+'5 20'!B315+'6 20'!B315+'7 23'!B315+'8 23'!B315+'9 20'!B315+'10 20'!B315+'11 20'!B315+'12 20'!B315</f>
        <v>0</v>
      </c>
      <c r="F101" s="164" t="e">
        <f t="shared" si="14"/>
        <v>#DIV/0!</v>
      </c>
      <c r="G101" s="157">
        <f>'CH.I'!W114</f>
        <v>0</v>
      </c>
      <c r="H101" s="165" t="e">
        <f t="shared" si="15"/>
        <v>#DIV/0!</v>
      </c>
      <c r="I101" s="158">
        <f t="shared" si="16"/>
        <v>0</v>
      </c>
      <c r="J101" s="158">
        <f t="shared" si="11"/>
        <v>0</v>
      </c>
      <c r="L101" s="169"/>
      <c r="M101" s="170">
        <f>'Rég clients'!C320</f>
        <v>0</v>
      </c>
    </row>
    <row r="102" spans="2:13" ht="22.5" thickTop="1" thickBot="1" x14ac:dyDescent="0.35">
      <c r="B102" s="159">
        <f t="shared" si="12"/>
        <v>0</v>
      </c>
      <c r="C102" s="160">
        <f>achats!O101</f>
        <v>0</v>
      </c>
      <c r="D102" s="161" t="e">
        <f t="shared" si="13"/>
        <v>#DIV/0!</v>
      </c>
      <c r="E102" s="160">
        <f>'1 23'!B316+'2 23'!B316+'3 23'!B316+'4 23'!B316+'5 20'!B316+'6 20'!B316+'7 23'!B316+'8 23'!B316+'9 20'!B316+'10 20'!B316+'11 20'!B316+'12 20'!B316</f>
        <v>0</v>
      </c>
      <c r="F102" s="161" t="e">
        <f t="shared" si="14"/>
        <v>#DIV/0!</v>
      </c>
      <c r="G102" s="160">
        <f>'CH.I'!V116</f>
        <v>0</v>
      </c>
      <c r="H102" s="162" t="e">
        <f t="shared" si="15"/>
        <v>#DIV/0!</v>
      </c>
      <c r="I102" s="163">
        <f t="shared" si="16"/>
        <v>0</v>
      </c>
      <c r="J102" s="163">
        <f t="shared" si="11"/>
        <v>0</v>
      </c>
      <c r="L102" s="169"/>
      <c r="M102" s="170">
        <f>'Rég clients'!C321</f>
        <v>0</v>
      </c>
    </row>
    <row r="103" spans="2:13" ht="22.5" thickTop="1" thickBot="1" x14ac:dyDescent="0.35">
      <c r="B103" s="156">
        <f t="shared" si="12"/>
        <v>0</v>
      </c>
      <c r="C103" s="157">
        <f>achats!O102</f>
        <v>0</v>
      </c>
      <c r="D103" s="164" t="e">
        <f t="shared" si="13"/>
        <v>#DIV/0!</v>
      </c>
      <c r="E103" s="157">
        <f>'1 23'!B317+'2 23'!B317+'3 23'!B317+'4 23'!B317+'5 20'!B317+'6 20'!B317+'7 23'!B317+'8 23'!B317+'9 20'!B317+'10 20'!B317+'11 20'!B317+'12 20'!B317</f>
        <v>0</v>
      </c>
      <c r="F103" s="164" t="e">
        <f t="shared" si="14"/>
        <v>#DIV/0!</v>
      </c>
      <c r="G103" s="157">
        <f>'CH.I'!W116</f>
        <v>0</v>
      </c>
      <c r="H103" s="165" t="e">
        <f t="shared" si="15"/>
        <v>#DIV/0!</v>
      </c>
      <c r="I103" s="158">
        <f t="shared" si="16"/>
        <v>0</v>
      </c>
      <c r="J103" s="158">
        <f t="shared" si="11"/>
        <v>0</v>
      </c>
      <c r="L103" s="169"/>
      <c r="M103" s="170">
        <f>'Rég clients'!C322</f>
        <v>0</v>
      </c>
    </row>
    <row r="104" spans="2:13" ht="22.5" thickTop="1" thickBot="1" x14ac:dyDescent="0.35">
      <c r="B104" s="159">
        <f t="shared" si="12"/>
        <v>0</v>
      </c>
      <c r="C104" s="160">
        <f>achats!O103</f>
        <v>0</v>
      </c>
      <c r="D104" s="161" t="e">
        <f t="shared" si="13"/>
        <v>#DIV/0!</v>
      </c>
      <c r="E104" s="160">
        <f>'1 23'!B318+'2 23'!B318+'3 23'!B318+'4 23'!B318+'5 20'!B318+'6 20'!B318+'7 23'!B318+'8 23'!B318+'9 20'!B318+'10 20'!B318+'11 20'!B318+'12 20'!B318</f>
        <v>0</v>
      </c>
      <c r="F104" s="161" t="e">
        <f t="shared" si="14"/>
        <v>#DIV/0!</v>
      </c>
      <c r="G104" s="160">
        <f>'CH.I'!V118</f>
        <v>0</v>
      </c>
      <c r="H104" s="162" t="e">
        <f t="shared" si="15"/>
        <v>#DIV/0!</v>
      </c>
      <c r="I104" s="163">
        <f t="shared" si="16"/>
        <v>0</v>
      </c>
      <c r="J104" s="163">
        <f t="shared" si="11"/>
        <v>0</v>
      </c>
      <c r="L104" s="169"/>
      <c r="M104" s="170">
        <f>'Rég clients'!C323</f>
        <v>0</v>
      </c>
    </row>
    <row r="105" spans="2:13" ht="22.5" thickTop="1" thickBot="1" x14ac:dyDescent="0.35">
      <c r="B105" s="156">
        <f t="shared" si="12"/>
        <v>0</v>
      </c>
      <c r="C105" s="157">
        <f>achats!O104</f>
        <v>0</v>
      </c>
      <c r="D105" s="164" t="e">
        <f t="shared" si="13"/>
        <v>#DIV/0!</v>
      </c>
      <c r="E105" s="157">
        <f>'1 23'!B319+'2 23'!B319+'3 23'!B319+'4 23'!B319+'5 20'!B319+'6 20'!B319+'7 23'!B319+'8 23'!B319+'9 20'!B319+'10 20'!B319+'11 20'!B319+'12 20'!B319</f>
        <v>0</v>
      </c>
      <c r="F105" s="164" t="e">
        <f t="shared" si="14"/>
        <v>#DIV/0!</v>
      </c>
      <c r="G105" s="157">
        <f>'CH.I'!W118</f>
        <v>0</v>
      </c>
      <c r="H105" s="165" t="e">
        <f t="shared" si="15"/>
        <v>#DIV/0!</v>
      </c>
      <c r="I105" s="158">
        <f t="shared" si="16"/>
        <v>0</v>
      </c>
      <c r="J105" s="158">
        <f t="shared" si="11"/>
        <v>0</v>
      </c>
      <c r="L105" s="169"/>
      <c r="M105" s="170">
        <f>'Rég clients'!C324</f>
        <v>0</v>
      </c>
    </row>
    <row r="106" spans="2:13" ht="22.5" thickTop="1" thickBot="1" x14ac:dyDescent="0.35">
      <c r="B106" s="159">
        <f t="shared" si="12"/>
        <v>0</v>
      </c>
      <c r="C106" s="160">
        <f>achats!O105</f>
        <v>0</v>
      </c>
      <c r="D106" s="161" t="e">
        <f t="shared" si="13"/>
        <v>#DIV/0!</v>
      </c>
      <c r="E106" s="160">
        <f>'1 23'!B320+'2 23'!B320+'3 23'!B320+'4 23'!B320+'5 20'!B320+'6 20'!B320+'7 23'!B320+'8 23'!B320+'9 20'!B320+'10 20'!B320+'11 20'!B320+'12 20'!B320</f>
        <v>0</v>
      </c>
      <c r="F106" s="161" t="e">
        <f t="shared" si="14"/>
        <v>#DIV/0!</v>
      </c>
      <c r="G106" s="160">
        <f>'CH.I'!V120</f>
        <v>0</v>
      </c>
      <c r="H106" s="162" t="e">
        <f t="shared" si="15"/>
        <v>#DIV/0!</v>
      </c>
      <c r="I106" s="163">
        <f t="shared" si="16"/>
        <v>0</v>
      </c>
      <c r="J106" s="163">
        <f t="shared" si="11"/>
        <v>0</v>
      </c>
      <c r="L106" s="169"/>
      <c r="M106" s="170">
        <f>'Rég clients'!C325</f>
        <v>0</v>
      </c>
    </row>
    <row r="107" spans="2:13" ht="22.5" thickTop="1" thickBot="1" x14ac:dyDescent="0.35">
      <c r="B107" s="156">
        <f t="shared" si="12"/>
        <v>0</v>
      </c>
      <c r="C107" s="157">
        <f>achats!O106</f>
        <v>0</v>
      </c>
      <c r="D107" s="164" t="e">
        <f t="shared" si="13"/>
        <v>#DIV/0!</v>
      </c>
      <c r="E107" s="157">
        <f>'1 23'!B321+'2 23'!B321+'3 23'!B321+'4 23'!B321+'5 20'!B321+'6 20'!B321+'7 23'!B321+'8 23'!B321+'9 20'!B321+'10 20'!B321+'11 20'!B321+'12 20'!B321</f>
        <v>0</v>
      </c>
      <c r="F107" s="164" t="e">
        <f t="shared" si="14"/>
        <v>#DIV/0!</v>
      </c>
      <c r="G107" s="157">
        <f>'CH.I'!W120</f>
        <v>0</v>
      </c>
      <c r="H107" s="165" t="e">
        <f t="shared" si="15"/>
        <v>#DIV/0!</v>
      </c>
      <c r="I107" s="158">
        <f t="shared" si="16"/>
        <v>0</v>
      </c>
      <c r="J107" s="158">
        <f t="shared" si="11"/>
        <v>0</v>
      </c>
      <c r="L107" s="169"/>
      <c r="M107" s="170">
        <f>'Rég clients'!C326</f>
        <v>0</v>
      </c>
    </row>
    <row r="108" spans="2:13" ht="22.5" thickTop="1" thickBot="1" x14ac:dyDescent="0.35">
      <c r="B108" s="159">
        <f t="shared" si="12"/>
        <v>0</v>
      </c>
      <c r="C108" s="160">
        <f>achats!O107</f>
        <v>0</v>
      </c>
      <c r="D108" s="161" t="e">
        <f t="shared" si="13"/>
        <v>#DIV/0!</v>
      </c>
      <c r="E108" s="160">
        <f>'1 23'!B322+'2 23'!B322+'3 23'!B322+'4 23'!B322+'5 20'!B322+'6 20'!B322+'7 23'!B322+'8 23'!B322+'9 20'!B322+'10 20'!B322+'11 20'!B322+'12 20'!B322</f>
        <v>0</v>
      </c>
      <c r="F108" s="161" t="e">
        <f t="shared" si="14"/>
        <v>#DIV/0!</v>
      </c>
      <c r="G108" s="160">
        <f>'CH.I'!V122</f>
        <v>0</v>
      </c>
      <c r="H108" s="162" t="e">
        <f t="shared" si="15"/>
        <v>#DIV/0!</v>
      </c>
      <c r="I108" s="163">
        <f t="shared" si="16"/>
        <v>0</v>
      </c>
      <c r="J108" s="163">
        <f t="shared" si="11"/>
        <v>0</v>
      </c>
      <c r="L108" s="169"/>
      <c r="M108" s="170">
        <f>'Rég clients'!C327</f>
        <v>0</v>
      </c>
    </row>
    <row r="109" spans="2:13" ht="22.5" thickTop="1" thickBot="1" x14ac:dyDescent="0.35">
      <c r="B109" s="156">
        <f t="shared" si="12"/>
        <v>0</v>
      </c>
      <c r="C109" s="157">
        <f>achats!O108</f>
        <v>0</v>
      </c>
      <c r="D109" s="164" t="e">
        <f t="shared" si="13"/>
        <v>#DIV/0!</v>
      </c>
      <c r="E109" s="157">
        <f>'1 23'!B323+'2 23'!B323+'3 23'!B323+'4 23'!B323+'5 20'!B323+'6 20'!B323+'7 23'!B323+'8 23'!B323+'9 20'!B323+'10 20'!B323+'11 20'!B323+'12 20'!B323</f>
        <v>0</v>
      </c>
      <c r="F109" s="164" t="e">
        <f t="shared" si="14"/>
        <v>#DIV/0!</v>
      </c>
      <c r="G109" s="157">
        <f>'CH.I'!W122</f>
        <v>0</v>
      </c>
      <c r="H109" s="165" t="e">
        <f t="shared" si="15"/>
        <v>#DIV/0!</v>
      </c>
      <c r="I109" s="158">
        <f t="shared" si="16"/>
        <v>0</v>
      </c>
      <c r="J109" s="158">
        <f t="shared" si="11"/>
        <v>0</v>
      </c>
      <c r="L109" s="169"/>
      <c r="M109" s="170">
        <f>'Rég clients'!C328</f>
        <v>0</v>
      </c>
    </row>
    <row r="110" spans="2:13" ht="22.5" thickTop="1" thickBot="1" x14ac:dyDescent="0.35">
      <c r="B110" s="159">
        <f t="shared" si="12"/>
        <v>0</v>
      </c>
      <c r="C110" s="160">
        <f>achats!O109</f>
        <v>0</v>
      </c>
      <c r="D110" s="161" t="e">
        <f t="shared" si="13"/>
        <v>#DIV/0!</v>
      </c>
      <c r="E110" s="160">
        <f>'1 23'!B324+'2 23'!B324+'3 23'!B324+'4 23'!B324+'5 20'!B324+'6 20'!B324+'7 23'!B324+'8 23'!B324+'9 20'!B324+'10 20'!B324+'11 20'!B324+'12 20'!B324</f>
        <v>0</v>
      </c>
      <c r="F110" s="161" t="e">
        <f t="shared" si="14"/>
        <v>#DIV/0!</v>
      </c>
      <c r="G110" s="160">
        <f>'CH.I'!V124</f>
        <v>0</v>
      </c>
      <c r="H110" s="162" t="e">
        <f t="shared" si="15"/>
        <v>#DIV/0!</v>
      </c>
      <c r="I110" s="163">
        <f t="shared" si="16"/>
        <v>0</v>
      </c>
      <c r="J110" s="163">
        <f t="shared" si="11"/>
        <v>0</v>
      </c>
      <c r="L110" s="169"/>
      <c r="M110" s="170">
        <f>'Rég clients'!C329</f>
        <v>0</v>
      </c>
    </row>
    <row r="111" spans="2:13" ht="22.5" thickTop="1" thickBot="1" x14ac:dyDescent="0.35">
      <c r="B111" s="156">
        <f t="shared" si="12"/>
        <v>0</v>
      </c>
      <c r="C111" s="157">
        <f>achats!O110</f>
        <v>0</v>
      </c>
      <c r="D111" s="164" t="e">
        <f t="shared" si="13"/>
        <v>#DIV/0!</v>
      </c>
      <c r="E111" s="157">
        <f>'1 23'!B325+'2 23'!B325+'3 23'!B325+'4 23'!B325+'5 20'!B325+'6 20'!B325+'7 23'!B325+'8 23'!B325+'9 20'!B325+'10 20'!B325+'11 20'!B325+'12 20'!B325</f>
        <v>0</v>
      </c>
      <c r="F111" s="164" t="e">
        <f t="shared" si="14"/>
        <v>#DIV/0!</v>
      </c>
      <c r="G111" s="157">
        <f>'CH.I'!W124</f>
        <v>0</v>
      </c>
      <c r="H111" s="165" t="e">
        <f t="shared" si="15"/>
        <v>#DIV/0!</v>
      </c>
      <c r="I111" s="158">
        <f t="shared" si="16"/>
        <v>0</v>
      </c>
      <c r="J111" s="158">
        <f t="shared" si="11"/>
        <v>0</v>
      </c>
      <c r="L111" s="169"/>
      <c r="M111" s="170">
        <f>'Rég clients'!C330</f>
        <v>0</v>
      </c>
    </row>
    <row r="112" spans="2:13" ht="22.5" thickTop="1" thickBot="1" x14ac:dyDescent="0.35">
      <c r="B112" s="159">
        <f t="shared" si="12"/>
        <v>0</v>
      </c>
      <c r="C112" s="160">
        <f>achats!O111</f>
        <v>0</v>
      </c>
      <c r="D112" s="161" t="e">
        <f t="shared" si="13"/>
        <v>#DIV/0!</v>
      </c>
      <c r="E112" s="160">
        <f>'1 23'!B326+'2 23'!B326+'3 23'!B326+'4 23'!B326+'5 20'!B326+'6 20'!B326+'7 23'!B326+'8 23'!B326+'9 20'!B326+'10 20'!B326+'11 20'!B326+'12 20'!B326</f>
        <v>0</v>
      </c>
      <c r="F112" s="161" t="e">
        <f t="shared" si="14"/>
        <v>#DIV/0!</v>
      </c>
      <c r="G112" s="160">
        <f>'CH.I'!V126</f>
        <v>0</v>
      </c>
      <c r="H112" s="162" t="e">
        <f t="shared" si="15"/>
        <v>#DIV/0!</v>
      </c>
      <c r="I112" s="163">
        <f t="shared" si="16"/>
        <v>0</v>
      </c>
      <c r="J112" s="163">
        <f t="shared" si="11"/>
        <v>0</v>
      </c>
      <c r="L112" s="169"/>
      <c r="M112" s="170">
        <f>'Rég clients'!C331</f>
        <v>0</v>
      </c>
    </row>
    <row r="113" spans="2:13" ht="22.5" thickTop="1" thickBot="1" x14ac:dyDescent="0.35">
      <c r="B113" s="156">
        <f t="shared" si="12"/>
        <v>0</v>
      </c>
      <c r="C113" s="157">
        <f>achats!O112</f>
        <v>0</v>
      </c>
      <c r="D113" s="164" t="e">
        <f t="shared" si="13"/>
        <v>#DIV/0!</v>
      </c>
      <c r="E113" s="157">
        <f>'1 23'!B327+'2 23'!B327+'3 23'!B327+'4 23'!B327+'5 20'!B327+'6 20'!B327+'7 23'!B327+'8 23'!B327+'9 20'!B327+'10 20'!B327+'11 20'!B327+'12 20'!B327</f>
        <v>0</v>
      </c>
      <c r="F113" s="164" t="e">
        <f t="shared" si="14"/>
        <v>#DIV/0!</v>
      </c>
      <c r="G113" s="157">
        <f>'CH.I'!W126</f>
        <v>0</v>
      </c>
      <c r="H113" s="165" t="e">
        <f t="shared" si="15"/>
        <v>#DIV/0!</v>
      </c>
      <c r="I113" s="158">
        <f t="shared" si="16"/>
        <v>0</v>
      </c>
      <c r="J113" s="158">
        <f t="shared" si="11"/>
        <v>0</v>
      </c>
      <c r="L113" s="169"/>
      <c r="M113" s="170">
        <f>'Rég clients'!C332</f>
        <v>0</v>
      </c>
    </row>
    <row r="114" spans="2:13" ht="22.5" thickTop="1" thickBot="1" x14ac:dyDescent="0.35">
      <c r="B114" s="159">
        <f t="shared" si="12"/>
        <v>0</v>
      </c>
      <c r="C114" s="160">
        <f>achats!O113</f>
        <v>0</v>
      </c>
      <c r="D114" s="161" t="e">
        <f t="shared" si="13"/>
        <v>#DIV/0!</v>
      </c>
      <c r="E114" s="160">
        <f>'1 23'!B328+'2 23'!B328+'3 23'!B328+'4 23'!B328+'5 20'!B328+'6 20'!B328+'7 23'!B328+'8 23'!B328+'9 20'!B328+'10 20'!B328+'11 20'!B328+'12 20'!B328</f>
        <v>0</v>
      </c>
      <c r="F114" s="161" t="e">
        <f t="shared" si="14"/>
        <v>#DIV/0!</v>
      </c>
      <c r="G114" s="160">
        <f>'CH.I'!V128</f>
        <v>0</v>
      </c>
      <c r="H114" s="162" t="e">
        <f t="shared" si="15"/>
        <v>#DIV/0!</v>
      </c>
      <c r="I114" s="163">
        <f t="shared" si="16"/>
        <v>0</v>
      </c>
      <c r="J114" s="163">
        <f t="shared" si="11"/>
        <v>0</v>
      </c>
      <c r="L114" s="169"/>
      <c r="M114" s="170">
        <f>'Rég clients'!C333</f>
        <v>0</v>
      </c>
    </row>
    <row r="115" spans="2:13" ht="22.5" thickTop="1" thickBot="1" x14ac:dyDescent="0.35">
      <c r="B115" s="156">
        <f t="shared" si="12"/>
        <v>0</v>
      </c>
      <c r="C115" s="157">
        <f>achats!O114</f>
        <v>0</v>
      </c>
      <c r="D115" s="164" t="e">
        <f t="shared" si="13"/>
        <v>#DIV/0!</v>
      </c>
      <c r="E115" s="157">
        <f>'1 23'!B329+'2 23'!B329+'3 23'!B329+'4 23'!B329+'5 20'!B329+'6 20'!B329+'7 23'!B329+'8 23'!B329+'9 20'!B329+'10 20'!B329+'11 20'!B329+'12 20'!B329</f>
        <v>0</v>
      </c>
      <c r="F115" s="164" t="e">
        <f t="shared" si="14"/>
        <v>#DIV/0!</v>
      </c>
      <c r="G115" s="157">
        <f>'CH.I'!W128</f>
        <v>0</v>
      </c>
      <c r="H115" s="165" t="e">
        <f t="shared" si="15"/>
        <v>#DIV/0!</v>
      </c>
      <c r="I115" s="158">
        <f t="shared" si="16"/>
        <v>0</v>
      </c>
      <c r="J115" s="158">
        <f t="shared" si="11"/>
        <v>0</v>
      </c>
      <c r="L115" s="169"/>
      <c r="M115" s="170">
        <f>'Rég clients'!C334</f>
        <v>0</v>
      </c>
    </row>
    <row r="116" spans="2:13" ht="22.5" thickTop="1" thickBot="1" x14ac:dyDescent="0.35">
      <c r="B116" s="159">
        <f t="shared" si="12"/>
        <v>0</v>
      </c>
      <c r="C116" s="160">
        <f>achats!O115</f>
        <v>0</v>
      </c>
      <c r="D116" s="161" t="e">
        <f t="shared" si="13"/>
        <v>#DIV/0!</v>
      </c>
      <c r="E116" s="160">
        <f>'1 23'!B330+'2 23'!B330+'3 23'!B330+'4 23'!B330+'5 20'!B330+'6 20'!B330+'7 23'!B330+'8 23'!B330+'9 20'!B330+'10 20'!B330+'11 20'!B330+'12 20'!B330</f>
        <v>0</v>
      </c>
      <c r="F116" s="161" t="e">
        <f t="shared" si="14"/>
        <v>#DIV/0!</v>
      </c>
      <c r="G116" s="160">
        <f>'CH.I'!V130</f>
        <v>0</v>
      </c>
      <c r="H116" s="162" t="e">
        <f t="shared" si="15"/>
        <v>#DIV/0!</v>
      </c>
      <c r="I116" s="163">
        <f t="shared" si="16"/>
        <v>0</v>
      </c>
      <c r="J116" s="163">
        <f t="shared" si="11"/>
        <v>0</v>
      </c>
      <c r="L116" s="169"/>
      <c r="M116" s="170">
        <f>'Rég clients'!C335</f>
        <v>0</v>
      </c>
    </row>
    <row r="117" spans="2:13" ht="22.5" thickTop="1" thickBot="1" x14ac:dyDescent="0.35">
      <c r="B117" s="156">
        <f t="shared" si="12"/>
        <v>0</v>
      </c>
      <c r="C117" s="157">
        <f>achats!O116</f>
        <v>0</v>
      </c>
      <c r="D117" s="164" t="e">
        <f t="shared" si="13"/>
        <v>#DIV/0!</v>
      </c>
      <c r="E117" s="157">
        <f>'1 23'!B331+'2 23'!B331+'3 23'!B331+'4 23'!B331+'5 20'!B331+'6 20'!B331+'7 23'!B331+'8 23'!B331+'9 20'!B331+'10 20'!B331+'11 20'!B331+'12 20'!B331</f>
        <v>0</v>
      </c>
      <c r="F117" s="164" t="e">
        <f t="shared" si="14"/>
        <v>#DIV/0!</v>
      </c>
      <c r="G117" s="157">
        <f>'CH.I'!W130</f>
        <v>0</v>
      </c>
      <c r="H117" s="165" t="e">
        <f t="shared" si="15"/>
        <v>#DIV/0!</v>
      </c>
      <c r="I117" s="158">
        <f t="shared" si="16"/>
        <v>0</v>
      </c>
      <c r="J117" s="158">
        <f t="shared" si="11"/>
        <v>0</v>
      </c>
      <c r="L117" s="169"/>
      <c r="M117" s="170">
        <f>'Rég clients'!C336</f>
        <v>0</v>
      </c>
    </row>
    <row r="118" spans="2:13" ht="22.5" thickTop="1" thickBot="1" x14ac:dyDescent="0.35">
      <c r="B118" s="159">
        <f t="shared" si="12"/>
        <v>0</v>
      </c>
      <c r="C118" s="160">
        <f>achats!O117</f>
        <v>0</v>
      </c>
      <c r="D118" s="161" t="e">
        <f t="shared" si="13"/>
        <v>#DIV/0!</v>
      </c>
      <c r="E118" s="160">
        <f>'1 23'!B332+'2 23'!B332+'3 23'!B332+'4 23'!B332+'5 20'!B332+'6 20'!B332+'7 23'!B332+'8 23'!B332+'9 20'!B332+'10 20'!B332+'11 20'!B332+'12 20'!B332</f>
        <v>0</v>
      </c>
      <c r="F118" s="161" t="e">
        <f t="shared" si="14"/>
        <v>#DIV/0!</v>
      </c>
      <c r="G118" s="160">
        <f>'CH.I'!V132</f>
        <v>0</v>
      </c>
      <c r="H118" s="162" t="e">
        <f t="shared" si="15"/>
        <v>#DIV/0!</v>
      </c>
      <c r="I118" s="163">
        <f t="shared" si="16"/>
        <v>0</v>
      </c>
      <c r="J118" s="163">
        <f t="shared" si="11"/>
        <v>0</v>
      </c>
      <c r="L118" s="169"/>
      <c r="M118" s="170">
        <f>'Rég clients'!C337</f>
        <v>0</v>
      </c>
    </row>
    <row r="119" spans="2:13" ht="22.5" thickTop="1" thickBot="1" x14ac:dyDescent="0.35">
      <c r="B119" s="156">
        <f t="shared" si="12"/>
        <v>0</v>
      </c>
      <c r="C119" s="157">
        <f>achats!O118</f>
        <v>0</v>
      </c>
      <c r="D119" s="164" t="e">
        <f t="shared" si="13"/>
        <v>#DIV/0!</v>
      </c>
      <c r="E119" s="157">
        <f>'1 23'!B333+'2 23'!B333+'3 23'!B333+'4 23'!B333+'5 20'!B333+'6 20'!B333+'7 23'!B333+'8 23'!B333+'9 20'!B333+'10 20'!B333+'11 20'!B333+'12 20'!B333</f>
        <v>0</v>
      </c>
      <c r="F119" s="164" t="e">
        <f t="shared" si="14"/>
        <v>#DIV/0!</v>
      </c>
      <c r="G119" s="157">
        <f>'CH.I'!W132</f>
        <v>0</v>
      </c>
      <c r="H119" s="165" t="e">
        <f t="shared" si="15"/>
        <v>#DIV/0!</v>
      </c>
      <c r="I119" s="158">
        <f t="shared" si="16"/>
        <v>0</v>
      </c>
      <c r="J119" s="158">
        <f t="shared" si="11"/>
        <v>0</v>
      </c>
      <c r="L119" s="169"/>
      <c r="M119" s="170">
        <f>'Rég clients'!C338</f>
        <v>0</v>
      </c>
    </row>
    <row r="120" spans="2:13" ht="22.5" thickTop="1" thickBot="1" x14ac:dyDescent="0.35">
      <c r="B120" s="159">
        <f t="shared" si="12"/>
        <v>0</v>
      </c>
      <c r="C120" s="160">
        <f>achats!O119</f>
        <v>0</v>
      </c>
      <c r="D120" s="161" t="e">
        <f t="shared" si="13"/>
        <v>#DIV/0!</v>
      </c>
      <c r="E120" s="160">
        <f>'1 23'!B334+'2 23'!B334+'3 23'!B334+'4 23'!B334+'5 20'!B334+'6 20'!B334+'7 23'!B334+'8 23'!B334+'9 20'!B334+'10 20'!B334+'11 20'!B334+'12 20'!B334</f>
        <v>0</v>
      </c>
      <c r="F120" s="161" t="e">
        <f t="shared" si="14"/>
        <v>#DIV/0!</v>
      </c>
      <c r="G120" s="160">
        <f>'CH.I'!V134</f>
        <v>0</v>
      </c>
      <c r="H120" s="162" t="e">
        <f t="shared" si="15"/>
        <v>#DIV/0!</v>
      </c>
      <c r="I120" s="163">
        <f t="shared" si="16"/>
        <v>0</v>
      </c>
      <c r="J120" s="163">
        <f t="shared" si="11"/>
        <v>0</v>
      </c>
      <c r="L120" s="169"/>
      <c r="M120" s="170">
        <f>'Rég clients'!C339</f>
        <v>0</v>
      </c>
    </row>
    <row r="121" spans="2:13" ht="22.5" thickTop="1" thickBot="1" x14ac:dyDescent="0.35">
      <c r="B121" s="156">
        <f t="shared" si="12"/>
        <v>0</v>
      </c>
      <c r="C121" s="157">
        <f>achats!O120</f>
        <v>0</v>
      </c>
      <c r="D121" s="164" t="e">
        <f t="shared" si="13"/>
        <v>#DIV/0!</v>
      </c>
      <c r="E121" s="157">
        <f>'1 23'!B335+'2 23'!B335+'3 23'!B335+'4 23'!B335+'5 20'!B335+'6 20'!B335+'7 23'!B335+'8 23'!B335+'9 20'!B335+'10 20'!B335+'11 20'!B335+'12 20'!B335</f>
        <v>0</v>
      </c>
      <c r="F121" s="164" t="e">
        <f t="shared" si="14"/>
        <v>#DIV/0!</v>
      </c>
      <c r="G121" s="157">
        <f>'CH.I'!W134</f>
        <v>0</v>
      </c>
      <c r="H121" s="165" t="e">
        <f t="shared" si="15"/>
        <v>#DIV/0!</v>
      </c>
      <c r="I121" s="158">
        <f t="shared" si="16"/>
        <v>0</v>
      </c>
      <c r="J121" s="158">
        <f t="shared" si="11"/>
        <v>0</v>
      </c>
      <c r="L121" s="169"/>
      <c r="M121" s="170">
        <f>'Rég clients'!C340</f>
        <v>0</v>
      </c>
    </row>
    <row r="122" spans="2:13" ht="22.5" thickTop="1" thickBot="1" x14ac:dyDescent="0.35">
      <c r="B122" s="159">
        <f t="shared" si="12"/>
        <v>0</v>
      </c>
      <c r="C122" s="160">
        <f>achats!O121</f>
        <v>0</v>
      </c>
      <c r="D122" s="161" t="e">
        <f t="shared" si="13"/>
        <v>#DIV/0!</v>
      </c>
      <c r="E122" s="160">
        <f>'1 23'!B336+'2 23'!B336+'3 23'!B336+'4 23'!B336+'5 20'!B336+'6 20'!B336+'7 23'!B336+'8 23'!B336+'9 20'!B336+'10 20'!B336+'11 20'!B336+'12 20'!B336</f>
        <v>0</v>
      </c>
      <c r="F122" s="161" t="e">
        <f t="shared" si="14"/>
        <v>#DIV/0!</v>
      </c>
      <c r="G122" s="160">
        <f>'CH.I'!V136</f>
        <v>0</v>
      </c>
      <c r="H122" s="162" t="e">
        <f t="shared" si="15"/>
        <v>#DIV/0!</v>
      </c>
      <c r="I122" s="163">
        <f t="shared" si="16"/>
        <v>0</v>
      </c>
      <c r="J122" s="163">
        <f t="shared" si="11"/>
        <v>0</v>
      </c>
      <c r="L122" s="169"/>
      <c r="M122" s="170">
        <f>'Rég clients'!C341</f>
        <v>0</v>
      </c>
    </row>
    <row r="123" spans="2:13" ht="22.5" thickTop="1" thickBot="1" x14ac:dyDescent="0.35">
      <c r="B123" s="156">
        <f t="shared" si="12"/>
        <v>0</v>
      </c>
      <c r="C123" s="157">
        <f>achats!O122</f>
        <v>0</v>
      </c>
      <c r="D123" s="164" t="e">
        <f t="shared" si="13"/>
        <v>#DIV/0!</v>
      </c>
      <c r="E123" s="157">
        <f>'1 23'!B337+'2 23'!B337+'3 23'!B337+'4 23'!B337+'5 20'!B337+'6 20'!B337+'7 23'!B337+'8 23'!B337+'9 20'!B337+'10 20'!B337+'11 20'!B337+'12 20'!B337</f>
        <v>0</v>
      </c>
      <c r="F123" s="164" t="e">
        <f t="shared" si="14"/>
        <v>#DIV/0!</v>
      </c>
      <c r="G123" s="157">
        <f>'CH.I'!W136</f>
        <v>0</v>
      </c>
      <c r="H123" s="165" t="e">
        <f t="shared" si="15"/>
        <v>#DIV/0!</v>
      </c>
      <c r="I123" s="158">
        <f t="shared" si="16"/>
        <v>0</v>
      </c>
      <c r="J123" s="158">
        <f t="shared" si="11"/>
        <v>0</v>
      </c>
      <c r="L123" s="169"/>
      <c r="M123" s="170">
        <f>'Rég clients'!C342</f>
        <v>0</v>
      </c>
    </row>
    <row r="124" spans="2:13" ht="22.5" thickTop="1" thickBot="1" x14ac:dyDescent="0.35">
      <c r="B124" s="159">
        <f t="shared" si="12"/>
        <v>0</v>
      </c>
      <c r="C124" s="160">
        <f>achats!O123</f>
        <v>0</v>
      </c>
      <c r="D124" s="161" t="e">
        <f t="shared" si="13"/>
        <v>#DIV/0!</v>
      </c>
      <c r="E124" s="160">
        <f>'1 23'!B338+'2 23'!B338+'3 23'!B338+'4 23'!B338+'5 20'!B338+'6 20'!B338+'7 23'!B338+'8 23'!B338+'9 20'!B338+'10 20'!B338+'11 20'!B338+'12 20'!B338</f>
        <v>0</v>
      </c>
      <c r="F124" s="161" t="e">
        <f t="shared" si="14"/>
        <v>#DIV/0!</v>
      </c>
      <c r="G124" s="160">
        <f>'CH.I'!V138</f>
        <v>0</v>
      </c>
      <c r="H124" s="162" t="e">
        <f t="shared" si="15"/>
        <v>#DIV/0!</v>
      </c>
      <c r="I124" s="163">
        <f t="shared" si="16"/>
        <v>0</v>
      </c>
      <c r="J124" s="163">
        <f t="shared" si="11"/>
        <v>0</v>
      </c>
      <c r="L124" s="169"/>
      <c r="M124" s="170">
        <f>'Rég clients'!C343</f>
        <v>0</v>
      </c>
    </row>
    <row r="125" spans="2:13" ht="22.5" thickTop="1" thickBot="1" x14ac:dyDescent="0.35">
      <c r="B125" s="156">
        <f t="shared" si="12"/>
        <v>0</v>
      </c>
      <c r="C125" s="157">
        <f>achats!O124</f>
        <v>0</v>
      </c>
      <c r="D125" s="164" t="e">
        <f t="shared" si="13"/>
        <v>#DIV/0!</v>
      </c>
      <c r="E125" s="157">
        <f>'1 23'!B339+'2 23'!B339+'3 23'!B339+'4 23'!B339+'5 20'!B339+'6 20'!B339+'7 23'!B339+'8 23'!B339+'9 20'!B339+'10 20'!B339+'11 20'!B339+'12 20'!B339</f>
        <v>0</v>
      </c>
      <c r="F125" s="164" t="e">
        <f t="shared" si="14"/>
        <v>#DIV/0!</v>
      </c>
      <c r="G125" s="157">
        <f>'CH.I'!W138</f>
        <v>0</v>
      </c>
      <c r="H125" s="165" t="e">
        <f t="shared" si="15"/>
        <v>#DIV/0!</v>
      </c>
      <c r="I125" s="158">
        <f t="shared" si="16"/>
        <v>0</v>
      </c>
      <c r="J125" s="158">
        <f t="shared" si="11"/>
        <v>0</v>
      </c>
      <c r="L125" s="169"/>
      <c r="M125" s="170">
        <f>'Rég clients'!C344</f>
        <v>0</v>
      </c>
    </row>
    <row r="126" spans="2:13" ht="22.5" thickTop="1" thickBot="1" x14ac:dyDescent="0.35">
      <c r="B126" s="159">
        <f t="shared" si="12"/>
        <v>0</v>
      </c>
      <c r="C126" s="160">
        <f>achats!O125</f>
        <v>0</v>
      </c>
      <c r="D126" s="161" t="e">
        <f t="shared" si="13"/>
        <v>#DIV/0!</v>
      </c>
      <c r="E126" s="160">
        <f>'1 23'!B340+'2 23'!B340+'3 23'!B340+'4 23'!B340+'5 20'!B340+'6 20'!B340+'7 23'!B340+'8 23'!B340+'9 20'!B340+'10 20'!B340+'11 20'!B340+'12 20'!B340</f>
        <v>0</v>
      </c>
      <c r="F126" s="161" t="e">
        <f t="shared" si="14"/>
        <v>#DIV/0!</v>
      </c>
      <c r="G126" s="160">
        <f>'CH.I'!V140</f>
        <v>0</v>
      </c>
      <c r="H126" s="162" t="e">
        <f t="shared" si="15"/>
        <v>#DIV/0!</v>
      </c>
      <c r="I126" s="163">
        <f t="shared" si="16"/>
        <v>0</v>
      </c>
      <c r="J126" s="163">
        <f t="shared" si="11"/>
        <v>0</v>
      </c>
      <c r="L126" s="169"/>
      <c r="M126" s="170">
        <f>'Rég clients'!C345</f>
        <v>0</v>
      </c>
    </row>
    <row r="127" spans="2:13" ht="22.5" thickTop="1" thickBot="1" x14ac:dyDescent="0.35">
      <c r="B127" s="156">
        <f t="shared" si="12"/>
        <v>0</v>
      </c>
      <c r="C127" s="157">
        <f>achats!O126</f>
        <v>0</v>
      </c>
      <c r="D127" s="164" t="e">
        <f t="shared" si="13"/>
        <v>#DIV/0!</v>
      </c>
      <c r="E127" s="157">
        <f>'1 23'!B341+'2 23'!B341+'3 23'!B341+'4 23'!B341+'5 20'!B341+'6 20'!B341+'7 23'!B341+'8 23'!B341+'9 20'!B341+'10 20'!B341+'11 20'!B341+'12 20'!B341</f>
        <v>0</v>
      </c>
      <c r="F127" s="164" t="e">
        <f t="shared" si="14"/>
        <v>#DIV/0!</v>
      </c>
      <c r="G127" s="157">
        <f>'CH.I'!W140</f>
        <v>0</v>
      </c>
      <c r="H127" s="165" t="e">
        <f t="shared" si="15"/>
        <v>#DIV/0!</v>
      </c>
      <c r="I127" s="158">
        <f t="shared" si="16"/>
        <v>0</v>
      </c>
      <c r="J127" s="158">
        <f t="shared" si="11"/>
        <v>0</v>
      </c>
      <c r="L127" s="169"/>
      <c r="M127" s="170">
        <f>'Rég clients'!C346</f>
        <v>0</v>
      </c>
    </row>
    <row r="128" spans="2:13" ht="22.5" thickTop="1" thickBot="1" x14ac:dyDescent="0.35">
      <c r="B128" s="159">
        <f t="shared" si="12"/>
        <v>0</v>
      </c>
      <c r="C128" s="160">
        <f>achats!O127</f>
        <v>0</v>
      </c>
      <c r="D128" s="161" t="e">
        <f t="shared" si="13"/>
        <v>#DIV/0!</v>
      </c>
      <c r="E128" s="160">
        <f>'1 23'!B342+'2 23'!B342+'3 23'!B342+'4 23'!B342+'5 20'!B342+'6 20'!B342+'7 23'!B342+'8 23'!B342+'9 20'!B342+'10 20'!B342+'11 20'!B342+'12 20'!B342</f>
        <v>0</v>
      </c>
      <c r="F128" s="161" t="e">
        <f t="shared" si="14"/>
        <v>#DIV/0!</v>
      </c>
      <c r="G128" s="160">
        <f>'CH.I'!V142</f>
        <v>0</v>
      </c>
      <c r="H128" s="162" t="e">
        <f t="shared" si="15"/>
        <v>#DIV/0!</v>
      </c>
      <c r="I128" s="163">
        <f t="shared" si="16"/>
        <v>0</v>
      </c>
      <c r="J128" s="163">
        <f t="shared" si="11"/>
        <v>0</v>
      </c>
      <c r="L128" s="169"/>
      <c r="M128" s="170">
        <f>'Rég clients'!C347</f>
        <v>0</v>
      </c>
    </row>
    <row r="129" spans="2:13" ht="22.5" thickTop="1" thickBot="1" x14ac:dyDescent="0.35">
      <c r="B129" s="156">
        <f t="shared" si="12"/>
        <v>0</v>
      </c>
      <c r="C129" s="157">
        <f>achats!O128</f>
        <v>0</v>
      </c>
      <c r="D129" s="164" t="e">
        <f t="shared" si="13"/>
        <v>#DIV/0!</v>
      </c>
      <c r="E129" s="157">
        <f>'1 23'!B343+'2 23'!B343+'3 23'!B343+'4 23'!B343+'5 20'!B343+'6 20'!B343+'7 23'!B343+'8 23'!B343+'9 20'!B343+'10 20'!B343+'11 20'!B343+'12 20'!B343</f>
        <v>0</v>
      </c>
      <c r="F129" s="164" t="e">
        <f t="shared" si="14"/>
        <v>#DIV/0!</v>
      </c>
      <c r="G129" s="157">
        <f>'CH.I'!W142</f>
        <v>0</v>
      </c>
      <c r="H129" s="165" t="e">
        <f t="shared" si="15"/>
        <v>#DIV/0!</v>
      </c>
      <c r="I129" s="158">
        <f t="shared" si="16"/>
        <v>0</v>
      </c>
      <c r="J129" s="158">
        <f t="shared" si="11"/>
        <v>0</v>
      </c>
      <c r="L129" s="169"/>
      <c r="M129" s="170">
        <f>'Rég clients'!C348</f>
        <v>0</v>
      </c>
    </row>
    <row r="130" spans="2:13" ht="22.5" thickTop="1" thickBot="1" x14ac:dyDescent="0.35">
      <c r="B130" s="159">
        <f t="shared" si="12"/>
        <v>0</v>
      </c>
      <c r="C130" s="160">
        <f>achats!O129</f>
        <v>0</v>
      </c>
      <c r="D130" s="161" t="e">
        <f t="shared" si="13"/>
        <v>#DIV/0!</v>
      </c>
      <c r="E130" s="160">
        <f>'1 23'!B344+'2 23'!B344+'3 23'!B344+'4 23'!B344+'5 20'!B344+'6 20'!B344+'7 23'!B344+'8 23'!B344+'9 20'!B344+'10 20'!B344+'11 20'!B344+'12 20'!B344</f>
        <v>0</v>
      </c>
      <c r="F130" s="161" t="e">
        <f t="shared" si="14"/>
        <v>#DIV/0!</v>
      </c>
      <c r="G130" s="160">
        <f>'CH.I'!V144</f>
        <v>0</v>
      </c>
      <c r="H130" s="162" t="e">
        <f t="shared" si="15"/>
        <v>#DIV/0!</v>
      </c>
      <c r="I130" s="163">
        <f t="shared" si="16"/>
        <v>0</v>
      </c>
      <c r="J130" s="163">
        <f t="shared" si="11"/>
        <v>0</v>
      </c>
      <c r="L130" s="169"/>
      <c r="M130" s="170">
        <f>'Rég clients'!C349</f>
        <v>0</v>
      </c>
    </row>
    <row r="131" spans="2:13" ht="22.5" thickTop="1" thickBot="1" x14ac:dyDescent="0.35">
      <c r="B131" s="156">
        <f t="shared" si="12"/>
        <v>0</v>
      </c>
      <c r="C131" s="157">
        <f>achats!O130</f>
        <v>0</v>
      </c>
      <c r="D131" s="164" t="e">
        <f t="shared" si="13"/>
        <v>#DIV/0!</v>
      </c>
      <c r="E131" s="157">
        <f>'1 23'!B345+'2 23'!B345+'3 23'!B345+'4 23'!B345+'5 20'!B345+'6 20'!B345+'7 23'!B345+'8 23'!B345+'9 20'!B345+'10 20'!B345+'11 20'!B345+'12 20'!B345</f>
        <v>0</v>
      </c>
      <c r="F131" s="164" t="e">
        <f t="shared" si="14"/>
        <v>#DIV/0!</v>
      </c>
      <c r="G131" s="157">
        <f>'CH.I'!W144</f>
        <v>0</v>
      </c>
      <c r="H131" s="165" t="e">
        <f t="shared" si="15"/>
        <v>#DIV/0!</v>
      </c>
      <c r="I131" s="158">
        <f t="shared" si="16"/>
        <v>0</v>
      </c>
      <c r="J131" s="158">
        <f t="shared" si="11"/>
        <v>0</v>
      </c>
      <c r="L131" s="169"/>
      <c r="M131" s="170">
        <f>'Rég clients'!C350</f>
        <v>0</v>
      </c>
    </row>
    <row r="132" spans="2:13" ht="22.5" thickTop="1" thickBot="1" x14ac:dyDescent="0.35">
      <c r="B132" s="159">
        <f t="shared" si="12"/>
        <v>0</v>
      </c>
      <c r="C132" s="160">
        <f>achats!O131</f>
        <v>0</v>
      </c>
      <c r="D132" s="161" t="e">
        <f t="shared" si="13"/>
        <v>#DIV/0!</v>
      </c>
      <c r="E132" s="160">
        <f>'1 23'!B346+'2 23'!B346+'3 23'!B346+'4 23'!B346+'5 20'!B346+'6 20'!B346+'7 23'!B346+'8 23'!B346+'9 20'!B346+'10 20'!B346+'11 20'!B346+'12 20'!B346</f>
        <v>0</v>
      </c>
      <c r="F132" s="161" t="e">
        <f t="shared" si="14"/>
        <v>#DIV/0!</v>
      </c>
      <c r="G132" s="160">
        <f>'CH.I'!V146</f>
        <v>0</v>
      </c>
      <c r="H132" s="162" t="e">
        <f t="shared" si="15"/>
        <v>#DIV/0!</v>
      </c>
      <c r="I132" s="163">
        <f t="shared" si="16"/>
        <v>0</v>
      </c>
      <c r="J132" s="163">
        <f t="shared" si="11"/>
        <v>0</v>
      </c>
      <c r="L132" s="169"/>
      <c r="M132" s="170">
        <f>'Rég clients'!C351</f>
        <v>0</v>
      </c>
    </row>
    <row r="133" spans="2:13" ht="22.5" thickTop="1" thickBot="1" x14ac:dyDescent="0.35">
      <c r="B133" s="156">
        <f t="shared" si="12"/>
        <v>0</v>
      </c>
      <c r="C133" s="157">
        <f>achats!O132</f>
        <v>0</v>
      </c>
      <c r="D133" s="164" t="e">
        <f t="shared" si="13"/>
        <v>#DIV/0!</v>
      </c>
      <c r="E133" s="157">
        <f>'1 23'!B347+'2 23'!B347+'3 23'!B347+'4 23'!B347+'5 20'!B347+'6 20'!B347+'7 23'!B347+'8 23'!B347+'9 20'!B347+'10 20'!B347+'11 20'!B347+'12 20'!B347</f>
        <v>0</v>
      </c>
      <c r="F133" s="164" t="e">
        <f t="shared" si="14"/>
        <v>#DIV/0!</v>
      </c>
      <c r="G133" s="157">
        <f>'CH.I'!W146</f>
        <v>0</v>
      </c>
      <c r="H133" s="165" t="e">
        <f t="shared" si="15"/>
        <v>#DIV/0!</v>
      </c>
      <c r="I133" s="158">
        <f t="shared" si="16"/>
        <v>0</v>
      </c>
      <c r="J133" s="158">
        <f t="shared" si="11"/>
        <v>0</v>
      </c>
      <c r="L133" s="169"/>
      <c r="M133" s="170">
        <f>'Rég clients'!H352</f>
        <v>0</v>
      </c>
    </row>
    <row r="134" spans="2:13" ht="22.5" thickTop="1" thickBot="1" x14ac:dyDescent="0.35">
      <c r="B134" s="159">
        <f t="shared" si="12"/>
        <v>0</v>
      </c>
      <c r="C134" s="160">
        <f>achats!O133</f>
        <v>0</v>
      </c>
      <c r="D134" s="161" t="e">
        <f t="shared" si="13"/>
        <v>#DIV/0!</v>
      </c>
      <c r="E134" s="160">
        <f>'1 23'!B348+'2 23'!B348+'3 23'!B348+'4 23'!B348+'5 20'!B348+'6 20'!B348+'7 23'!B348+'8 23'!B348+'9 20'!B348+'10 20'!B348+'11 20'!B348+'12 20'!B348</f>
        <v>0</v>
      </c>
      <c r="F134" s="161" t="e">
        <f t="shared" si="14"/>
        <v>#DIV/0!</v>
      </c>
      <c r="G134" s="160">
        <f>'CH.I'!V148</f>
        <v>0</v>
      </c>
      <c r="H134" s="162" t="e">
        <f t="shared" si="15"/>
        <v>#DIV/0!</v>
      </c>
      <c r="I134" s="163">
        <f t="shared" si="16"/>
        <v>0</v>
      </c>
      <c r="J134" s="163">
        <f t="shared" ref="J134:J197" si="17">M134-I134</f>
        <v>0</v>
      </c>
      <c r="L134" s="169"/>
      <c r="M134" s="170">
        <f>'Rég clients'!H353</f>
        <v>0</v>
      </c>
    </row>
    <row r="135" spans="2:13" ht="22.5" thickTop="1" thickBot="1" x14ac:dyDescent="0.35">
      <c r="B135" s="156">
        <f t="shared" ref="B135:B198" si="18">L135</f>
        <v>0</v>
      </c>
      <c r="C135" s="157">
        <f>achats!O134</f>
        <v>0</v>
      </c>
      <c r="D135" s="164" t="e">
        <f t="shared" ref="D135:D198" si="19">C135/I135</f>
        <v>#DIV/0!</v>
      </c>
      <c r="E135" s="157">
        <f>'1 23'!B349+'2 23'!B349+'3 23'!B349+'4 23'!B349+'5 20'!B349+'6 20'!B349+'7 23'!B349+'8 23'!B349+'9 20'!B349+'10 20'!B349+'11 20'!B349+'12 20'!B349</f>
        <v>0</v>
      </c>
      <c r="F135" s="164" t="e">
        <f t="shared" ref="F135:F198" si="20">E135/I135</f>
        <v>#DIV/0!</v>
      </c>
      <c r="G135" s="157">
        <f>'CH.I'!W148</f>
        <v>0</v>
      </c>
      <c r="H135" s="165" t="e">
        <f t="shared" ref="H135:H198" si="21">G135/I135</f>
        <v>#DIV/0!</v>
      </c>
      <c r="I135" s="158">
        <f t="shared" ref="I135:I198" si="22">C135+E135+G135</f>
        <v>0</v>
      </c>
      <c r="J135" s="158">
        <f t="shared" si="17"/>
        <v>0</v>
      </c>
      <c r="L135" s="169"/>
      <c r="M135" s="170">
        <f>'Rég clients'!H354</f>
        <v>0</v>
      </c>
    </row>
    <row r="136" spans="2:13" ht="22.5" thickTop="1" thickBot="1" x14ac:dyDescent="0.35">
      <c r="B136" s="159">
        <f t="shared" si="18"/>
        <v>0</v>
      </c>
      <c r="C136" s="160">
        <f>achats!O135</f>
        <v>0</v>
      </c>
      <c r="D136" s="161" t="e">
        <f t="shared" si="19"/>
        <v>#DIV/0!</v>
      </c>
      <c r="E136" s="160">
        <f>'1 23'!B350+'2 23'!B350+'3 23'!B350+'4 23'!B350+'5 20'!B350+'6 20'!B350+'7 23'!B350+'8 23'!B350+'9 20'!B350+'10 20'!B350+'11 20'!B350+'12 20'!B350</f>
        <v>0</v>
      </c>
      <c r="F136" s="161" t="e">
        <f t="shared" si="20"/>
        <v>#DIV/0!</v>
      </c>
      <c r="G136" s="160">
        <f>'CH.I'!V150</f>
        <v>0</v>
      </c>
      <c r="H136" s="162" t="e">
        <f t="shared" si="21"/>
        <v>#DIV/0!</v>
      </c>
      <c r="I136" s="163">
        <f t="shared" si="22"/>
        <v>0</v>
      </c>
      <c r="J136" s="163">
        <f t="shared" si="17"/>
        <v>0</v>
      </c>
      <c r="L136" s="169"/>
      <c r="M136" s="170">
        <f>'Rég clients'!H355</f>
        <v>0</v>
      </c>
    </row>
    <row r="137" spans="2:13" ht="22.5" thickTop="1" thickBot="1" x14ac:dyDescent="0.35">
      <c r="B137" s="156">
        <f t="shared" si="18"/>
        <v>0</v>
      </c>
      <c r="C137" s="157">
        <f>achats!O136</f>
        <v>0</v>
      </c>
      <c r="D137" s="164" t="e">
        <f t="shared" si="19"/>
        <v>#DIV/0!</v>
      </c>
      <c r="E137" s="157">
        <f>'1 23'!B351+'2 23'!B351+'3 23'!B351+'4 23'!B351+'5 20'!B351+'6 20'!B351+'7 23'!B351+'8 23'!B351+'9 20'!B351+'10 20'!B351+'11 20'!B351+'12 20'!B351</f>
        <v>0</v>
      </c>
      <c r="F137" s="164" t="e">
        <f t="shared" si="20"/>
        <v>#DIV/0!</v>
      </c>
      <c r="G137" s="157">
        <f>'CH.I'!W150</f>
        <v>0</v>
      </c>
      <c r="H137" s="165" t="e">
        <f t="shared" si="21"/>
        <v>#DIV/0!</v>
      </c>
      <c r="I137" s="158">
        <f t="shared" si="22"/>
        <v>0</v>
      </c>
      <c r="J137" s="158">
        <f t="shared" si="17"/>
        <v>0</v>
      </c>
      <c r="L137" s="169"/>
      <c r="M137" s="170">
        <f>'Rég clients'!H356</f>
        <v>0</v>
      </c>
    </row>
    <row r="138" spans="2:13" ht="22.5" thickTop="1" thickBot="1" x14ac:dyDescent="0.35">
      <c r="B138" s="159">
        <f t="shared" si="18"/>
        <v>0</v>
      </c>
      <c r="C138" s="160">
        <f>achats!O137</f>
        <v>0</v>
      </c>
      <c r="D138" s="161" t="e">
        <f t="shared" si="19"/>
        <v>#DIV/0!</v>
      </c>
      <c r="E138" s="160">
        <f>'1 23'!B352+'2 23'!B352+'3 23'!B352+'4 23'!B352+'5 20'!B352+'6 20'!B352+'7 23'!B352+'8 23'!B352+'9 20'!B352+'10 20'!B352+'11 20'!B352+'12 20'!B352</f>
        <v>0</v>
      </c>
      <c r="F138" s="161" t="e">
        <f t="shared" si="20"/>
        <v>#DIV/0!</v>
      </c>
      <c r="G138" s="160">
        <f>'CH.I'!V152</f>
        <v>0</v>
      </c>
      <c r="H138" s="162" t="e">
        <f t="shared" si="21"/>
        <v>#DIV/0!</v>
      </c>
      <c r="I138" s="163">
        <f t="shared" si="22"/>
        <v>0</v>
      </c>
      <c r="J138" s="163">
        <f t="shared" si="17"/>
        <v>0</v>
      </c>
      <c r="L138" s="169"/>
      <c r="M138" s="170">
        <f>'Rég clients'!H357</f>
        <v>0</v>
      </c>
    </row>
    <row r="139" spans="2:13" ht="22.5" thickTop="1" thickBot="1" x14ac:dyDescent="0.35">
      <c r="B139" s="156">
        <f t="shared" si="18"/>
        <v>0</v>
      </c>
      <c r="C139" s="157">
        <f>achats!O138</f>
        <v>0</v>
      </c>
      <c r="D139" s="164" t="e">
        <f t="shared" si="19"/>
        <v>#DIV/0!</v>
      </c>
      <c r="E139" s="157">
        <f>'1 23'!B353+'2 23'!B353+'3 23'!B353+'4 23'!B353+'5 20'!B353+'6 20'!B353+'7 23'!B353+'8 23'!B353+'9 20'!B353+'10 20'!B353+'11 20'!B353+'12 20'!B353</f>
        <v>0</v>
      </c>
      <c r="F139" s="164" t="e">
        <f t="shared" si="20"/>
        <v>#DIV/0!</v>
      </c>
      <c r="G139" s="157">
        <f>'CH.I'!W152</f>
        <v>0</v>
      </c>
      <c r="H139" s="165" t="e">
        <f t="shared" si="21"/>
        <v>#DIV/0!</v>
      </c>
      <c r="I139" s="158">
        <f t="shared" si="22"/>
        <v>0</v>
      </c>
      <c r="J139" s="158">
        <f t="shared" si="17"/>
        <v>0</v>
      </c>
      <c r="L139" s="169"/>
      <c r="M139" s="170">
        <f>'Rég clients'!H358</f>
        <v>0</v>
      </c>
    </row>
    <row r="140" spans="2:13" ht="22.5" thickTop="1" thickBot="1" x14ac:dyDescent="0.35">
      <c r="B140" s="159">
        <f t="shared" si="18"/>
        <v>0</v>
      </c>
      <c r="C140" s="160">
        <f>achats!O139</f>
        <v>0</v>
      </c>
      <c r="D140" s="161" t="e">
        <f t="shared" si="19"/>
        <v>#DIV/0!</v>
      </c>
      <c r="E140" s="160">
        <f>'1 23'!B354+'2 23'!B354+'3 23'!B354+'4 23'!B354+'5 20'!B354+'6 20'!B354+'7 23'!B354+'8 23'!B354+'9 20'!B354+'10 20'!B354+'11 20'!B354+'12 20'!B354</f>
        <v>0</v>
      </c>
      <c r="F140" s="161" t="e">
        <f t="shared" si="20"/>
        <v>#DIV/0!</v>
      </c>
      <c r="G140" s="160">
        <f>'CH.I'!V154</f>
        <v>0</v>
      </c>
      <c r="H140" s="162" t="e">
        <f t="shared" si="21"/>
        <v>#DIV/0!</v>
      </c>
      <c r="I140" s="163">
        <f t="shared" si="22"/>
        <v>0</v>
      </c>
      <c r="J140" s="163">
        <f t="shared" si="17"/>
        <v>0</v>
      </c>
      <c r="L140" s="169"/>
      <c r="M140" s="170">
        <f>'Rég clients'!H359</f>
        <v>0</v>
      </c>
    </row>
    <row r="141" spans="2:13" ht="22.5" thickTop="1" thickBot="1" x14ac:dyDescent="0.35">
      <c r="B141" s="156">
        <f t="shared" si="18"/>
        <v>0</v>
      </c>
      <c r="C141" s="157">
        <f>achats!O140</f>
        <v>0</v>
      </c>
      <c r="D141" s="164" t="e">
        <f t="shared" si="19"/>
        <v>#DIV/0!</v>
      </c>
      <c r="E141" s="157">
        <f>'1 23'!B355+'2 23'!B355+'3 23'!B355+'4 23'!B355+'5 20'!B355+'6 20'!B355+'7 23'!B355+'8 23'!B355+'9 20'!B355+'10 20'!B355+'11 20'!B355+'12 20'!B355</f>
        <v>0</v>
      </c>
      <c r="F141" s="164" t="e">
        <f t="shared" si="20"/>
        <v>#DIV/0!</v>
      </c>
      <c r="G141" s="157">
        <f>'CH.I'!W154</f>
        <v>0</v>
      </c>
      <c r="H141" s="165" t="e">
        <f t="shared" si="21"/>
        <v>#DIV/0!</v>
      </c>
      <c r="I141" s="158">
        <f t="shared" si="22"/>
        <v>0</v>
      </c>
      <c r="J141" s="158">
        <f t="shared" si="17"/>
        <v>0</v>
      </c>
      <c r="L141" s="169"/>
      <c r="M141" s="170">
        <f>'Rég clients'!H360</f>
        <v>0</v>
      </c>
    </row>
    <row r="142" spans="2:13" ht="22.5" thickTop="1" thickBot="1" x14ac:dyDescent="0.35">
      <c r="B142" s="159">
        <f t="shared" si="18"/>
        <v>0</v>
      </c>
      <c r="C142" s="160">
        <f>achats!O141</f>
        <v>0</v>
      </c>
      <c r="D142" s="161" t="e">
        <f t="shared" si="19"/>
        <v>#DIV/0!</v>
      </c>
      <c r="E142" s="160">
        <f>'1 23'!B356+'2 23'!B356+'3 23'!B356+'4 23'!B356+'5 20'!B356+'6 20'!B356+'7 23'!B356+'8 23'!B356+'9 20'!B356+'10 20'!B356+'11 20'!B356+'12 20'!B356</f>
        <v>0</v>
      </c>
      <c r="F142" s="161" t="e">
        <f t="shared" si="20"/>
        <v>#DIV/0!</v>
      </c>
      <c r="G142" s="160">
        <f>'CH.I'!V156</f>
        <v>0</v>
      </c>
      <c r="H142" s="162" t="e">
        <f t="shared" si="21"/>
        <v>#DIV/0!</v>
      </c>
      <c r="I142" s="163">
        <f t="shared" si="22"/>
        <v>0</v>
      </c>
      <c r="J142" s="163">
        <f t="shared" si="17"/>
        <v>0</v>
      </c>
      <c r="L142" s="169"/>
      <c r="M142" s="170">
        <f>'Rég clients'!H361</f>
        <v>0</v>
      </c>
    </row>
    <row r="143" spans="2:13" ht="22.5" thickTop="1" thickBot="1" x14ac:dyDescent="0.35">
      <c r="B143" s="156">
        <f t="shared" si="18"/>
        <v>0</v>
      </c>
      <c r="C143" s="157">
        <f>achats!O142</f>
        <v>0</v>
      </c>
      <c r="D143" s="164" t="e">
        <f t="shared" si="19"/>
        <v>#DIV/0!</v>
      </c>
      <c r="E143" s="157">
        <f>'1 23'!B357+'2 23'!B357+'3 23'!B357+'4 23'!B357+'5 20'!B357+'6 20'!B357+'7 23'!B357+'8 23'!B357+'9 20'!B357+'10 20'!B357+'11 20'!B357+'12 20'!B357</f>
        <v>0</v>
      </c>
      <c r="F143" s="164" t="e">
        <f t="shared" si="20"/>
        <v>#DIV/0!</v>
      </c>
      <c r="G143" s="157">
        <f>'CH.I'!W156</f>
        <v>0</v>
      </c>
      <c r="H143" s="165" t="e">
        <f t="shared" si="21"/>
        <v>#DIV/0!</v>
      </c>
      <c r="I143" s="158">
        <f t="shared" si="22"/>
        <v>0</v>
      </c>
      <c r="J143" s="158">
        <f t="shared" si="17"/>
        <v>0</v>
      </c>
      <c r="L143" s="169"/>
      <c r="M143" s="170">
        <f>'Rég clients'!H362</f>
        <v>0</v>
      </c>
    </row>
    <row r="144" spans="2:13" ht="22.5" thickTop="1" thickBot="1" x14ac:dyDescent="0.35">
      <c r="B144" s="159">
        <f t="shared" si="18"/>
        <v>0</v>
      </c>
      <c r="C144" s="160">
        <f>achats!O143</f>
        <v>0</v>
      </c>
      <c r="D144" s="161" t="e">
        <f t="shared" si="19"/>
        <v>#DIV/0!</v>
      </c>
      <c r="E144" s="160">
        <f>'1 23'!B358+'2 23'!B358+'3 23'!B358+'4 23'!B358+'5 20'!B358+'6 20'!B358+'7 23'!B358+'8 23'!B358+'9 20'!B358+'10 20'!B358+'11 20'!B358+'12 20'!B358</f>
        <v>0</v>
      </c>
      <c r="F144" s="161" t="e">
        <f t="shared" si="20"/>
        <v>#DIV/0!</v>
      </c>
      <c r="G144" s="160">
        <f>'CH.I'!V158</f>
        <v>0</v>
      </c>
      <c r="H144" s="162" t="e">
        <f t="shared" si="21"/>
        <v>#DIV/0!</v>
      </c>
      <c r="I144" s="163">
        <f t="shared" si="22"/>
        <v>0</v>
      </c>
      <c r="J144" s="163">
        <f t="shared" si="17"/>
        <v>0</v>
      </c>
      <c r="L144" s="169"/>
      <c r="M144" s="170">
        <f>'Rég clients'!H363</f>
        <v>0</v>
      </c>
    </row>
    <row r="145" spans="2:13" ht="22.5" thickTop="1" thickBot="1" x14ac:dyDescent="0.35">
      <c r="B145" s="156">
        <f t="shared" si="18"/>
        <v>0</v>
      </c>
      <c r="C145" s="157">
        <f>achats!O144</f>
        <v>0</v>
      </c>
      <c r="D145" s="164" t="e">
        <f t="shared" si="19"/>
        <v>#DIV/0!</v>
      </c>
      <c r="E145" s="157">
        <f>'1 23'!B359+'2 23'!B359+'3 23'!B359+'4 23'!B359+'5 20'!B359+'6 20'!B359+'7 23'!B359+'8 23'!B359+'9 20'!B359+'10 20'!B359+'11 20'!B359+'12 20'!B359</f>
        <v>0</v>
      </c>
      <c r="F145" s="164" t="e">
        <f t="shared" si="20"/>
        <v>#DIV/0!</v>
      </c>
      <c r="G145" s="157">
        <f>'CH.I'!W158</f>
        <v>0</v>
      </c>
      <c r="H145" s="165" t="e">
        <f t="shared" si="21"/>
        <v>#DIV/0!</v>
      </c>
      <c r="I145" s="158">
        <f t="shared" si="22"/>
        <v>0</v>
      </c>
      <c r="J145" s="158">
        <f t="shared" si="17"/>
        <v>0</v>
      </c>
      <c r="L145" s="169"/>
      <c r="M145" s="170">
        <f>'Rég clients'!H364</f>
        <v>0</v>
      </c>
    </row>
    <row r="146" spans="2:13" ht="22.5" thickTop="1" thickBot="1" x14ac:dyDescent="0.35">
      <c r="B146" s="159">
        <f t="shared" si="18"/>
        <v>0</v>
      </c>
      <c r="C146" s="160">
        <f>achats!O145</f>
        <v>0</v>
      </c>
      <c r="D146" s="161" t="e">
        <f t="shared" si="19"/>
        <v>#DIV/0!</v>
      </c>
      <c r="E146" s="160">
        <f>'1 23'!B360+'2 23'!B360+'3 23'!B360+'4 23'!B360+'5 20'!B360+'6 20'!B360+'7 23'!B360+'8 23'!B360+'9 20'!B360+'10 20'!B360+'11 20'!B360+'12 20'!B360</f>
        <v>0</v>
      </c>
      <c r="F146" s="161" t="e">
        <f t="shared" si="20"/>
        <v>#DIV/0!</v>
      </c>
      <c r="G146" s="160">
        <f>'CH.I'!V160</f>
        <v>0</v>
      </c>
      <c r="H146" s="162" t="e">
        <f t="shared" si="21"/>
        <v>#DIV/0!</v>
      </c>
      <c r="I146" s="163">
        <f t="shared" si="22"/>
        <v>0</v>
      </c>
      <c r="J146" s="163">
        <f t="shared" si="17"/>
        <v>0</v>
      </c>
      <c r="L146" s="169"/>
      <c r="M146" s="170">
        <f>'Rég clients'!H365</f>
        <v>0</v>
      </c>
    </row>
    <row r="147" spans="2:13" ht="22.5" thickTop="1" thickBot="1" x14ac:dyDescent="0.35">
      <c r="B147" s="156">
        <f t="shared" si="18"/>
        <v>0</v>
      </c>
      <c r="C147" s="157">
        <f>achats!O146</f>
        <v>0</v>
      </c>
      <c r="D147" s="164" t="e">
        <f t="shared" si="19"/>
        <v>#DIV/0!</v>
      </c>
      <c r="E147" s="157">
        <f>'1 23'!B361+'2 23'!B361+'3 23'!B361+'4 23'!B361+'5 20'!B361+'6 20'!B361+'7 23'!B361+'8 23'!B361+'9 20'!B361+'10 20'!B361+'11 20'!B361+'12 20'!B361</f>
        <v>0</v>
      </c>
      <c r="F147" s="164" t="e">
        <f t="shared" si="20"/>
        <v>#DIV/0!</v>
      </c>
      <c r="G147" s="157">
        <f>'CH.I'!W160</f>
        <v>0</v>
      </c>
      <c r="H147" s="165" t="e">
        <f t="shared" si="21"/>
        <v>#DIV/0!</v>
      </c>
      <c r="I147" s="158">
        <f t="shared" si="22"/>
        <v>0</v>
      </c>
      <c r="J147" s="158">
        <f t="shared" si="17"/>
        <v>0</v>
      </c>
      <c r="L147" s="169"/>
      <c r="M147" s="170">
        <f>'Rég clients'!H366</f>
        <v>0</v>
      </c>
    </row>
    <row r="148" spans="2:13" ht="22.5" thickTop="1" thickBot="1" x14ac:dyDescent="0.35">
      <c r="B148" s="159">
        <f t="shared" si="18"/>
        <v>0</v>
      </c>
      <c r="C148" s="160">
        <f>achats!O147</f>
        <v>0</v>
      </c>
      <c r="D148" s="161" t="e">
        <f t="shared" si="19"/>
        <v>#DIV/0!</v>
      </c>
      <c r="E148" s="160">
        <f>'1 23'!B362+'2 23'!B362+'3 23'!B362+'4 23'!B362+'5 20'!B362+'6 20'!B362+'7 23'!B362+'8 23'!B362+'9 20'!B362+'10 20'!B362+'11 20'!B362+'12 20'!B362</f>
        <v>0</v>
      </c>
      <c r="F148" s="161" t="e">
        <f t="shared" si="20"/>
        <v>#DIV/0!</v>
      </c>
      <c r="G148" s="160">
        <f>'CH.I'!V162</f>
        <v>0</v>
      </c>
      <c r="H148" s="162" t="e">
        <f t="shared" si="21"/>
        <v>#DIV/0!</v>
      </c>
      <c r="I148" s="163">
        <f t="shared" si="22"/>
        <v>0</v>
      </c>
      <c r="J148" s="163">
        <f t="shared" si="17"/>
        <v>0</v>
      </c>
      <c r="L148" s="169"/>
      <c r="M148" s="170">
        <f>'Rég clients'!H367</f>
        <v>0</v>
      </c>
    </row>
    <row r="149" spans="2:13" ht="22.5" thickTop="1" thickBot="1" x14ac:dyDescent="0.35">
      <c r="B149" s="156">
        <f t="shared" si="18"/>
        <v>0</v>
      </c>
      <c r="C149" s="157">
        <f>achats!O148</f>
        <v>0</v>
      </c>
      <c r="D149" s="164" t="e">
        <f t="shared" si="19"/>
        <v>#DIV/0!</v>
      </c>
      <c r="E149" s="157">
        <f>'1 23'!B363+'2 23'!B363+'3 23'!B363+'4 23'!B363+'5 20'!B363+'6 20'!B363+'7 23'!B363+'8 23'!B363+'9 20'!B363+'10 20'!B363+'11 20'!B363+'12 20'!B363</f>
        <v>0</v>
      </c>
      <c r="F149" s="164" t="e">
        <f t="shared" si="20"/>
        <v>#DIV/0!</v>
      </c>
      <c r="G149" s="157">
        <f>'CH.I'!W162</f>
        <v>0</v>
      </c>
      <c r="H149" s="165" t="e">
        <f t="shared" si="21"/>
        <v>#DIV/0!</v>
      </c>
      <c r="I149" s="158">
        <f t="shared" si="22"/>
        <v>0</v>
      </c>
      <c r="J149" s="158">
        <f t="shared" si="17"/>
        <v>0</v>
      </c>
      <c r="L149" s="169"/>
      <c r="M149" s="170">
        <f>'Rég clients'!H368</f>
        <v>0</v>
      </c>
    </row>
    <row r="150" spans="2:13" ht="22.5" thickTop="1" thickBot="1" x14ac:dyDescent="0.35">
      <c r="B150" s="159">
        <f t="shared" si="18"/>
        <v>0</v>
      </c>
      <c r="C150" s="160">
        <f>achats!O149</f>
        <v>0</v>
      </c>
      <c r="D150" s="161" t="e">
        <f t="shared" si="19"/>
        <v>#DIV/0!</v>
      </c>
      <c r="E150" s="160">
        <f>'1 23'!B364+'2 23'!B364+'3 23'!B364+'4 23'!B364+'5 20'!B364+'6 20'!B364+'7 23'!B364+'8 23'!B364+'9 20'!B364+'10 20'!B364+'11 20'!B364+'12 20'!B364</f>
        <v>0</v>
      </c>
      <c r="F150" s="161" t="e">
        <f t="shared" si="20"/>
        <v>#DIV/0!</v>
      </c>
      <c r="G150" s="160">
        <f>'CH.I'!V164</f>
        <v>0</v>
      </c>
      <c r="H150" s="162" t="e">
        <f t="shared" si="21"/>
        <v>#DIV/0!</v>
      </c>
      <c r="I150" s="163">
        <f t="shared" si="22"/>
        <v>0</v>
      </c>
      <c r="J150" s="163">
        <f t="shared" si="17"/>
        <v>0</v>
      </c>
      <c r="L150" s="169"/>
      <c r="M150" s="170">
        <f>'Rég clients'!H369</f>
        <v>0</v>
      </c>
    </row>
    <row r="151" spans="2:13" ht="22.5" thickTop="1" thickBot="1" x14ac:dyDescent="0.35">
      <c r="B151" s="156">
        <f t="shared" si="18"/>
        <v>0</v>
      </c>
      <c r="C151" s="157">
        <f>achats!O150</f>
        <v>0</v>
      </c>
      <c r="D151" s="164" t="e">
        <f t="shared" si="19"/>
        <v>#DIV/0!</v>
      </c>
      <c r="E151" s="157">
        <f>'1 23'!B365+'2 23'!B365+'3 23'!B365+'4 23'!B365+'5 20'!B365+'6 20'!B365+'7 23'!B365+'8 23'!B365+'9 20'!B365+'10 20'!B365+'11 20'!B365+'12 20'!B365</f>
        <v>0</v>
      </c>
      <c r="F151" s="164" t="e">
        <f t="shared" si="20"/>
        <v>#DIV/0!</v>
      </c>
      <c r="G151" s="157">
        <f>'CH.I'!W164</f>
        <v>0</v>
      </c>
      <c r="H151" s="165" t="e">
        <f t="shared" si="21"/>
        <v>#DIV/0!</v>
      </c>
      <c r="I151" s="158">
        <f t="shared" si="22"/>
        <v>0</v>
      </c>
      <c r="J151" s="158">
        <f t="shared" si="17"/>
        <v>0</v>
      </c>
      <c r="L151" s="169"/>
      <c r="M151" s="170">
        <f>'Rég clients'!H370</f>
        <v>0</v>
      </c>
    </row>
    <row r="152" spans="2:13" ht="22.5" thickTop="1" thickBot="1" x14ac:dyDescent="0.35">
      <c r="B152" s="159">
        <f t="shared" si="18"/>
        <v>0</v>
      </c>
      <c r="C152" s="160">
        <f>achats!O151</f>
        <v>0</v>
      </c>
      <c r="D152" s="161" t="e">
        <f t="shared" si="19"/>
        <v>#DIV/0!</v>
      </c>
      <c r="E152" s="160">
        <f>'1 23'!B366+'2 23'!B366+'3 23'!B366+'4 23'!B366+'5 20'!B366+'6 20'!B366+'7 23'!B366+'8 23'!B366+'9 20'!B366+'10 20'!B366+'11 20'!B366+'12 20'!B366</f>
        <v>0</v>
      </c>
      <c r="F152" s="161" t="e">
        <f t="shared" si="20"/>
        <v>#DIV/0!</v>
      </c>
      <c r="G152" s="160">
        <f>'CH.I'!V166</f>
        <v>0</v>
      </c>
      <c r="H152" s="162" t="e">
        <f t="shared" si="21"/>
        <v>#DIV/0!</v>
      </c>
      <c r="I152" s="163">
        <f t="shared" si="22"/>
        <v>0</v>
      </c>
      <c r="J152" s="163">
        <f t="shared" si="17"/>
        <v>0</v>
      </c>
      <c r="L152" s="169"/>
      <c r="M152" s="170">
        <f>'Rég clients'!H371</f>
        <v>0</v>
      </c>
    </row>
    <row r="153" spans="2:13" ht="22.5" thickTop="1" thickBot="1" x14ac:dyDescent="0.35">
      <c r="B153" s="156">
        <f t="shared" si="18"/>
        <v>0</v>
      </c>
      <c r="C153" s="157">
        <f>achats!O152</f>
        <v>0</v>
      </c>
      <c r="D153" s="164" t="e">
        <f t="shared" si="19"/>
        <v>#DIV/0!</v>
      </c>
      <c r="E153" s="157">
        <f>'1 23'!B367+'2 23'!B367+'3 23'!B367+'4 23'!B367+'5 20'!B367+'6 20'!B367+'7 23'!B367+'8 23'!B367+'9 20'!B367+'10 20'!B367+'11 20'!B367+'12 20'!B367</f>
        <v>0</v>
      </c>
      <c r="F153" s="164" t="e">
        <f t="shared" si="20"/>
        <v>#DIV/0!</v>
      </c>
      <c r="G153" s="157">
        <f>'CH.I'!W166</f>
        <v>0</v>
      </c>
      <c r="H153" s="165" t="e">
        <f t="shared" si="21"/>
        <v>#DIV/0!</v>
      </c>
      <c r="I153" s="158">
        <f t="shared" si="22"/>
        <v>0</v>
      </c>
      <c r="J153" s="158">
        <f t="shared" si="17"/>
        <v>0</v>
      </c>
      <c r="L153" s="169"/>
      <c r="M153" s="170">
        <f>'Rég clients'!H372</f>
        <v>0</v>
      </c>
    </row>
    <row r="154" spans="2:13" ht="22.5" thickTop="1" thickBot="1" x14ac:dyDescent="0.35">
      <c r="B154" s="159">
        <f t="shared" si="18"/>
        <v>0</v>
      </c>
      <c r="C154" s="160">
        <f>achats!O153</f>
        <v>0</v>
      </c>
      <c r="D154" s="161" t="e">
        <f t="shared" si="19"/>
        <v>#DIV/0!</v>
      </c>
      <c r="E154" s="160">
        <f>'1 23'!B368+'2 23'!B368+'3 23'!B368+'4 23'!B368+'5 20'!B368+'6 20'!B368+'7 23'!B368+'8 23'!B368+'9 20'!B368+'10 20'!B368+'11 20'!B368+'12 20'!B368</f>
        <v>0</v>
      </c>
      <c r="F154" s="161" t="e">
        <f t="shared" si="20"/>
        <v>#DIV/0!</v>
      </c>
      <c r="G154" s="160">
        <f>'CH.I'!V168</f>
        <v>0</v>
      </c>
      <c r="H154" s="162" t="e">
        <f t="shared" si="21"/>
        <v>#DIV/0!</v>
      </c>
      <c r="I154" s="163">
        <f t="shared" si="22"/>
        <v>0</v>
      </c>
      <c r="J154" s="163">
        <f t="shared" si="17"/>
        <v>0</v>
      </c>
      <c r="L154" s="169"/>
      <c r="M154" s="170">
        <f>'Rég clients'!H373</f>
        <v>0</v>
      </c>
    </row>
    <row r="155" spans="2:13" ht="22.5" thickTop="1" thickBot="1" x14ac:dyDescent="0.35">
      <c r="B155" s="156">
        <f t="shared" si="18"/>
        <v>0</v>
      </c>
      <c r="C155" s="157">
        <f>achats!O154</f>
        <v>0</v>
      </c>
      <c r="D155" s="164" t="e">
        <f t="shared" si="19"/>
        <v>#DIV/0!</v>
      </c>
      <c r="E155" s="157">
        <f>'1 23'!B369+'2 23'!B369+'3 23'!B369+'4 23'!B369+'5 20'!B369+'6 20'!B369+'7 23'!B369+'8 23'!B369+'9 20'!B369+'10 20'!B369+'11 20'!B369+'12 20'!B369</f>
        <v>0</v>
      </c>
      <c r="F155" s="164" t="e">
        <f t="shared" si="20"/>
        <v>#DIV/0!</v>
      </c>
      <c r="G155" s="157">
        <f>'CH.I'!W168</f>
        <v>0</v>
      </c>
      <c r="H155" s="165" t="e">
        <f t="shared" si="21"/>
        <v>#DIV/0!</v>
      </c>
      <c r="I155" s="158">
        <f t="shared" si="22"/>
        <v>0</v>
      </c>
      <c r="J155" s="158">
        <f t="shared" si="17"/>
        <v>0</v>
      </c>
      <c r="L155" s="169"/>
      <c r="M155" s="170">
        <f>'Rég clients'!H374</f>
        <v>0</v>
      </c>
    </row>
    <row r="156" spans="2:13" ht="22.5" thickTop="1" thickBot="1" x14ac:dyDescent="0.35">
      <c r="B156" s="159">
        <f t="shared" si="18"/>
        <v>0</v>
      </c>
      <c r="C156" s="160">
        <f>achats!O155</f>
        <v>0</v>
      </c>
      <c r="D156" s="161" t="e">
        <f t="shared" si="19"/>
        <v>#DIV/0!</v>
      </c>
      <c r="E156" s="160">
        <f>'1 23'!B370+'2 23'!B370+'3 23'!B370+'4 23'!B370+'5 20'!B370+'6 20'!B370+'7 23'!B370+'8 23'!B370+'9 20'!B370+'10 20'!B370+'11 20'!B370+'12 20'!B370</f>
        <v>0</v>
      </c>
      <c r="F156" s="161" t="e">
        <f t="shared" si="20"/>
        <v>#DIV/0!</v>
      </c>
      <c r="G156" s="160">
        <f>'CH.I'!V170</f>
        <v>0</v>
      </c>
      <c r="H156" s="162" t="e">
        <f t="shared" si="21"/>
        <v>#DIV/0!</v>
      </c>
      <c r="I156" s="163">
        <f t="shared" si="22"/>
        <v>0</v>
      </c>
      <c r="J156" s="163">
        <f t="shared" si="17"/>
        <v>0</v>
      </c>
      <c r="L156" s="169"/>
      <c r="M156" s="170">
        <f>'Rég clients'!H375</f>
        <v>0</v>
      </c>
    </row>
    <row r="157" spans="2:13" ht="22.5" thickTop="1" thickBot="1" x14ac:dyDescent="0.35">
      <c r="B157" s="156">
        <f t="shared" si="18"/>
        <v>0</v>
      </c>
      <c r="C157" s="157">
        <f>achats!O156</f>
        <v>0</v>
      </c>
      <c r="D157" s="164" t="e">
        <f t="shared" si="19"/>
        <v>#DIV/0!</v>
      </c>
      <c r="E157" s="157">
        <f>'1 23'!B371+'2 23'!B371+'3 23'!B371+'4 23'!B371+'5 20'!B371+'6 20'!B371+'7 23'!B371+'8 23'!B371+'9 20'!B371+'10 20'!B371+'11 20'!B371+'12 20'!B371</f>
        <v>0</v>
      </c>
      <c r="F157" s="164" t="e">
        <f t="shared" si="20"/>
        <v>#DIV/0!</v>
      </c>
      <c r="G157" s="157">
        <f>'CH.I'!W170</f>
        <v>0</v>
      </c>
      <c r="H157" s="165" t="e">
        <f t="shared" si="21"/>
        <v>#DIV/0!</v>
      </c>
      <c r="I157" s="158">
        <f t="shared" si="22"/>
        <v>0</v>
      </c>
      <c r="J157" s="158">
        <f t="shared" si="17"/>
        <v>0</v>
      </c>
      <c r="L157" s="169"/>
      <c r="M157" s="170">
        <f>'Rég clients'!H376</f>
        <v>0</v>
      </c>
    </row>
    <row r="158" spans="2:13" ht="22.5" thickTop="1" thickBot="1" x14ac:dyDescent="0.35">
      <c r="B158" s="159">
        <f t="shared" si="18"/>
        <v>0</v>
      </c>
      <c r="C158" s="160">
        <f>achats!O157</f>
        <v>0</v>
      </c>
      <c r="D158" s="161" t="e">
        <f t="shared" si="19"/>
        <v>#DIV/0!</v>
      </c>
      <c r="E158" s="160">
        <f>'1 23'!B372+'2 23'!B372+'3 23'!B372+'4 23'!B372+'5 20'!B372+'6 20'!B372+'7 23'!B372+'8 23'!B372+'9 20'!B372+'10 20'!B372+'11 20'!B372+'12 20'!B372</f>
        <v>0</v>
      </c>
      <c r="F158" s="161" t="e">
        <f t="shared" si="20"/>
        <v>#DIV/0!</v>
      </c>
      <c r="G158" s="160">
        <f>'CH.I'!V172</f>
        <v>0</v>
      </c>
      <c r="H158" s="162" t="e">
        <f t="shared" si="21"/>
        <v>#DIV/0!</v>
      </c>
      <c r="I158" s="163">
        <f t="shared" si="22"/>
        <v>0</v>
      </c>
      <c r="J158" s="163">
        <f t="shared" si="17"/>
        <v>0</v>
      </c>
      <c r="L158" s="169"/>
      <c r="M158" s="170">
        <f>'Rég clients'!H377</f>
        <v>0</v>
      </c>
    </row>
    <row r="159" spans="2:13" ht="22.5" thickTop="1" thickBot="1" x14ac:dyDescent="0.35">
      <c r="B159" s="156">
        <f t="shared" si="18"/>
        <v>0</v>
      </c>
      <c r="C159" s="157">
        <f>achats!O158</f>
        <v>0</v>
      </c>
      <c r="D159" s="164" t="e">
        <f t="shared" si="19"/>
        <v>#DIV/0!</v>
      </c>
      <c r="E159" s="157">
        <f>'1 23'!B373+'2 23'!B373+'3 23'!B373+'4 23'!B373+'5 20'!B373+'6 20'!B373+'7 23'!B373+'8 23'!B373+'9 20'!B373+'10 20'!B373+'11 20'!B373+'12 20'!B373</f>
        <v>0</v>
      </c>
      <c r="F159" s="164" t="e">
        <f t="shared" si="20"/>
        <v>#DIV/0!</v>
      </c>
      <c r="G159" s="157">
        <f>'CH.I'!W172</f>
        <v>0</v>
      </c>
      <c r="H159" s="165" t="e">
        <f t="shared" si="21"/>
        <v>#DIV/0!</v>
      </c>
      <c r="I159" s="158">
        <f t="shared" si="22"/>
        <v>0</v>
      </c>
      <c r="J159" s="158">
        <f t="shared" si="17"/>
        <v>0</v>
      </c>
      <c r="L159" s="169"/>
      <c r="M159" s="170">
        <f>'Rég clients'!H378</f>
        <v>0</v>
      </c>
    </row>
    <row r="160" spans="2:13" ht="22.5" thickTop="1" thickBot="1" x14ac:dyDescent="0.35">
      <c r="B160" s="159">
        <f t="shared" si="18"/>
        <v>0</v>
      </c>
      <c r="C160" s="160">
        <f>achats!O159</f>
        <v>0</v>
      </c>
      <c r="D160" s="161" t="e">
        <f t="shared" si="19"/>
        <v>#DIV/0!</v>
      </c>
      <c r="E160" s="160">
        <f>'1 23'!B374+'2 23'!B374+'3 23'!B374+'4 23'!B374+'5 20'!B374+'6 20'!B374+'7 23'!B374+'8 23'!B374+'9 20'!B374+'10 20'!B374+'11 20'!B374+'12 20'!B374</f>
        <v>0</v>
      </c>
      <c r="F160" s="161" t="e">
        <f t="shared" si="20"/>
        <v>#DIV/0!</v>
      </c>
      <c r="G160" s="160">
        <f>'CH.I'!V174</f>
        <v>0</v>
      </c>
      <c r="H160" s="162" t="e">
        <f t="shared" si="21"/>
        <v>#DIV/0!</v>
      </c>
      <c r="I160" s="163">
        <f t="shared" si="22"/>
        <v>0</v>
      </c>
      <c r="J160" s="163">
        <f t="shared" si="17"/>
        <v>0</v>
      </c>
      <c r="L160" s="169"/>
      <c r="M160" s="170">
        <f>'Rég clients'!H379</f>
        <v>0</v>
      </c>
    </row>
    <row r="161" spans="2:13" ht="22.5" thickTop="1" thickBot="1" x14ac:dyDescent="0.35">
      <c r="B161" s="156">
        <f t="shared" si="18"/>
        <v>0</v>
      </c>
      <c r="C161" s="157">
        <f>achats!O160</f>
        <v>0</v>
      </c>
      <c r="D161" s="164" t="e">
        <f t="shared" si="19"/>
        <v>#DIV/0!</v>
      </c>
      <c r="E161" s="157">
        <f>'1 23'!B375+'2 23'!B375+'3 23'!B375+'4 23'!B375+'5 20'!B375+'6 20'!B375+'7 23'!B375+'8 23'!B375+'9 20'!B375+'10 20'!B375+'11 20'!B375+'12 20'!B375</f>
        <v>0</v>
      </c>
      <c r="F161" s="164" t="e">
        <f t="shared" si="20"/>
        <v>#DIV/0!</v>
      </c>
      <c r="G161" s="157">
        <f>'CH.I'!W174</f>
        <v>0</v>
      </c>
      <c r="H161" s="165" t="e">
        <f t="shared" si="21"/>
        <v>#DIV/0!</v>
      </c>
      <c r="I161" s="158">
        <f t="shared" si="22"/>
        <v>0</v>
      </c>
      <c r="J161" s="158">
        <f t="shared" si="17"/>
        <v>0</v>
      </c>
      <c r="L161" s="169"/>
      <c r="M161" s="170">
        <f>'Rég clients'!H380</f>
        <v>0</v>
      </c>
    </row>
    <row r="162" spans="2:13" ht="22.5" thickTop="1" thickBot="1" x14ac:dyDescent="0.35">
      <c r="B162" s="159">
        <f t="shared" si="18"/>
        <v>0</v>
      </c>
      <c r="C162" s="160">
        <f>achats!O161</f>
        <v>0</v>
      </c>
      <c r="D162" s="161" t="e">
        <f t="shared" si="19"/>
        <v>#DIV/0!</v>
      </c>
      <c r="E162" s="160">
        <f>'1 23'!B376+'2 23'!B376+'3 23'!B376+'4 23'!B376+'5 20'!B376+'6 20'!B376+'7 23'!B376+'8 23'!B376+'9 20'!B376+'10 20'!B376+'11 20'!B376+'12 20'!B376</f>
        <v>0</v>
      </c>
      <c r="F162" s="161" t="e">
        <f t="shared" si="20"/>
        <v>#DIV/0!</v>
      </c>
      <c r="G162" s="160">
        <f>'CH.I'!V176</f>
        <v>0</v>
      </c>
      <c r="H162" s="162" t="e">
        <f t="shared" si="21"/>
        <v>#DIV/0!</v>
      </c>
      <c r="I162" s="163">
        <f t="shared" si="22"/>
        <v>0</v>
      </c>
      <c r="J162" s="163">
        <f t="shared" si="17"/>
        <v>0</v>
      </c>
      <c r="L162" s="169"/>
      <c r="M162" s="170">
        <f>'Rég clients'!H381</f>
        <v>0</v>
      </c>
    </row>
    <row r="163" spans="2:13" ht="22.5" thickTop="1" thickBot="1" x14ac:dyDescent="0.35">
      <c r="B163" s="156">
        <f t="shared" si="18"/>
        <v>0</v>
      </c>
      <c r="C163" s="157">
        <f>achats!O162</f>
        <v>0</v>
      </c>
      <c r="D163" s="164" t="e">
        <f t="shared" si="19"/>
        <v>#DIV/0!</v>
      </c>
      <c r="E163" s="157">
        <f>'1 23'!B377+'2 23'!B377+'3 23'!B377+'4 23'!B377+'5 20'!B377+'6 20'!B377+'7 23'!B377+'8 23'!B377+'9 20'!B377+'10 20'!B377+'11 20'!B377+'12 20'!B377</f>
        <v>0</v>
      </c>
      <c r="F163" s="164" t="e">
        <f t="shared" si="20"/>
        <v>#DIV/0!</v>
      </c>
      <c r="G163" s="157">
        <f>'CH.I'!W176</f>
        <v>0</v>
      </c>
      <c r="H163" s="165" t="e">
        <f t="shared" si="21"/>
        <v>#DIV/0!</v>
      </c>
      <c r="I163" s="158">
        <f t="shared" si="22"/>
        <v>0</v>
      </c>
      <c r="J163" s="158">
        <f t="shared" si="17"/>
        <v>0</v>
      </c>
      <c r="L163" s="169"/>
      <c r="M163" s="170">
        <f>'Rég clients'!H382</f>
        <v>0</v>
      </c>
    </row>
    <row r="164" spans="2:13" ht="22.5" thickTop="1" thickBot="1" x14ac:dyDescent="0.35">
      <c r="B164" s="159">
        <f t="shared" si="18"/>
        <v>0</v>
      </c>
      <c r="C164" s="160">
        <f>achats!O163</f>
        <v>0</v>
      </c>
      <c r="D164" s="161" t="e">
        <f t="shared" si="19"/>
        <v>#DIV/0!</v>
      </c>
      <c r="E164" s="160">
        <f>'1 23'!B378+'2 23'!B378+'3 23'!B378+'4 23'!B378+'5 20'!B378+'6 20'!B378+'7 23'!B378+'8 23'!B378+'9 20'!B378+'10 20'!B378+'11 20'!B378+'12 20'!B378</f>
        <v>0</v>
      </c>
      <c r="F164" s="161" t="e">
        <f t="shared" si="20"/>
        <v>#DIV/0!</v>
      </c>
      <c r="G164" s="160">
        <f>'CH.I'!V178</f>
        <v>0</v>
      </c>
      <c r="H164" s="162" t="e">
        <f t="shared" si="21"/>
        <v>#DIV/0!</v>
      </c>
      <c r="I164" s="163">
        <f t="shared" si="22"/>
        <v>0</v>
      </c>
      <c r="J164" s="163">
        <f t="shared" si="17"/>
        <v>0</v>
      </c>
      <c r="L164" s="169"/>
      <c r="M164" s="170">
        <f>'Rég clients'!H383</f>
        <v>0</v>
      </c>
    </row>
    <row r="165" spans="2:13" ht="22.5" thickTop="1" thickBot="1" x14ac:dyDescent="0.35">
      <c r="B165" s="156">
        <f t="shared" si="18"/>
        <v>0</v>
      </c>
      <c r="C165" s="157">
        <f>achats!O164</f>
        <v>0</v>
      </c>
      <c r="D165" s="164" t="e">
        <f t="shared" si="19"/>
        <v>#DIV/0!</v>
      </c>
      <c r="E165" s="157">
        <f>'1 23'!B379+'2 23'!B379+'3 23'!B379+'4 23'!B379+'5 20'!B379+'6 20'!B379+'7 23'!B379+'8 23'!B379+'9 20'!B379+'10 20'!B379+'11 20'!B379+'12 20'!B379</f>
        <v>0</v>
      </c>
      <c r="F165" s="164" t="e">
        <f t="shared" si="20"/>
        <v>#DIV/0!</v>
      </c>
      <c r="G165" s="157">
        <f>'CH.I'!W178</f>
        <v>0</v>
      </c>
      <c r="H165" s="165" t="e">
        <f t="shared" si="21"/>
        <v>#DIV/0!</v>
      </c>
      <c r="I165" s="158">
        <f t="shared" si="22"/>
        <v>0</v>
      </c>
      <c r="J165" s="158">
        <f t="shared" si="17"/>
        <v>0</v>
      </c>
      <c r="L165" s="169"/>
      <c r="M165" s="170">
        <f>'Rég clients'!H384</f>
        <v>0</v>
      </c>
    </row>
    <row r="166" spans="2:13" ht="22.5" thickTop="1" thickBot="1" x14ac:dyDescent="0.35">
      <c r="B166" s="159">
        <f t="shared" si="18"/>
        <v>0</v>
      </c>
      <c r="C166" s="160">
        <f>achats!O165</f>
        <v>0</v>
      </c>
      <c r="D166" s="161" t="e">
        <f t="shared" si="19"/>
        <v>#DIV/0!</v>
      </c>
      <c r="E166" s="160">
        <f>'1 23'!B380+'2 23'!B380+'3 23'!B380+'4 23'!B380+'5 20'!B380+'6 20'!B380+'7 23'!B380+'8 23'!B380+'9 20'!B380+'10 20'!B380+'11 20'!B380+'12 20'!B380</f>
        <v>0</v>
      </c>
      <c r="F166" s="161" t="e">
        <f t="shared" si="20"/>
        <v>#DIV/0!</v>
      </c>
      <c r="G166" s="160">
        <f>'CH.I'!V180</f>
        <v>0</v>
      </c>
      <c r="H166" s="162" t="e">
        <f t="shared" si="21"/>
        <v>#DIV/0!</v>
      </c>
      <c r="I166" s="163">
        <f t="shared" si="22"/>
        <v>0</v>
      </c>
      <c r="J166" s="163">
        <f t="shared" si="17"/>
        <v>0</v>
      </c>
      <c r="L166" s="169"/>
      <c r="M166" s="170">
        <f>'Rég clients'!H385</f>
        <v>0</v>
      </c>
    </row>
    <row r="167" spans="2:13" ht="22.5" thickTop="1" thickBot="1" x14ac:dyDescent="0.35">
      <c r="B167" s="156">
        <f t="shared" si="18"/>
        <v>0</v>
      </c>
      <c r="C167" s="157">
        <f>achats!O166</f>
        <v>0</v>
      </c>
      <c r="D167" s="164" t="e">
        <f t="shared" si="19"/>
        <v>#DIV/0!</v>
      </c>
      <c r="E167" s="157">
        <f>'1 23'!B381+'2 23'!B381+'3 23'!B381+'4 23'!B381+'5 20'!B381+'6 20'!B381+'7 23'!B381+'8 23'!B381+'9 20'!B381+'10 20'!B381+'11 20'!B381+'12 20'!B381</f>
        <v>0</v>
      </c>
      <c r="F167" s="164" t="e">
        <f t="shared" si="20"/>
        <v>#DIV/0!</v>
      </c>
      <c r="G167" s="157">
        <f>'CH.I'!W180</f>
        <v>0</v>
      </c>
      <c r="H167" s="165" t="e">
        <f t="shared" si="21"/>
        <v>#DIV/0!</v>
      </c>
      <c r="I167" s="158">
        <f t="shared" si="22"/>
        <v>0</v>
      </c>
      <c r="J167" s="158">
        <f t="shared" si="17"/>
        <v>0</v>
      </c>
      <c r="L167" s="169"/>
      <c r="M167" s="170">
        <f>'Rég clients'!H386</f>
        <v>0</v>
      </c>
    </row>
    <row r="168" spans="2:13" ht="22.5" thickTop="1" thickBot="1" x14ac:dyDescent="0.35">
      <c r="B168" s="159">
        <f t="shared" si="18"/>
        <v>0</v>
      </c>
      <c r="C168" s="160">
        <f>achats!O167</f>
        <v>0</v>
      </c>
      <c r="D168" s="161" t="e">
        <f t="shared" si="19"/>
        <v>#DIV/0!</v>
      </c>
      <c r="E168" s="160">
        <f>'1 23'!B382+'2 23'!B382+'3 23'!B382+'4 23'!B382+'5 20'!B382+'6 20'!B382+'7 23'!B382+'8 23'!B382+'9 20'!B382+'10 20'!B382+'11 20'!B382+'12 20'!B382</f>
        <v>0</v>
      </c>
      <c r="F168" s="161" t="e">
        <f t="shared" si="20"/>
        <v>#DIV/0!</v>
      </c>
      <c r="G168" s="160">
        <f>'CH.I'!V182</f>
        <v>0</v>
      </c>
      <c r="H168" s="162" t="e">
        <f t="shared" si="21"/>
        <v>#DIV/0!</v>
      </c>
      <c r="I168" s="163">
        <f t="shared" si="22"/>
        <v>0</v>
      </c>
      <c r="J168" s="163">
        <f t="shared" si="17"/>
        <v>0</v>
      </c>
      <c r="L168" s="169"/>
      <c r="M168" s="170">
        <f>'Rég clients'!H387</f>
        <v>0</v>
      </c>
    </row>
    <row r="169" spans="2:13" ht="22.5" thickTop="1" thickBot="1" x14ac:dyDescent="0.35">
      <c r="B169" s="156">
        <f t="shared" si="18"/>
        <v>0</v>
      </c>
      <c r="C169" s="157">
        <f>achats!O168</f>
        <v>0</v>
      </c>
      <c r="D169" s="164" t="e">
        <f t="shared" si="19"/>
        <v>#DIV/0!</v>
      </c>
      <c r="E169" s="157">
        <f>'1 23'!B383+'2 23'!B383+'3 23'!B383+'4 23'!B383+'5 20'!B383+'6 20'!B383+'7 23'!B383+'8 23'!B383+'9 20'!B383+'10 20'!B383+'11 20'!B383+'12 20'!B383</f>
        <v>0</v>
      </c>
      <c r="F169" s="164" t="e">
        <f t="shared" si="20"/>
        <v>#DIV/0!</v>
      </c>
      <c r="G169" s="157">
        <f>'CH.I'!W182</f>
        <v>0</v>
      </c>
      <c r="H169" s="165" t="e">
        <f t="shared" si="21"/>
        <v>#DIV/0!</v>
      </c>
      <c r="I169" s="158">
        <f t="shared" si="22"/>
        <v>0</v>
      </c>
      <c r="J169" s="158">
        <f t="shared" si="17"/>
        <v>0</v>
      </c>
      <c r="L169" s="169"/>
      <c r="M169" s="170">
        <f>'Rég clients'!H388</f>
        <v>0</v>
      </c>
    </row>
    <row r="170" spans="2:13" ht="22.5" thickTop="1" thickBot="1" x14ac:dyDescent="0.35">
      <c r="B170" s="159">
        <f t="shared" si="18"/>
        <v>0</v>
      </c>
      <c r="C170" s="160">
        <f>achats!O169</f>
        <v>0</v>
      </c>
      <c r="D170" s="161" t="e">
        <f t="shared" si="19"/>
        <v>#DIV/0!</v>
      </c>
      <c r="E170" s="160">
        <f>'1 23'!B384+'2 23'!B384+'3 23'!B384+'4 23'!B384+'5 20'!B384+'6 20'!B384+'7 23'!B384+'8 23'!B384+'9 20'!B384+'10 20'!B384+'11 20'!B384+'12 20'!B384</f>
        <v>0</v>
      </c>
      <c r="F170" s="161" t="e">
        <f t="shared" si="20"/>
        <v>#DIV/0!</v>
      </c>
      <c r="G170" s="160">
        <f>'CH.I'!V184</f>
        <v>0</v>
      </c>
      <c r="H170" s="162" t="e">
        <f t="shared" si="21"/>
        <v>#DIV/0!</v>
      </c>
      <c r="I170" s="163">
        <f t="shared" si="22"/>
        <v>0</v>
      </c>
      <c r="J170" s="163">
        <f t="shared" si="17"/>
        <v>0</v>
      </c>
      <c r="L170" s="169"/>
      <c r="M170" s="170">
        <f>'Rég clients'!H389</f>
        <v>0</v>
      </c>
    </row>
    <row r="171" spans="2:13" ht="22.5" thickTop="1" thickBot="1" x14ac:dyDescent="0.35">
      <c r="B171" s="156">
        <f t="shared" si="18"/>
        <v>0</v>
      </c>
      <c r="C171" s="157">
        <f>achats!O170</f>
        <v>0</v>
      </c>
      <c r="D171" s="164" t="e">
        <f t="shared" si="19"/>
        <v>#DIV/0!</v>
      </c>
      <c r="E171" s="157">
        <f>'1 23'!B385+'2 23'!B385+'3 23'!B385+'4 23'!B385+'5 20'!B385+'6 20'!B385+'7 23'!B385+'8 23'!B385+'9 20'!B385+'10 20'!B385+'11 20'!B385+'12 20'!B385</f>
        <v>0</v>
      </c>
      <c r="F171" s="164" t="e">
        <f t="shared" si="20"/>
        <v>#DIV/0!</v>
      </c>
      <c r="G171" s="157">
        <f>'CH.I'!W184</f>
        <v>0</v>
      </c>
      <c r="H171" s="165" t="e">
        <f t="shared" si="21"/>
        <v>#DIV/0!</v>
      </c>
      <c r="I171" s="158">
        <f t="shared" si="22"/>
        <v>0</v>
      </c>
      <c r="J171" s="158">
        <f t="shared" si="17"/>
        <v>0</v>
      </c>
      <c r="L171" s="169"/>
      <c r="M171" s="170">
        <f>'Rég clients'!H390</f>
        <v>0</v>
      </c>
    </row>
    <row r="172" spans="2:13" ht="22.5" thickTop="1" thickBot="1" x14ac:dyDescent="0.35">
      <c r="B172" s="159">
        <f t="shared" si="18"/>
        <v>0</v>
      </c>
      <c r="C172" s="160">
        <f>achats!O171</f>
        <v>0</v>
      </c>
      <c r="D172" s="161" t="e">
        <f t="shared" si="19"/>
        <v>#DIV/0!</v>
      </c>
      <c r="E172" s="160">
        <f>'1 23'!B386+'2 23'!B386+'3 23'!B386+'4 23'!B386+'5 20'!B386+'6 20'!B386+'7 23'!B386+'8 23'!B386+'9 20'!B386+'10 20'!B386+'11 20'!B386+'12 20'!B386</f>
        <v>0</v>
      </c>
      <c r="F172" s="161" t="e">
        <f t="shared" si="20"/>
        <v>#DIV/0!</v>
      </c>
      <c r="G172" s="160">
        <f>'CH.I'!V186</f>
        <v>0</v>
      </c>
      <c r="H172" s="162" t="e">
        <f t="shared" si="21"/>
        <v>#DIV/0!</v>
      </c>
      <c r="I172" s="163">
        <f t="shared" si="22"/>
        <v>0</v>
      </c>
      <c r="J172" s="163">
        <f t="shared" si="17"/>
        <v>0</v>
      </c>
      <c r="L172" s="169"/>
      <c r="M172" s="170">
        <f>'Rég clients'!H391</f>
        <v>0</v>
      </c>
    </row>
    <row r="173" spans="2:13" ht="22.5" thickTop="1" thickBot="1" x14ac:dyDescent="0.35">
      <c r="B173" s="156">
        <f t="shared" si="18"/>
        <v>0</v>
      </c>
      <c r="C173" s="157">
        <f>achats!O172</f>
        <v>0</v>
      </c>
      <c r="D173" s="164" t="e">
        <f t="shared" si="19"/>
        <v>#DIV/0!</v>
      </c>
      <c r="E173" s="157">
        <f>'1 23'!B387+'2 23'!B387+'3 23'!B387+'4 23'!B387+'5 20'!B387+'6 20'!B387+'7 23'!B387+'8 23'!B387+'9 20'!B387+'10 20'!B387+'11 20'!B387+'12 20'!B387</f>
        <v>0</v>
      </c>
      <c r="F173" s="164" t="e">
        <f t="shared" si="20"/>
        <v>#DIV/0!</v>
      </c>
      <c r="G173" s="157">
        <f>'CH.I'!W186</f>
        <v>0</v>
      </c>
      <c r="H173" s="165" t="e">
        <f t="shared" si="21"/>
        <v>#DIV/0!</v>
      </c>
      <c r="I173" s="158">
        <f t="shared" si="22"/>
        <v>0</v>
      </c>
      <c r="J173" s="158">
        <f t="shared" si="17"/>
        <v>0</v>
      </c>
      <c r="L173" s="169"/>
      <c r="M173" s="170">
        <f>'Rég clients'!H392</f>
        <v>0</v>
      </c>
    </row>
    <row r="174" spans="2:13" ht="22.5" thickTop="1" thickBot="1" x14ac:dyDescent="0.35">
      <c r="B174" s="159">
        <f t="shared" si="18"/>
        <v>0</v>
      </c>
      <c r="C174" s="160">
        <f>achats!O173</f>
        <v>0</v>
      </c>
      <c r="D174" s="161" t="e">
        <f t="shared" si="19"/>
        <v>#DIV/0!</v>
      </c>
      <c r="E174" s="160">
        <f>'1 23'!B388+'2 23'!B388+'3 23'!B388+'4 23'!B388+'5 20'!B388+'6 20'!B388+'7 23'!B388+'8 23'!B388+'9 20'!B388+'10 20'!B388+'11 20'!B388+'12 20'!B388</f>
        <v>0</v>
      </c>
      <c r="F174" s="161" t="e">
        <f t="shared" si="20"/>
        <v>#DIV/0!</v>
      </c>
      <c r="G174" s="160">
        <f>'CH.I'!V188</f>
        <v>0</v>
      </c>
      <c r="H174" s="162" t="e">
        <f t="shared" si="21"/>
        <v>#DIV/0!</v>
      </c>
      <c r="I174" s="163">
        <f t="shared" si="22"/>
        <v>0</v>
      </c>
      <c r="J174" s="163">
        <f t="shared" si="17"/>
        <v>0</v>
      </c>
      <c r="L174" s="169"/>
      <c r="M174" s="170">
        <f>'Rég clients'!H393</f>
        <v>0</v>
      </c>
    </row>
    <row r="175" spans="2:13" ht="22.5" thickTop="1" thickBot="1" x14ac:dyDescent="0.35">
      <c r="B175" s="156">
        <f t="shared" si="18"/>
        <v>0</v>
      </c>
      <c r="C175" s="157">
        <f>achats!O174</f>
        <v>0</v>
      </c>
      <c r="D175" s="164" t="e">
        <f t="shared" si="19"/>
        <v>#DIV/0!</v>
      </c>
      <c r="E175" s="157">
        <f>'1 23'!B389+'2 23'!B389+'3 23'!B389+'4 23'!B389+'5 20'!B389+'6 20'!B389+'7 23'!B389+'8 23'!B389+'9 20'!B389+'10 20'!B389+'11 20'!B389+'12 20'!B389</f>
        <v>0</v>
      </c>
      <c r="F175" s="164" t="e">
        <f t="shared" si="20"/>
        <v>#DIV/0!</v>
      </c>
      <c r="G175" s="157">
        <f>'CH.I'!W188</f>
        <v>0</v>
      </c>
      <c r="H175" s="165" t="e">
        <f t="shared" si="21"/>
        <v>#DIV/0!</v>
      </c>
      <c r="I175" s="158">
        <f t="shared" si="22"/>
        <v>0</v>
      </c>
      <c r="J175" s="158">
        <f t="shared" si="17"/>
        <v>0</v>
      </c>
      <c r="L175" s="169"/>
      <c r="M175" s="170">
        <f>'Rég clients'!H394</f>
        <v>0</v>
      </c>
    </row>
    <row r="176" spans="2:13" ht="22.5" thickTop="1" thickBot="1" x14ac:dyDescent="0.35">
      <c r="B176" s="159">
        <f t="shared" si="18"/>
        <v>0</v>
      </c>
      <c r="C176" s="160">
        <f>achats!O175</f>
        <v>0</v>
      </c>
      <c r="D176" s="161" t="e">
        <f t="shared" si="19"/>
        <v>#DIV/0!</v>
      </c>
      <c r="E176" s="160">
        <f>'1 23'!B390+'2 23'!B390+'3 23'!B390+'4 23'!B390+'5 20'!B390+'6 20'!B390+'7 23'!B390+'8 23'!B390+'9 20'!B390+'10 20'!B390+'11 20'!B390+'12 20'!B390</f>
        <v>0</v>
      </c>
      <c r="F176" s="161" t="e">
        <f t="shared" si="20"/>
        <v>#DIV/0!</v>
      </c>
      <c r="G176" s="160">
        <f>'CH.I'!V190</f>
        <v>0</v>
      </c>
      <c r="H176" s="162" t="e">
        <f t="shared" si="21"/>
        <v>#DIV/0!</v>
      </c>
      <c r="I176" s="163">
        <f t="shared" si="22"/>
        <v>0</v>
      </c>
      <c r="J176" s="163">
        <f t="shared" si="17"/>
        <v>0</v>
      </c>
      <c r="L176" s="169"/>
      <c r="M176" s="170">
        <f>'Rég clients'!H395</f>
        <v>0</v>
      </c>
    </row>
    <row r="177" spans="2:13" ht="22.5" thickTop="1" thickBot="1" x14ac:dyDescent="0.35">
      <c r="B177" s="156">
        <f t="shared" si="18"/>
        <v>0</v>
      </c>
      <c r="C177" s="157">
        <f>achats!O176</f>
        <v>0</v>
      </c>
      <c r="D177" s="164" t="e">
        <f t="shared" si="19"/>
        <v>#DIV/0!</v>
      </c>
      <c r="E177" s="157">
        <f>'1 23'!B391+'2 23'!B391+'3 23'!B391+'4 23'!B391+'5 20'!B391+'6 20'!B391+'7 23'!B391+'8 23'!B391+'9 20'!B391+'10 20'!B391+'11 20'!B391+'12 20'!B391</f>
        <v>0</v>
      </c>
      <c r="F177" s="164" t="e">
        <f t="shared" si="20"/>
        <v>#DIV/0!</v>
      </c>
      <c r="G177" s="157">
        <f>'CH.I'!W190</f>
        <v>0</v>
      </c>
      <c r="H177" s="165" t="e">
        <f t="shared" si="21"/>
        <v>#DIV/0!</v>
      </c>
      <c r="I177" s="158">
        <f t="shared" si="22"/>
        <v>0</v>
      </c>
      <c r="J177" s="158">
        <f t="shared" si="17"/>
        <v>0</v>
      </c>
      <c r="L177" s="169"/>
      <c r="M177" s="170">
        <f>'Rég clients'!H396</f>
        <v>0</v>
      </c>
    </row>
    <row r="178" spans="2:13" ht="22.5" thickTop="1" thickBot="1" x14ac:dyDescent="0.35">
      <c r="B178" s="159">
        <f t="shared" si="18"/>
        <v>0</v>
      </c>
      <c r="C178" s="160">
        <f>achats!O177</f>
        <v>0</v>
      </c>
      <c r="D178" s="161" t="e">
        <f t="shared" si="19"/>
        <v>#DIV/0!</v>
      </c>
      <c r="E178" s="160">
        <f>'1 23'!B392+'2 23'!B392+'3 23'!B392+'4 23'!B392+'5 20'!B392+'6 20'!B392+'7 23'!B392+'8 23'!B392+'9 20'!B392+'10 20'!B392+'11 20'!B392+'12 20'!B392</f>
        <v>0</v>
      </c>
      <c r="F178" s="161" t="e">
        <f t="shared" si="20"/>
        <v>#DIV/0!</v>
      </c>
      <c r="G178" s="160">
        <f>'CH.I'!V192</f>
        <v>0</v>
      </c>
      <c r="H178" s="162" t="e">
        <f t="shared" si="21"/>
        <v>#DIV/0!</v>
      </c>
      <c r="I178" s="163">
        <f t="shared" si="22"/>
        <v>0</v>
      </c>
      <c r="J178" s="163">
        <f t="shared" si="17"/>
        <v>0</v>
      </c>
      <c r="L178" s="169"/>
      <c r="M178" s="170">
        <f>'Rég clients'!H397</f>
        <v>0</v>
      </c>
    </row>
    <row r="179" spans="2:13" ht="22.5" thickTop="1" thickBot="1" x14ac:dyDescent="0.35">
      <c r="B179" s="156">
        <f t="shared" si="18"/>
        <v>0</v>
      </c>
      <c r="C179" s="157">
        <f>achats!O178</f>
        <v>0</v>
      </c>
      <c r="D179" s="164" t="e">
        <f t="shared" si="19"/>
        <v>#DIV/0!</v>
      </c>
      <c r="E179" s="157">
        <f>'1 23'!B393+'2 23'!B393+'3 23'!B393+'4 23'!B393+'5 20'!B393+'6 20'!B393+'7 23'!B393+'8 23'!B393+'9 20'!B393+'10 20'!B393+'11 20'!B393+'12 20'!B393</f>
        <v>0</v>
      </c>
      <c r="F179" s="164" t="e">
        <f t="shared" si="20"/>
        <v>#DIV/0!</v>
      </c>
      <c r="G179" s="157">
        <f>'CH.I'!W192</f>
        <v>0</v>
      </c>
      <c r="H179" s="165" t="e">
        <f t="shared" si="21"/>
        <v>#DIV/0!</v>
      </c>
      <c r="I179" s="158">
        <f t="shared" si="22"/>
        <v>0</v>
      </c>
      <c r="J179" s="158">
        <f t="shared" si="17"/>
        <v>0</v>
      </c>
      <c r="L179" s="169"/>
      <c r="M179" s="170">
        <f>'Rég clients'!H398</f>
        <v>0</v>
      </c>
    </row>
    <row r="180" spans="2:13" ht="22.5" thickTop="1" thickBot="1" x14ac:dyDescent="0.35">
      <c r="B180" s="159">
        <f t="shared" si="18"/>
        <v>0</v>
      </c>
      <c r="C180" s="160">
        <f>achats!O179</f>
        <v>0</v>
      </c>
      <c r="D180" s="161" t="e">
        <f t="shared" si="19"/>
        <v>#DIV/0!</v>
      </c>
      <c r="E180" s="160">
        <f>'1 23'!B394+'2 23'!B394+'3 23'!B394+'4 23'!B394+'5 20'!B394+'6 20'!B394+'7 23'!B394+'8 23'!B394+'9 20'!B394+'10 20'!B394+'11 20'!B394+'12 20'!B394</f>
        <v>0</v>
      </c>
      <c r="F180" s="161" t="e">
        <f t="shared" si="20"/>
        <v>#DIV/0!</v>
      </c>
      <c r="G180" s="160">
        <f>'CH.I'!V194</f>
        <v>0</v>
      </c>
      <c r="H180" s="162" t="e">
        <f t="shared" si="21"/>
        <v>#DIV/0!</v>
      </c>
      <c r="I180" s="163">
        <f t="shared" si="22"/>
        <v>0</v>
      </c>
      <c r="J180" s="163">
        <f t="shared" si="17"/>
        <v>0</v>
      </c>
      <c r="L180" s="169"/>
      <c r="M180" s="170">
        <f>'Rég clients'!H399</f>
        <v>0</v>
      </c>
    </row>
    <row r="181" spans="2:13" ht="22.5" thickTop="1" thickBot="1" x14ac:dyDescent="0.35">
      <c r="B181" s="156">
        <f t="shared" si="18"/>
        <v>0</v>
      </c>
      <c r="C181" s="157">
        <f>achats!O180</f>
        <v>0</v>
      </c>
      <c r="D181" s="164" t="e">
        <f t="shared" si="19"/>
        <v>#DIV/0!</v>
      </c>
      <c r="E181" s="157">
        <f>'1 23'!B395+'2 23'!B395+'3 23'!B395+'4 23'!B395+'5 20'!B395+'6 20'!B395+'7 23'!B395+'8 23'!B395+'9 20'!B395+'10 20'!B395+'11 20'!B395+'12 20'!B395</f>
        <v>0</v>
      </c>
      <c r="F181" s="164" t="e">
        <f t="shared" si="20"/>
        <v>#DIV/0!</v>
      </c>
      <c r="G181" s="157">
        <f>'CH.I'!W194</f>
        <v>0</v>
      </c>
      <c r="H181" s="165" t="e">
        <f t="shared" si="21"/>
        <v>#DIV/0!</v>
      </c>
      <c r="I181" s="158">
        <f t="shared" si="22"/>
        <v>0</v>
      </c>
      <c r="J181" s="158">
        <f t="shared" si="17"/>
        <v>0</v>
      </c>
      <c r="L181" s="169"/>
      <c r="M181" s="170">
        <f>'Rég clients'!H400</f>
        <v>0</v>
      </c>
    </row>
    <row r="182" spans="2:13" ht="22.5" thickTop="1" thickBot="1" x14ac:dyDescent="0.35">
      <c r="B182" s="159">
        <f t="shared" si="18"/>
        <v>0</v>
      </c>
      <c r="C182" s="160">
        <f>achats!O181</f>
        <v>0</v>
      </c>
      <c r="D182" s="161" t="e">
        <f t="shared" si="19"/>
        <v>#DIV/0!</v>
      </c>
      <c r="E182" s="160">
        <f>'1 23'!B396+'2 23'!B396+'3 23'!B396+'4 23'!B396+'5 20'!B396+'6 20'!B396+'7 23'!B396+'8 23'!B396+'9 20'!B396+'10 20'!B396+'11 20'!B396+'12 20'!B396</f>
        <v>0</v>
      </c>
      <c r="F182" s="161" t="e">
        <f t="shared" si="20"/>
        <v>#DIV/0!</v>
      </c>
      <c r="G182" s="160">
        <f>'CH.I'!V196</f>
        <v>0</v>
      </c>
      <c r="H182" s="162" t="e">
        <f t="shared" si="21"/>
        <v>#DIV/0!</v>
      </c>
      <c r="I182" s="163">
        <f t="shared" si="22"/>
        <v>0</v>
      </c>
      <c r="J182" s="163">
        <f t="shared" si="17"/>
        <v>0</v>
      </c>
      <c r="L182" s="169"/>
      <c r="M182" s="170">
        <f>'Rég clients'!H401</f>
        <v>0</v>
      </c>
    </row>
    <row r="183" spans="2:13" ht="22.5" thickTop="1" thickBot="1" x14ac:dyDescent="0.35">
      <c r="B183" s="156">
        <f t="shared" si="18"/>
        <v>0</v>
      </c>
      <c r="C183" s="157">
        <f>achats!O182</f>
        <v>0</v>
      </c>
      <c r="D183" s="164" t="e">
        <f t="shared" si="19"/>
        <v>#DIV/0!</v>
      </c>
      <c r="E183" s="157">
        <f>'1 23'!B397+'2 23'!B397+'3 23'!B397+'4 23'!B397+'5 20'!B397+'6 20'!B397+'7 23'!B397+'8 23'!B397+'9 20'!B397+'10 20'!B397+'11 20'!B397+'12 20'!B397</f>
        <v>0</v>
      </c>
      <c r="F183" s="164" t="e">
        <f t="shared" si="20"/>
        <v>#DIV/0!</v>
      </c>
      <c r="G183" s="157">
        <f>'CH.I'!W196</f>
        <v>0</v>
      </c>
      <c r="H183" s="165" t="e">
        <f t="shared" si="21"/>
        <v>#DIV/0!</v>
      </c>
      <c r="I183" s="158">
        <f t="shared" si="22"/>
        <v>0</v>
      </c>
      <c r="J183" s="158">
        <f t="shared" si="17"/>
        <v>0</v>
      </c>
      <c r="L183" s="169"/>
      <c r="M183" s="170">
        <f>'Rég clients'!H402</f>
        <v>0</v>
      </c>
    </row>
    <row r="184" spans="2:13" ht="22.5" thickTop="1" thickBot="1" x14ac:dyDescent="0.35">
      <c r="B184" s="159">
        <f t="shared" si="18"/>
        <v>0</v>
      </c>
      <c r="C184" s="160">
        <f>achats!O183</f>
        <v>0</v>
      </c>
      <c r="D184" s="161" t="e">
        <f t="shared" si="19"/>
        <v>#DIV/0!</v>
      </c>
      <c r="E184" s="160">
        <f>'1 23'!B398+'2 23'!B398+'3 23'!B398+'4 23'!B398+'5 20'!B398+'6 20'!B398+'7 23'!B398+'8 23'!B398+'9 20'!B398+'10 20'!B398+'11 20'!B398+'12 20'!B398</f>
        <v>0</v>
      </c>
      <c r="F184" s="161" t="e">
        <f t="shared" si="20"/>
        <v>#DIV/0!</v>
      </c>
      <c r="G184" s="160">
        <f>'CH.I'!V198</f>
        <v>0</v>
      </c>
      <c r="H184" s="162" t="e">
        <f t="shared" si="21"/>
        <v>#DIV/0!</v>
      </c>
      <c r="I184" s="163">
        <f t="shared" si="22"/>
        <v>0</v>
      </c>
      <c r="J184" s="163">
        <f t="shared" si="17"/>
        <v>0</v>
      </c>
      <c r="L184" s="169"/>
      <c r="M184" s="170">
        <f>'Rég clients'!H403</f>
        <v>0</v>
      </c>
    </row>
    <row r="185" spans="2:13" ht="22.5" thickTop="1" thickBot="1" x14ac:dyDescent="0.35">
      <c r="B185" s="156">
        <f t="shared" si="18"/>
        <v>0</v>
      </c>
      <c r="C185" s="157">
        <f>achats!O184</f>
        <v>0</v>
      </c>
      <c r="D185" s="164" t="e">
        <f t="shared" si="19"/>
        <v>#DIV/0!</v>
      </c>
      <c r="E185" s="157">
        <f>'1 23'!B399+'2 23'!B399+'3 23'!B399+'4 23'!B399+'5 20'!B399+'6 20'!B399+'7 23'!B399+'8 23'!B399+'9 20'!B399+'10 20'!B399+'11 20'!B399+'12 20'!B399</f>
        <v>0</v>
      </c>
      <c r="F185" s="164" t="e">
        <f t="shared" si="20"/>
        <v>#DIV/0!</v>
      </c>
      <c r="G185" s="157">
        <f>'CH.I'!W198</f>
        <v>0</v>
      </c>
      <c r="H185" s="165" t="e">
        <f t="shared" si="21"/>
        <v>#DIV/0!</v>
      </c>
      <c r="I185" s="158">
        <f t="shared" si="22"/>
        <v>0</v>
      </c>
      <c r="J185" s="158">
        <f t="shared" si="17"/>
        <v>0</v>
      </c>
      <c r="L185" s="169"/>
      <c r="M185" s="170">
        <f>'Rég clients'!H404</f>
        <v>0</v>
      </c>
    </row>
    <row r="186" spans="2:13" ht="22.5" thickTop="1" thickBot="1" x14ac:dyDescent="0.35">
      <c r="B186" s="159">
        <f t="shared" si="18"/>
        <v>0</v>
      </c>
      <c r="C186" s="160">
        <f>achats!O185</f>
        <v>0</v>
      </c>
      <c r="D186" s="161" t="e">
        <f t="shared" si="19"/>
        <v>#DIV/0!</v>
      </c>
      <c r="E186" s="160">
        <f>'1 23'!B400+'2 23'!B400+'3 23'!B400+'4 23'!B400+'5 20'!B400+'6 20'!B400+'7 23'!B400+'8 23'!B400+'9 20'!B400+'10 20'!B400+'11 20'!B400+'12 20'!B400</f>
        <v>0</v>
      </c>
      <c r="F186" s="161" t="e">
        <f t="shared" si="20"/>
        <v>#DIV/0!</v>
      </c>
      <c r="G186" s="160">
        <f>'CH.I'!V200</f>
        <v>0</v>
      </c>
      <c r="H186" s="162" t="e">
        <f t="shared" si="21"/>
        <v>#DIV/0!</v>
      </c>
      <c r="I186" s="163">
        <f t="shared" si="22"/>
        <v>0</v>
      </c>
      <c r="J186" s="163">
        <f t="shared" si="17"/>
        <v>0</v>
      </c>
      <c r="L186" s="169"/>
      <c r="M186" s="170">
        <f>'Rég clients'!H405</f>
        <v>0</v>
      </c>
    </row>
    <row r="187" spans="2:13" ht="22.5" thickTop="1" thickBot="1" x14ac:dyDescent="0.35">
      <c r="B187" s="156">
        <f t="shared" si="18"/>
        <v>0</v>
      </c>
      <c r="C187" s="157">
        <f>achats!O186</f>
        <v>0</v>
      </c>
      <c r="D187" s="164" t="e">
        <f t="shared" si="19"/>
        <v>#DIV/0!</v>
      </c>
      <c r="E187" s="157">
        <f>'1 23'!B401+'2 23'!B401+'3 23'!B401+'4 23'!B401+'5 20'!B401+'6 20'!B401+'7 23'!B401+'8 23'!B401+'9 20'!B401+'10 20'!B401+'11 20'!B401+'12 20'!B401</f>
        <v>0</v>
      </c>
      <c r="F187" s="164" t="e">
        <f t="shared" si="20"/>
        <v>#DIV/0!</v>
      </c>
      <c r="G187" s="157">
        <f>'CH.I'!W200</f>
        <v>0</v>
      </c>
      <c r="H187" s="165" t="e">
        <f t="shared" si="21"/>
        <v>#DIV/0!</v>
      </c>
      <c r="I187" s="158">
        <f t="shared" si="22"/>
        <v>0</v>
      </c>
      <c r="J187" s="158">
        <f t="shared" si="17"/>
        <v>0</v>
      </c>
      <c r="L187" s="169"/>
      <c r="M187" s="170">
        <f>'Rég clients'!H406</f>
        <v>0</v>
      </c>
    </row>
    <row r="188" spans="2:13" ht="22.5" thickTop="1" thickBot="1" x14ac:dyDescent="0.35">
      <c r="B188" s="159">
        <f t="shared" si="18"/>
        <v>0</v>
      </c>
      <c r="C188" s="160">
        <f>achats!O187</f>
        <v>0</v>
      </c>
      <c r="D188" s="161" t="e">
        <f t="shared" si="19"/>
        <v>#DIV/0!</v>
      </c>
      <c r="E188" s="160">
        <f>'1 23'!B402+'2 23'!B402+'3 23'!B402+'4 23'!B402+'5 20'!B402+'6 20'!B402+'7 23'!B402+'8 23'!B402+'9 20'!B402+'10 20'!B402+'11 20'!B402+'12 20'!B402</f>
        <v>0</v>
      </c>
      <c r="F188" s="161" t="e">
        <f t="shared" si="20"/>
        <v>#DIV/0!</v>
      </c>
      <c r="G188" s="160">
        <f>'CH.I'!V202</f>
        <v>0</v>
      </c>
      <c r="H188" s="162" t="e">
        <f t="shared" si="21"/>
        <v>#DIV/0!</v>
      </c>
      <c r="I188" s="163">
        <f t="shared" si="22"/>
        <v>0</v>
      </c>
      <c r="J188" s="163">
        <f t="shared" si="17"/>
        <v>0</v>
      </c>
      <c r="L188" s="169"/>
      <c r="M188" s="170">
        <f>'Rég clients'!H407</f>
        <v>0</v>
      </c>
    </row>
    <row r="189" spans="2:13" ht="22.5" thickTop="1" thickBot="1" x14ac:dyDescent="0.35">
      <c r="B189" s="156">
        <f t="shared" si="18"/>
        <v>0</v>
      </c>
      <c r="C189" s="157">
        <f>achats!O188</f>
        <v>0</v>
      </c>
      <c r="D189" s="164" t="e">
        <f t="shared" si="19"/>
        <v>#DIV/0!</v>
      </c>
      <c r="E189" s="157">
        <f>'1 23'!B403+'2 23'!B403+'3 23'!B403+'4 23'!B403+'5 20'!B403+'6 20'!B403+'7 23'!B403+'8 23'!B403+'9 20'!B403+'10 20'!B403+'11 20'!B403+'12 20'!B403</f>
        <v>0</v>
      </c>
      <c r="F189" s="164" t="e">
        <f t="shared" si="20"/>
        <v>#DIV/0!</v>
      </c>
      <c r="G189" s="157">
        <f>'CH.I'!W202</f>
        <v>0</v>
      </c>
      <c r="H189" s="165" t="e">
        <f t="shared" si="21"/>
        <v>#DIV/0!</v>
      </c>
      <c r="I189" s="158">
        <f t="shared" si="22"/>
        <v>0</v>
      </c>
      <c r="J189" s="158">
        <f t="shared" si="17"/>
        <v>0</v>
      </c>
      <c r="L189" s="169"/>
      <c r="M189" s="170">
        <f>'Rég clients'!H408</f>
        <v>0</v>
      </c>
    </row>
    <row r="190" spans="2:13" ht="22.5" thickTop="1" thickBot="1" x14ac:dyDescent="0.35">
      <c r="B190" s="159">
        <f t="shared" si="18"/>
        <v>0</v>
      </c>
      <c r="C190" s="160">
        <f>achats!O189</f>
        <v>0</v>
      </c>
      <c r="D190" s="161" t="e">
        <f t="shared" si="19"/>
        <v>#DIV/0!</v>
      </c>
      <c r="E190" s="160">
        <f>'1 23'!B404+'2 23'!B404+'3 23'!B404+'4 23'!B404+'5 20'!B404+'6 20'!B404+'7 23'!B404+'8 23'!B404+'9 20'!B404+'10 20'!B404+'11 20'!B404+'12 20'!B404</f>
        <v>0</v>
      </c>
      <c r="F190" s="161" t="e">
        <f t="shared" si="20"/>
        <v>#DIV/0!</v>
      </c>
      <c r="G190" s="160">
        <f>'CH.I'!V204</f>
        <v>0</v>
      </c>
      <c r="H190" s="162" t="e">
        <f t="shared" si="21"/>
        <v>#DIV/0!</v>
      </c>
      <c r="I190" s="163">
        <f t="shared" si="22"/>
        <v>0</v>
      </c>
      <c r="J190" s="163">
        <f t="shared" si="17"/>
        <v>0</v>
      </c>
      <c r="L190" s="169"/>
      <c r="M190" s="170">
        <f>'Rég clients'!H409</f>
        <v>0</v>
      </c>
    </row>
    <row r="191" spans="2:13" ht="22.5" thickTop="1" thickBot="1" x14ac:dyDescent="0.35">
      <c r="B191" s="156">
        <f t="shared" si="18"/>
        <v>0</v>
      </c>
      <c r="C191" s="157">
        <f>achats!O190</f>
        <v>0</v>
      </c>
      <c r="D191" s="164" t="e">
        <f t="shared" si="19"/>
        <v>#DIV/0!</v>
      </c>
      <c r="E191" s="157">
        <f>'1 23'!B405+'2 23'!B405+'3 23'!B405+'4 23'!B405+'5 20'!B405+'6 20'!B405+'7 23'!B405+'8 23'!B405+'9 20'!B405+'10 20'!B405+'11 20'!B405+'12 20'!B405</f>
        <v>0</v>
      </c>
      <c r="F191" s="164" t="e">
        <f t="shared" si="20"/>
        <v>#DIV/0!</v>
      </c>
      <c r="G191" s="157">
        <f>'CH.I'!W204</f>
        <v>0</v>
      </c>
      <c r="H191" s="165" t="e">
        <f t="shared" si="21"/>
        <v>#DIV/0!</v>
      </c>
      <c r="I191" s="158">
        <f t="shared" si="22"/>
        <v>0</v>
      </c>
      <c r="J191" s="158">
        <f t="shared" si="17"/>
        <v>0</v>
      </c>
      <c r="L191" s="169"/>
      <c r="M191" s="170">
        <f>'Rég clients'!H410</f>
        <v>0</v>
      </c>
    </row>
    <row r="192" spans="2:13" ht="22.5" thickTop="1" thickBot="1" x14ac:dyDescent="0.35">
      <c r="B192" s="159">
        <f t="shared" si="18"/>
        <v>0</v>
      </c>
      <c r="C192" s="160">
        <f>achats!O191</f>
        <v>0</v>
      </c>
      <c r="D192" s="161" t="e">
        <f t="shared" si="19"/>
        <v>#DIV/0!</v>
      </c>
      <c r="E192" s="160">
        <f>'1 23'!B406+'2 23'!B406+'3 23'!B406+'4 23'!B406+'5 20'!B406+'6 20'!B406+'7 23'!B406+'8 23'!B406+'9 20'!B406+'10 20'!B406+'11 20'!B406+'12 20'!B406</f>
        <v>0</v>
      </c>
      <c r="F192" s="161" t="e">
        <f t="shared" si="20"/>
        <v>#DIV/0!</v>
      </c>
      <c r="G192" s="160">
        <f>'CH.I'!V206</f>
        <v>0</v>
      </c>
      <c r="H192" s="162" t="e">
        <f t="shared" si="21"/>
        <v>#DIV/0!</v>
      </c>
      <c r="I192" s="163">
        <f t="shared" si="22"/>
        <v>0</v>
      </c>
      <c r="J192" s="163">
        <f t="shared" si="17"/>
        <v>0</v>
      </c>
      <c r="L192" s="169"/>
      <c r="M192" s="170">
        <f>'Rég clients'!H411</f>
        <v>0</v>
      </c>
    </row>
    <row r="193" spans="2:13" ht="22.5" thickTop="1" thickBot="1" x14ac:dyDescent="0.35">
      <c r="B193" s="156">
        <f t="shared" si="18"/>
        <v>0</v>
      </c>
      <c r="C193" s="157">
        <f>achats!O192</f>
        <v>0</v>
      </c>
      <c r="D193" s="164" t="e">
        <f t="shared" si="19"/>
        <v>#DIV/0!</v>
      </c>
      <c r="E193" s="157">
        <f>'1 23'!B407+'2 23'!B407+'3 23'!B407+'4 23'!B407+'5 20'!B407+'6 20'!B407+'7 23'!B407+'8 23'!B407+'9 20'!B407+'10 20'!B407+'11 20'!B407+'12 20'!B407</f>
        <v>0</v>
      </c>
      <c r="F193" s="164" t="e">
        <f t="shared" si="20"/>
        <v>#DIV/0!</v>
      </c>
      <c r="G193" s="157">
        <f>'CH.I'!W206</f>
        <v>0</v>
      </c>
      <c r="H193" s="165" t="e">
        <f t="shared" si="21"/>
        <v>#DIV/0!</v>
      </c>
      <c r="I193" s="158">
        <f t="shared" si="22"/>
        <v>0</v>
      </c>
      <c r="J193" s="158">
        <f t="shared" si="17"/>
        <v>0</v>
      </c>
      <c r="L193" s="169"/>
      <c r="M193" s="170">
        <f>'Rég clients'!H412</f>
        <v>0</v>
      </c>
    </row>
    <row r="194" spans="2:13" ht="22.5" thickTop="1" thickBot="1" x14ac:dyDescent="0.35">
      <c r="B194" s="159">
        <f t="shared" si="18"/>
        <v>0</v>
      </c>
      <c r="C194" s="160">
        <f>achats!O193</f>
        <v>0</v>
      </c>
      <c r="D194" s="161" t="e">
        <f t="shared" si="19"/>
        <v>#DIV/0!</v>
      </c>
      <c r="E194" s="160">
        <f>'1 23'!B408+'2 23'!B408+'3 23'!B408+'4 23'!B408+'5 20'!B408+'6 20'!B408+'7 23'!B408+'8 23'!B408+'9 20'!B408+'10 20'!B408+'11 20'!B408+'12 20'!B408</f>
        <v>0</v>
      </c>
      <c r="F194" s="161" t="e">
        <f t="shared" si="20"/>
        <v>#DIV/0!</v>
      </c>
      <c r="G194" s="160">
        <f>'CH.I'!V208</f>
        <v>0</v>
      </c>
      <c r="H194" s="162" t="e">
        <f t="shared" si="21"/>
        <v>#DIV/0!</v>
      </c>
      <c r="I194" s="163">
        <f t="shared" si="22"/>
        <v>0</v>
      </c>
      <c r="J194" s="163">
        <f t="shared" si="17"/>
        <v>0</v>
      </c>
      <c r="L194" s="169"/>
      <c r="M194" s="170">
        <f>'Rég clients'!H413</f>
        <v>0</v>
      </c>
    </row>
    <row r="195" spans="2:13" ht="22.5" thickTop="1" thickBot="1" x14ac:dyDescent="0.35">
      <c r="B195" s="156">
        <f t="shared" si="18"/>
        <v>0</v>
      </c>
      <c r="C195" s="157">
        <f>achats!O194</f>
        <v>0</v>
      </c>
      <c r="D195" s="164" t="e">
        <f t="shared" si="19"/>
        <v>#DIV/0!</v>
      </c>
      <c r="E195" s="157">
        <f>'1 23'!B409+'2 23'!B409+'3 23'!B409+'4 23'!B409+'5 20'!B409+'6 20'!B409+'7 23'!B409+'8 23'!B409+'9 20'!B409+'10 20'!B409+'11 20'!B409+'12 20'!B409</f>
        <v>0</v>
      </c>
      <c r="F195" s="164" t="e">
        <f t="shared" si="20"/>
        <v>#DIV/0!</v>
      </c>
      <c r="G195" s="157">
        <f>'CH.I'!W208</f>
        <v>0</v>
      </c>
      <c r="H195" s="165" t="e">
        <f t="shared" si="21"/>
        <v>#DIV/0!</v>
      </c>
      <c r="I195" s="158">
        <f t="shared" si="22"/>
        <v>0</v>
      </c>
      <c r="J195" s="158">
        <f t="shared" si="17"/>
        <v>0</v>
      </c>
      <c r="L195" s="169"/>
      <c r="M195" s="170">
        <f>'Rég clients'!H414</f>
        <v>0</v>
      </c>
    </row>
    <row r="196" spans="2:13" ht="22.5" thickTop="1" thickBot="1" x14ac:dyDescent="0.35">
      <c r="B196" s="159">
        <f t="shared" si="18"/>
        <v>0</v>
      </c>
      <c r="C196" s="160">
        <f>achats!O195</f>
        <v>0</v>
      </c>
      <c r="D196" s="161" t="e">
        <f t="shared" si="19"/>
        <v>#DIV/0!</v>
      </c>
      <c r="E196" s="160">
        <f>'1 23'!B410+'2 23'!B410+'3 23'!B410+'4 23'!B410+'5 20'!B410+'6 20'!B410+'7 23'!B410+'8 23'!B410+'9 20'!B410+'10 20'!B410+'11 20'!B410+'12 20'!B410</f>
        <v>0</v>
      </c>
      <c r="F196" s="161" t="e">
        <f t="shared" si="20"/>
        <v>#DIV/0!</v>
      </c>
      <c r="G196" s="160">
        <f>'CH.I'!V210</f>
        <v>0</v>
      </c>
      <c r="H196" s="162" t="e">
        <f t="shared" si="21"/>
        <v>#DIV/0!</v>
      </c>
      <c r="I196" s="163">
        <f t="shared" si="22"/>
        <v>0</v>
      </c>
      <c r="J196" s="163">
        <f t="shared" si="17"/>
        <v>0</v>
      </c>
      <c r="L196" s="169"/>
      <c r="M196" s="170">
        <f>'Rég clients'!H415</f>
        <v>0</v>
      </c>
    </row>
    <row r="197" spans="2:13" ht="22.5" thickTop="1" thickBot="1" x14ac:dyDescent="0.35">
      <c r="B197" s="156">
        <f t="shared" si="18"/>
        <v>0</v>
      </c>
      <c r="C197" s="157">
        <f>achats!O196</f>
        <v>0</v>
      </c>
      <c r="D197" s="164" t="e">
        <f t="shared" si="19"/>
        <v>#DIV/0!</v>
      </c>
      <c r="E197" s="157">
        <f>'1 23'!B411+'2 23'!B411+'3 23'!B411+'4 23'!B411+'5 20'!B411+'6 20'!B411+'7 23'!B411+'8 23'!B411+'9 20'!B411+'10 20'!B411+'11 20'!B411+'12 20'!B411</f>
        <v>0</v>
      </c>
      <c r="F197" s="164" t="e">
        <f t="shared" si="20"/>
        <v>#DIV/0!</v>
      </c>
      <c r="G197" s="157">
        <f>'CH.I'!W210</f>
        <v>0</v>
      </c>
      <c r="H197" s="165" t="e">
        <f t="shared" si="21"/>
        <v>#DIV/0!</v>
      </c>
      <c r="I197" s="158">
        <f t="shared" si="22"/>
        <v>0</v>
      </c>
      <c r="J197" s="158">
        <f t="shared" si="17"/>
        <v>0</v>
      </c>
      <c r="L197" s="169"/>
      <c r="M197" s="170">
        <f>'Rég clients'!H416</f>
        <v>0</v>
      </c>
    </row>
    <row r="198" spans="2:13" ht="22.5" thickTop="1" thickBot="1" x14ac:dyDescent="0.35">
      <c r="B198" s="159">
        <f t="shared" si="18"/>
        <v>0</v>
      </c>
      <c r="C198" s="160">
        <f>achats!O197</f>
        <v>0</v>
      </c>
      <c r="D198" s="161" t="e">
        <f t="shared" si="19"/>
        <v>#DIV/0!</v>
      </c>
      <c r="E198" s="160">
        <f>'1 23'!B412+'2 23'!B412+'3 23'!B412+'4 23'!B412+'5 20'!B412+'6 20'!B412+'7 23'!B412+'8 23'!B412+'9 20'!B412+'10 20'!B412+'11 20'!B412+'12 20'!B412</f>
        <v>0</v>
      </c>
      <c r="F198" s="161" t="e">
        <f t="shared" si="20"/>
        <v>#DIV/0!</v>
      </c>
      <c r="G198" s="160">
        <f>'CH.I'!V212</f>
        <v>0</v>
      </c>
      <c r="H198" s="162" t="e">
        <f t="shared" si="21"/>
        <v>#DIV/0!</v>
      </c>
      <c r="I198" s="163">
        <f t="shared" si="22"/>
        <v>0</v>
      </c>
      <c r="J198" s="163">
        <f t="shared" ref="J198:J261" si="23">M198-I198</f>
        <v>0</v>
      </c>
      <c r="L198" s="169"/>
      <c r="M198" s="170">
        <f>'Rég clients'!H417</f>
        <v>0</v>
      </c>
    </row>
    <row r="199" spans="2:13" ht="22.5" thickTop="1" thickBot="1" x14ac:dyDescent="0.35">
      <c r="B199" s="156">
        <f t="shared" ref="B199:B262" si="24">L199</f>
        <v>0</v>
      </c>
      <c r="C199" s="157">
        <f>achats!O198</f>
        <v>0</v>
      </c>
      <c r="D199" s="164" t="e">
        <f t="shared" ref="D199:D262" si="25">C199/I199</f>
        <v>#DIV/0!</v>
      </c>
      <c r="E199" s="157">
        <f>'1 23'!B413+'2 23'!B413+'3 23'!B413+'4 23'!B413+'5 20'!B413+'6 20'!B413+'7 23'!B413+'8 23'!B413+'9 20'!B413+'10 20'!B413+'11 20'!B413+'12 20'!B413</f>
        <v>0</v>
      </c>
      <c r="F199" s="164" t="e">
        <f t="shared" ref="F199:F262" si="26">E199/I199</f>
        <v>#DIV/0!</v>
      </c>
      <c r="G199" s="157">
        <f>'CH.I'!W212</f>
        <v>0</v>
      </c>
      <c r="H199" s="165" t="e">
        <f t="shared" ref="H199:H262" si="27">G199/I199</f>
        <v>#DIV/0!</v>
      </c>
      <c r="I199" s="158">
        <f t="shared" ref="I199:I262" si="28">C199+E199+G199</f>
        <v>0</v>
      </c>
      <c r="J199" s="158">
        <f t="shared" si="23"/>
        <v>0</v>
      </c>
      <c r="L199" s="169"/>
      <c r="M199" s="170">
        <f>'Rég clients'!H418</f>
        <v>0</v>
      </c>
    </row>
    <row r="200" spans="2:13" ht="22.5" thickTop="1" thickBot="1" x14ac:dyDescent="0.35">
      <c r="B200" s="159">
        <f t="shared" si="24"/>
        <v>0</v>
      </c>
      <c r="C200" s="160">
        <f>achats!O199</f>
        <v>0</v>
      </c>
      <c r="D200" s="161" t="e">
        <f t="shared" si="25"/>
        <v>#DIV/0!</v>
      </c>
      <c r="E200" s="160">
        <f>'1 23'!B414+'2 23'!B414+'3 23'!B414+'4 23'!B414+'5 20'!B414+'6 20'!B414+'7 23'!B414+'8 23'!B414+'9 20'!B414+'10 20'!B414+'11 20'!B414+'12 20'!B414</f>
        <v>0</v>
      </c>
      <c r="F200" s="161" t="e">
        <f t="shared" si="26"/>
        <v>#DIV/0!</v>
      </c>
      <c r="G200" s="160">
        <f>'CH.I'!V214</f>
        <v>0</v>
      </c>
      <c r="H200" s="162" t="e">
        <f t="shared" si="27"/>
        <v>#DIV/0!</v>
      </c>
      <c r="I200" s="163">
        <f t="shared" si="28"/>
        <v>0</v>
      </c>
      <c r="J200" s="163">
        <f t="shared" si="23"/>
        <v>0</v>
      </c>
      <c r="L200" s="169"/>
      <c r="M200" s="170">
        <f>'Rég clients'!H419</f>
        <v>0</v>
      </c>
    </row>
    <row r="201" spans="2:13" ht="22.5" thickTop="1" thickBot="1" x14ac:dyDescent="0.35">
      <c r="B201" s="156">
        <f t="shared" si="24"/>
        <v>0</v>
      </c>
      <c r="C201" s="157">
        <f>achats!O200</f>
        <v>0</v>
      </c>
      <c r="D201" s="164" t="e">
        <f t="shared" si="25"/>
        <v>#DIV/0!</v>
      </c>
      <c r="E201" s="157">
        <f>'1 23'!B415+'2 23'!B415+'3 23'!B415+'4 23'!B415+'5 20'!B415+'6 20'!B415+'7 23'!B415+'8 23'!B415+'9 20'!B415+'10 20'!B415+'11 20'!B415+'12 20'!B415</f>
        <v>0</v>
      </c>
      <c r="F201" s="164" t="e">
        <f t="shared" si="26"/>
        <v>#DIV/0!</v>
      </c>
      <c r="G201" s="157">
        <f>'CH.I'!W214</f>
        <v>0</v>
      </c>
      <c r="H201" s="165" t="e">
        <f t="shared" si="27"/>
        <v>#DIV/0!</v>
      </c>
      <c r="I201" s="158">
        <f t="shared" si="28"/>
        <v>0</v>
      </c>
      <c r="J201" s="158">
        <f t="shared" si="23"/>
        <v>0</v>
      </c>
      <c r="L201" s="169"/>
      <c r="M201" s="170">
        <f>'Rég clients'!H420</f>
        <v>0</v>
      </c>
    </row>
    <row r="202" spans="2:13" ht="22.5" thickTop="1" thickBot="1" x14ac:dyDescent="0.35">
      <c r="B202" s="159">
        <f t="shared" si="24"/>
        <v>0</v>
      </c>
      <c r="C202" s="160">
        <f>achats!O201</f>
        <v>0</v>
      </c>
      <c r="D202" s="161" t="e">
        <f t="shared" si="25"/>
        <v>#DIV/0!</v>
      </c>
      <c r="E202" s="160">
        <f>'1 23'!B416+'2 23'!B416+'3 23'!B416+'4 23'!B416+'5 20'!B416+'6 20'!B416+'7 23'!B416+'8 23'!B416+'9 20'!B416+'10 20'!B416+'11 20'!B416+'12 20'!B416</f>
        <v>0</v>
      </c>
      <c r="F202" s="161" t="e">
        <f t="shared" si="26"/>
        <v>#DIV/0!</v>
      </c>
      <c r="G202" s="160">
        <f>'CH.I'!V216</f>
        <v>0</v>
      </c>
      <c r="H202" s="162" t="e">
        <f t="shared" si="27"/>
        <v>#DIV/0!</v>
      </c>
      <c r="I202" s="163">
        <f t="shared" si="28"/>
        <v>0</v>
      </c>
      <c r="J202" s="163">
        <f t="shared" si="23"/>
        <v>0</v>
      </c>
      <c r="L202" s="169"/>
      <c r="M202" s="170">
        <f>'Rég clients'!H421</f>
        <v>0</v>
      </c>
    </row>
    <row r="203" spans="2:13" ht="22.5" thickTop="1" thickBot="1" x14ac:dyDescent="0.35">
      <c r="B203" s="156">
        <f t="shared" si="24"/>
        <v>0</v>
      </c>
      <c r="C203" s="157">
        <f>achats!O202</f>
        <v>0</v>
      </c>
      <c r="D203" s="164" t="e">
        <f t="shared" si="25"/>
        <v>#DIV/0!</v>
      </c>
      <c r="E203" s="157">
        <f>'1 23'!B417+'2 23'!B417+'3 23'!B417+'4 23'!B417+'5 20'!B417+'6 20'!B417+'7 23'!B417+'8 23'!B417+'9 20'!B417+'10 20'!B417+'11 20'!B417+'12 20'!B417</f>
        <v>0</v>
      </c>
      <c r="F203" s="164" t="e">
        <f t="shared" si="26"/>
        <v>#DIV/0!</v>
      </c>
      <c r="G203" s="157">
        <f>'CH.I'!W216</f>
        <v>0</v>
      </c>
      <c r="H203" s="165" t="e">
        <f t="shared" si="27"/>
        <v>#DIV/0!</v>
      </c>
      <c r="I203" s="158">
        <f t="shared" si="28"/>
        <v>0</v>
      </c>
      <c r="J203" s="158">
        <f t="shared" si="23"/>
        <v>0</v>
      </c>
      <c r="L203" s="169"/>
      <c r="M203" s="170">
        <f>'Rég clients'!H422</f>
        <v>0</v>
      </c>
    </row>
    <row r="204" spans="2:13" ht="22.5" thickTop="1" thickBot="1" x14ac:dyDescent="0.35">
      <c r="B204" s="159">
        <f t="shared" si="24"/>
        <v>0</v>
      </c>
      <c r="C204" s="160">
        <f>achats!O203</f>
        <v>0</v>
      </c>
      <c r="D204" s="161" t="e">
        <f t="shared" si="25"/>
        <v>#DIV/0!</v>
      </c>
      <c r="E204" s="160">
        <f>'1 23'!B418+'2 23'!B418+'3 23'!B418+'4 23'!B418+'5 20'!B418+'6 20'!B418+'7 23'!B418+'8 23'!B418+'9 20'!B418+'10 20'!B418+'11 20'!B418+'12 20'!B418</f>
        <v>0</v>
      </c>
      <c r="F204" s="161" t="e">
        <f t="shared" si="26"/>
        <v>#DIV/0!</v>
      </c>
      <c r="G204" s="160">
        <f>'CH.I'!V218</f>
        <v>0</v>
      </c>
      <c r="H204" s="162" t="e">
        <f t="shared" si="27"/>
        <v>#DIV/0!</v>
      </c>
      <c r="I204" s="163">
        <f t="shared" si="28"/>
        <v>0</v>
      </c>
      <c r="J204" s="163">
        <f t="shared" si="23"/>
        <v>0</v>
      </c>
      <c r="L204" s="169"/>
      <c r="M204" s="170">
        <f>'Rég clients'!H423</f>
        <v>0</v>
      </c>
    </row>
    <row r="205" spans="2:13" ht="22.5" thickTop="1" thickBot="1" x14ac:dyDescent="0.35">
      <c r="B205" s="156">
        <f t="shared" si="24"/>
        <v>0</v>
      </c>
      <c r="C205" s="157">
        <f>achats!O204</f>
        <v>0</v>
      </c>
      <c r="D205" s="164" t="e">
        <f t="shared" si="25"/>
        <v>#DIV/0!</v>
      </c>
      <c r="E205" s="157">
        <f>'1 23'!B419+'2 23'!B419+'3 23'!B419+'4 23'!B419+'5 20'!B419+'6 20'!B419+'7 23'!B419+'8 23'!B419+'9 20'!B419+'10 20'!B419+'11 20'!B419+'12 20'!B419</f>
        <v>0</v>
      </c>
      <c r="F205" s="164" t="e">
        <f t="shared" si="26"/>
        <v>#DIV/0!</v>
      </c>
      <c r="G205" s="157">
        <f>'CH.I'!W218</f>
        <v>0</v>
      </c>
      <c r="H205" s="165" t="e">
        <f t="shared" si="27"/>
        <v>#DIV/0!</v>
      </c>
      <c r="I205" s="158">
        <f t="shared" si="28"/>
        <v>0</v>
      </c>
      <c r="J205" s="158">
        <f t="shared" si="23"/>
        <v>0</v>
      </c>
      <c r="L205" s="169"/>
      <c r="M205" s="170">
        <f>'Rég clients'!H424</f>
        <v>0</v>
      </c>
    </row>
    <row r="206" spans="2:13" ht="22.5" thickTop="1" thickBot="1" x14ac:dyDescent="0.35">
      <c r="B206" s="159">
        <f t="shared" si="24"/>
        <v>0</v>
      </c>
      <c r="C206" s="160">
        <f>achats!O205</f>
        <v>0</v>
      </c>
      <c r="D206" s="161" t="e">
        <f t="shared" si="25"/>
        <v>#DIV/0!</v>
      </c>
      <c r="E206" s="160">
        <f>'1 23'!B420+'2 23'!B420+'3 23'!B420+'4 23'!B420+'5 20'!B420+'6 20'!B420+'7 23'!B420+'8 23'!B420+'9 20'!B420+'10 20'!B420+'11 20'!B420+'12 20'!B420</f>
        <v>0</v>
      </c>
      <c r="F206" s="161" t="e">
        <f t="shared" si="26"/>
        <v>#DIV/0!</v>
      </c>
      <c r="G206" s="160">
        <f>'CH.I'!V220</f>
        <v>0</v>
      </c>
      <c r="H206" s="162" t="e">
        <f t="shared" si="27"/>
        <v>#DIV/0!</v>
      </c>
      <c r="I206" s="163">
        <f t="shared" si="28"/>
        <v>0</v>
      </c>
      <c r="J206" s="163">
        <f t="shared" si="23"/>
        <v>0</v>
      </c>
      <c r="L206" s="169"/>
      <c r="M206" s="170">
        <f>'Rég clients'!H425</f>
        <v>0</v>
      </c>
    </row>
    <row r="207" spans="2:13" ht="22.5" thickTop="1" thickBot="1" x14ac:dyDescent="0.35">
      <c r="B207" s="156">
        <f t="shared" si="24"/>
        <v>0</v>
      </c>
      <c r="C207" s="157">
        <f>achats!O206</f>
        <v>0</v>
      </c>
      <c r="D207" s="164" t="e">
        <f t="shared" si="25"/>
        <v>#DIV/0!</v>
      </c>
      <c r="E207" s="157">
        <f>'1 23'!B421+'2 23'!B421+'3 23'!B421+'4 23'!B421+'5 20'!B421+'6 20'!B421+'7 23'!B421+'8 23'!B421+'9 20'!B421+'10 20'!B421+'11 20'!B421+'12 20'!B421</f>
        <v>0</v>
      </c>
      <c r="F207" s="164" t="e">
        <f t="shared" si="26"/>
        <v>#DIV/0!</v>
      </c>
      <c r="G207" s="157">
        <f>'CH.I'!W220</f>
        <v>0</v>
      </c>
      <c r="H207" s="165" t="e">
        <f t="shared" si="27"/>
        <v>#DIV/0!</v>
      </c>
      <c r="I207" s="158">
        <f t="shared" si="28"/>
        <v>0</v>
      </c>
      <c r="J207" s="158">
        <f t="shared" si="23"/>
        <v>0</v>
      </c>
      <c r="L207" s="169"/>
      <c r="M207" s="170">
        <f>'Rég clients'!H426</f>
        <v>0</v>
      </c>
    </row>
    <row r="208" spans="2:13" ht="22.5" thickTop="1" thickBot="1" x14ac:dyDescent="0.35">
      <c r="B208" s="159">
        <f t="shared" si="24"/>
        <v>0</v>
      </c>
      <c r="C208" s="160">
        <f>achats!O207</f>
        <v>0</v>
      </c>
      <c r="D208" s="161" t="e">
        <f t="shared" si="25"/>
        <v>#DIV/0!</v>
      </c>
      <c r="E208" s="160">
        <f>'1 23'!B422+'2 23'!B422+'3 23'!B422+'4 23'!B422+'5 20'!B422+'6 20'!B422+'7 23'!B422+'8 23'!B422+'9 20'!B422+'10 20'!B422+'11 20'!B422+'12 20'!B422</f>
        <v>0</v>
      </c>
      <c r="F208" s="161" t="e">
        <f t="shared" si="26"/>
        <v>#DIV/0!</v>
      </c>
      <c r="G208" s="160">
        <f>'CH.I'!V222</f>
        <v>0</v>
      </c>
      <c r="H208" s="162" t="e">
        <f t="shared" si="27"/>
        <v>#DIV/0!</v>
      </c>
      <c r="I208" s="163">
        <f t="shared" si="28"/>
        <v>0</v>
      </c>
      <c r="J208" s="163">
        <f t="shared" si="23"/>
        <v>0</v>
      </c>
      <c r="L208" s="169"/>
      <c r="M208" s="170">
        <f>'Rég clients'!H427</f>
        <v>0</v>
      </c>
    </row>
    <row r="209" spans="2:13" ht="22.5" thickTop="1" thickBot="1" x14ac:dyDescent="0.35">
      <c r="B209" s="156">
        <f t="shared" si="24"/>
        <v>0</v>
      </c>
      <c r="C209" s="157">
        <f>achats!O208</f>
        <v>0</v>
      </c>
      <c r="D209" s="164" t="e">
        <f t="shared" si="25"/>
        <v>#DIV/0!</v>
      </c>
      <c r="E209" s="157">
        <f>'1 23'!B423+'2 23'!B423+'3 23'!B423+'4 23'!B423+'5 20'!B423+'6 20'!B423+'7 23'!B423+'8 23'!B423+'9 20'!B423+'10 20'!B423+'11 20'!B423+'12 20'!B423</f>
        <v>0</v>
      </c>
      <c r="F209" s="164" t="e">
        <f t="shared" si="26"/>
        <v>#DIV/0!</v>
      </c>
      <c r="G209" s="157">
        <f>'CH.I'!W222</f>
        <v>0</v>
      </c>
      <c r="H209" s="165" t="e">
        <f t="shared" si="27"/>
        <v>#DIV/0!</v>
      </c>
      <c r="I209" s="158">
        <f t="shared" si="28"/>
        <v>0</v>
      </c>
      <c r="J209" s="158">
        <f t="shared" si="23"/>
        <v>0</v>
      </c>
      <c r="L209" s="169"/>
      <c r="M209" s="170">
        <f>'Rég clients'!H428</f>
        <v>0</v>
      </c>
    </row>
    <row r="210" spans="2:13" ht="22.5" thickTop="1" thickBot="1" x14ac:dyDescent="0.35">
      <c r="B210" s="159">
        <f t="shared" si="24"/>
        <v>0</v>
      </c>
      <c r="C210" s="160">
        <f>achats!O209</f>
        <v>0</v>
      </c>
      <c r="D210" s="161" t="e">
        <f t="shared" si="25"/>
        <v>#DIV/0!</v>
      </c>
      <c r="E210" s="160">
        <f>'1 23'!B424+'2 23'!B424+'3 23'!B424+'4 23'!B424+'5 20'!B424+'6 20'!B424+'7 23'!B424+'8 23'!B424+'9 20'!B424+'10 20'!B424+'11 20'!B424+'12 20'!B424</f>
        <v>0</v>
      </c>
      <c r="F210" s="161" t="e">
        <f t="shared" si="26"/>
        <v>#DIV/0!</v>
      </c>
      <c r="G210" s="160">
        <f>'CH.I'!V224</f>
        <v>0</v>
      </c>
      <c r="H210" s="162" t="e">
        <f t="shared" si="27"/>
        <v>#DIV/0!</v>
      </c>
      <c r="I210" s="163">
        <f t="shared" si="28"/>
        <v>0</v>
      </c>
      <c r="J210" s="163">
        <f t="shared" si="23"/>
        <v>0</v>
      </c>
      <c r="L210" s="169"/>
      <c r="M210" s="170">
        <f>'Rég clients'!H429</f>
        <v>0</v>
      </c>
    </row>
    <row r="211" spans="2:13" ht="22.5" thickTop="1" thickBot="1" x14ac:dyDescent="0.35">
      <c r="B211" s="156">
        <f t="shared" si="24"/>
        <v>0</v>
      </c>
      <c r="C211" s="157">
        <f>achats!O210</f>
        <v>0</v>
      </c>
      <c r="D211" s="164" t="e">
        <f t="shared" si="25"/>
        <v>#DIV/0!</v>
      </c>
      <c r="E211" s="157">
        <f>'1 23'!B425+'2 23'!B425+'3 23'!B425+'4 23'!B425+'5 20'!B425+'6 20'!B425+'7 23'!B425+'8 23'!B425+'9 20'!B425+'10 20'!B425+'11 20'!B425+'12 20'!B425</f>
        <v>0</v>
      </c>
      <c r="F211" s="164" t="e">
        <f t="shared" si="26"/>
        <v>#DIV/0!</v>
      </c>
      <c r="G211" s="157">
        <f>'CH.I'!W224</f>
        <v>0</v>
      </c>
      <c r="H211" s="165" t="e">
        <f t="shared" si="27"/>
        <v>#DIV/0!</v>
      </c>
      <c r="I211" s="158">
        <f t="shared" si="28"/>
        <v>0</v>
      </c>
      <c r="J211" s="158">
        <f t="shared" si="23"/>
        <v>0</v>
      </c>
      <c r="L211" s="169"/>
      <c r="M211" s="170">
        <f>'Rég clients'!H430</f>
        <v>0</v>
      </c>
    </row>
    <row r="212" spans="2:13" ht="22.5" thickTop="1" thickBot="1" x14ac:dyDescent="0.35">
      <c r="B212" s="159">
        <f t="shared" si="24"/>
        <v>0</v>
      </c>
      <c r="C212" s="160">
        <f>achats!O211</f>
        <v>0</v>
      </c>
      <c r="D212" s="161" t="e">
        <f t="shared" si="25"/>
        <v>#DIV/0!</v>
      </c>
      <c r="E212" s="160">
        <f>'1 23'!B426+'2 23'!B426+'3 23'!B426+'4 23'!B426+'5 20'!B426+'6 20'!B426+'7 23'!B426+'8 23'!B426+'9 20'!B426+'10 20'!B426+'11 20'!B426+'12 20'!B426</f>
        <v>0</v>
      </c>
      <c r="F212" s="161" t="e">
        <f t="shared" si="26"/>
        <v>#DIV/0!</v>
      </c>
      <c r="G212" s="160">
        <f>'CH.I'!V226</f>
        <v>0</v>
      </c>
      <c r="H212" s="162" t="e">
        <f t="shared" si="27"/>
        <v>#DIV/0!</v>
      </c>
      <c r="I212" s="163">
        <f t="shared" si="28"/>
        <v>0</v>
      </c>
      <c r="J212" s="163">
        <f t="shared" si="23"/>
        <v>0</v>
      </c>
      <c r="L212" s="169"/>
      <c r="M212" s="170">
        <f>'Rég clients'!H431</f>
        <v>0</v>
      </c>
    </row>
    <row r="213" spans="2:13" ht="22.5" thickTop="1" thickBot="1" x14ac:dyDescent="0.35">
      <c r="B213" s="156">
        <f t="shared" si="24"/>
        <v>0</v>
      </c>
      <c r="C213" s="157">
        <f>achats!O212</f>
        <v>0</v>
      </c>
      <c r="D213" s="164" t="e">
        <f t="shared" si="25"/>
        <v>#DIV/0!</v>
      </c>
      <c r="E213" s="157">
        <f>'1 23'!B427+'2 23'!B427+'3 23'!B427+'4 23'!B427+'5 20'!B427+'6 20'!B427+'7 23'!B427+'8 23'!B427+'9 20'!B427+'10 20'!B427+'11 20'!B427+'12 20'!B427</f>
        <v>0</v>
      </c>
      <c r="F213" s="164" t="e">
        <f t="shared" si="26"/>
        <v>#DIV/0!</v>
      </c>
      <c r="G213" s="157">
        <f>'CH.I'!W226</f>
        <v>0</v>
      </c>
      <c r="H213" s="165" t="e">
        <f t="shared" si="27"/>
        <v>#DIV/0!</v>
      </c>
      <c r="I213" s="158">
        <f t="shared" si="28"/>
        <v>0</v>
      </c>
      <c r="J213" s="158">
        <f t="shared" si="23"/>
        <v>0</v>
      </c>
      <c r="L213" s="169"/>
      <c r="M213" s="170">
        <f>'Rég clients'!H432</f>
        <v>0</v>
      </c>
    </row>
    <row r="214" spans="2:13" ht="22.5" thickTop="1" thickBot="1" x14ac:dyDescent="0.35">
      <c r="B214" s="159">
        <f t="shared" si="24"/>
        <v>0</v>
      </c>
      <c r="C214" s="160">
        <f>achats!O213</f>
        <v>0</v>
      </c>
      <c r="D214" s="161" t="e">
        <f t="shared" si="25"/>
        <v>#DIV/0!</v>
      </c>
      <c r="E214" s="160">
        <f>'1 23'!B428+'2 23'!B428+'3 23'!B428+'4 23'!B428+'5 20'!B428+'6 20'!B428+'7 23'!B428+'8 23'!B428+'9 20'!B428+'10 20'!B428+'11 20'!B428+'12 20'!B428</f>
        <v>0</v>
      </c>
      <c r="F214" s="161" t="e">
        <f t="shared" si="26"/>
        <v>#DIV/0!</v>
      </c>
      <c r="G214" s="160">
        <f>'CH.I'!V228</f>
        <v>0</v>
      </c>
      <c r="H214" s="162" t="e">
        <f t="shared" si="27"/>
        <v>#DIV/0!</v>
      </c>
      <c r="I214" s="163">
        <f t="shared" si="28"/>
        <v>0</v>
      </c>
      <c r="J214" s="163">
        <f t="shared" si="23"/>
        <v>0</v>
      </c>
      <c r="L214" s="169"/>
      <c r="M214" s="170">
        <f>'Rég clients'!H433</f>
        <v>0</v>
      </c>
    </row>
    <row r="215" spans="2:13" ht="22.5" thickTop="1" thickBot="1" x14ac:dyDescent="0.35">
      <c r="B215" s="156">
        <f t="shared" si="24"/>
        <v>0</v>
      </c>
      <c r="C215" s="157">
        <f>achats!O214</f>
        <v>0</v>
      </c>
      <c r="D215" s="164" t="e">
        <f t="shared" si="25"/>
        <v>#DIV/0!</v>
      </c>
      <c r="E215" s="157">
        <f>'1 23'!B429+'2 23'!B429+'3 23'!B429+'4 23'!B429+'5 20'!B429+'6 20'!B429+'7 23'!B429+'8 23'!B429+'9 20'!B429+'10 20'!B429+'11 20'!B429+'12 20'!B429</f>
        <v>0</v>
      </c>
      <c r="F215" s="164" t="e">
        <f t="shared" si="26"/>
        <v>#DIV/0!</v>
      </c>
      <c r="G215" s="157">
        <f>'CH.I'!W228</f>
        <v>0</v>
      </c>
      <c r="H215" s="165" t="e">
        <f t="shared" si="27"/>
        <v>#DIV/0!</v>
      </c>
      <c r="I215" s="158">
        <f t="shared" si="28"/>
        <v>0</v>
      </c>
      <c r="J215" s="158">
        <f t="shared" si="23"/>
        <v>0</v>
      </c>
      <c r="L215" s="169"/>
      <c r="M215" s="170">
        <f>'Rég clients'!H434</f>
        <v>0</v>
      </c>
    </row>
    <row r="216" spans="2:13" ht="22.5" thickTop="1" thickBot="1" x14ac:dyDescent="0.35">
      <c r="B216" s="159">
        <f t="shared" si="24"/>
        <v>0</v>
      </c>
      <c r="C216" s="160">
        <f>achats!O215</f>
        <v>0</v>
      </c>
      <c r="D216" s="161" t="e">
        <f t="shared" si="25"/>
        <v>#DIV/0!</v>
      </c>
      <c r="E216" s="160">
        <f>'1 23'!B430+'2 23'!B430+'3 23'!B430+'4 23'!B430+'5 20'!B430+'6 20'!B430+'7 23'!B430+'8 23'!B430+'9 20'!B430+'10 20'!B430+'11 20'!B430+'12 20'!B430</f>
        <v>0</v>
      </c>
      <c r="F216" s="161" t="e">
        <f t="shared" si="26"/>
        <v>#DIV/0!</v>
      </c>
      <c r="G216" s="160">
        <f>'CH.I'!V230</f>
        <v>0</v>
      </c>
      <c r="H216" s="162" t="e">
        <f t="shared" si="27"/>
        <v>#DIV/0!</v>
      </c>
      <c r="I216" s="163">
        <f t="shared" si="28"/>
        <v>0</v>
      </c>
      <c r="J216" s="163">
        <f t="shared" si="23"/>
        <v>0</v>
      </c>
      <c r="L216" s="169"/>
      <c r="M216" s="170">
        <f>'Rég clients'!H435</f>
        <v>0</v>
      </c>
    </row>
    <row r="217" spans="2:13" ht="22.5" thickTop="1" thickBot="1" x14ac:dyDescent="0.35">
      <c r="B217" s="156">
        <f t="shared" si="24"/>
        <v>0</v>
      </c>
      <c r="C217" s="157">
        <f>achats!O216</f>
        <v>0</v>
      </c>
      <c r="D217" s="164" t="e">
        <f t="shared" si="25"/>
        <v>#DIV/0!</v>
      </c>
      <c r="E217" s="157">
        <f>'1 23'!B431+'2 23'!B431+'3 23'!B431+'4 23'!B431+'5 20'!B431+'6 20'!B431+'7 23'!B431+'8 23'!B431+'9 20'!B431+'10 20'!B431+'11 20'!B431+'12 20'!B431</f>
        <v>0</v>
      </c>
      <c r="F217" s="164" t="e">
        <f t="shared" si="26"/>
        <v>#DIV/0!</v>
      </c>
      <c r="G217" s="157">
        <f>'CH.I'!W230</f>
        <v>0</v>
      </c>
      <c r="H217" s="165" t="e">
        <f t="shared" si="27"/>
        <v>#DIV/0!</v>
      </c>
      <c r="I217" s="158">
        <f t="shared" si="28"/>
        <v>0</v>
      </c>
      <c r="J217" s="158">
        <f t="shared" si="23"/>
        <v>0</v>
      </c>
      <c r="L217" s="169"/>
      <c r="M217" s="170">
        <f>'Rég clients'!H436</f>
        <v>0</v>
      </c>
    </row>
    <row r="218" spans="2:13" ht="22.5" thickTop="1" thickBot="1" x14ac:dyDescent="0.35">
      <c r="B218" s="159">
        <f t="shared" si="24"/>
        <v>0</v>
      </c>
      <c r="C218" s="160">
        <f>achats!O217</f>
        <v>0</v>
      </c>
      <c r="D218" s="161" t="e">
        <f t="shared" si="25"/>
        <v>#DIV/0!</v>
      </c>
      <c r="E218" s="160">
        <f>'1 23'!B432+'2 23'!B432+'3 23'!B432+'4 23'!B432+'5 20'!B432+'6 20'!B432+'7 23'!B432+'8 23'!B432+'9 20'!B432+'10 20'!B432+'11 20'!B432+'12 20'!B432</f>
        <v>0</v>
      </c>
      <c r="F218" s="161" t="e">
        <f t="shared" si="26"/>
        <v>#DIV/0!</v>
      </c>
      <c r="G218" s="160">
        <f>'CH.I'!V232</f>
        <v>0</v>
      </c>
      <c r="H218" s="162" t="e">
        <f t="shared" si="27"/>
        <v>#DIV/0!</v>
      </c>
      <c r="I218" s="163">
        <f t="shared" si="28"/>
        <v>0</v>
      </c>
      <c r="J218" s="163">
        <f t="shared" si="23"/>
        <v>0</v>
      </c>
      <c r="L218" s="169"/>
      <c r="M218" s="170">
        <f>'Rég clients'!H437</f>
        <v>0</v>
      </c>
    </row>
    <row r="219" spans="2:13" ht="22.5" thickTop="1" thickBot="1" x14ac:dyDescent="0.35">
      <c r="B219" s="156">
        <f t="shared" si="24"/>
        <v>0</v>
      </c>
      <c r="C219" s="157">
        <f>achats!O218</f>
        <v>0</v>
      </c>
      <c r="D219" s="164" t="e">
        <f t="shared" si="25"/>
        <v>#DIV/0!</v>
      </c>
      <c r="E219" s="157">
        <f>'1 23'!B433+'2 23'!B433+'3 23'!B433+'4 23'!B433+'5 20'!B433+'6 20'!B433+'7 23'!B433+'8 23'!B433+'9 20'!B433+'10 20'!B433+'11 20'!B433+'12 20'!B433</f>
        <v>0</v>
      </c>
      <c r="F219" s="164" t="e">
        <f t="shared" si="26"/>
        <v>#DIV/0!</v>
      </c>
      <c r="G219" s="157">
        <f>'CH.I'!W232</f>
        <v>0</v>
      </c>
      <c r="H219" s="165" t="e">
        <f t="shared" si="27"/>
        <v>#DIV/0!</v>
      </c>
      <c r="I219" s="158">
        <f t="shared" si="28"/>
        <v>0</v>
      </c>
      <c r="J219" s="158">
        <f t="shared" si="23"/>
        <v>0</v>
      </c>
      <c r="L219" s="169"/>
      <c r="M219" s="170">
        <f>'Rég clients'!H438</f>
        <v>0</v>
      </c>
    </row>
    <row r="220" spans="2:13" ht="22.5" thickTop="1" thickBot="1" x14ac:dyDescent="0.35">
      <c r="B220" s="159">
        <f t="shared" si="24"/>
        <v>0</v>
      </c>
      <c r="C220" s="160">
        <f>achats!O219</f>
        <v>0</v>
      </c>
      <c r="D220" s="161" t="e">
        <f t="shared" si="25"/>
        <v>#DIV/0!</v>
      </c>
      <c r="E220" s="160">
        <f>'1 23'!B434+'2 23'!B434+'3 23'!B434+'4 23'!B434+'5 20'!B434+'6 20'!B434+'7 23'!B434+'8 23'!B434+'9 20'!B434+'10 20'!B434+'11 20'!B434+'12 20'!B434</f>
        <v>0</v>
      </c>
      <c r="F220" s="161" t="e">
        <f t="shared" si="26"/>
        <v>#DIV/0!</v>
      </c>
      <c r="G220" s="160">
        <f>'CH.I'!V234</f>
        <v>0</v>
      </c>
      <c r="H220" s="162" t="e">
        <f t="shared" si="27"/>
        <v>#DIV/0!</v>
      </c>
      <c r="I220" s="163">
        <f t="shared" si="28"/>
        <v>0</v>
      </c>
      <c r="J220" s="163">
        <f t="shared" si="23"/>
        <v>0</v>
      </c>
      <c r="L220" s="169"/>
      <c r="M220" s="170">
        <f>'Rég clients'!H439</f>
        <v>0</v>
      </c>
    </row>
    <row r="221" spans="2:13" ht="22.5" thickTop="1" thickBot="1" x14ac:dyDescent="0.35">
      <c r="B221" s="156">
        <f t="shared" si="24"/>
        <v>0</v>
      </c>
      <c r="C221" s="157">
        <f>achats!O220</f>
        <v>0</v>
      </c>
      <c r="D221" s="164" t="e">
        <f t="shared" si="25"/>
        <v>#DIV/0!</v>
      </c>
      <c r="E221" s="157">
        <f>'1 23'!B435+'2 23'!B435+'3 23'!B435+'4 23'!B435+'5 20'!B435+'6 20'!B435+'7 23'!B435+'8 23'!B435+'9 20'!B435+'10 20'!B435+'11 20'!B435+'12 20'!B435</f>
        <v>0</v>
      </c>
      <c r="F221" s="164" t="e">
        <f t="shared" si="26"/>
        <v>#DIV/0!</v>
      </c>
      <c r="G221" s="157">
        <f>'CH.I'!W234</f>
        <v>0</v>
      </c>
      <c r="H221" s="165" t="e">
        <f t="shared" si="27"/>
        <v>#DIV/0!</v>
      </c>
      <c r="I221" s="158">
        <f t="shared" si="28"/>
        <v>0</v>
      </c>
      <c r="J221" s="158">
        <f t="shared" si="23"/>
        <v>0</v>
      </c>
      <c r="L221" s="169"/>
      <c r="M221" s="170">
        <f>'Rég clients'!H440</f>
        <v>0</v>
      </c>
    </row>
    <row r="222" spans="2:13" ht="22.5" thickTop="1" thickBot="1" x14ac:dyDescent="0.35">
      <c r="B222" s="159">
        <f t="shared" si="24"/>
        <v>0</v>
      </c>
      <c r="C222" s="160">
        <f>achats!O221</f>
        <v>0</v>
      </c>
      <c r="D222" s="161" t="e">
        <f t="shared" si="25"/>
        <v>#DIV/0!</v>
      </c>
      <c r="E222" s="160">
        <f>'1 23'!B436+'2 23'!B436+'3 23'!B436+'4 23'!B436+'5 20'!B436+'6 20'!B436+'7 23'!B436+'8 23'!B436+'9 20'!B436+'10 20'!B436+'11 20'!B436+'12 20'!B436</f>
        <v>0</v>
      </c>
      <c r="F222" s="161" t="e">
        <f t="shared" si="26"/>
        <v>#DIV/0!</v>
      </c>
      <c r="G222" s="160">
        <f>'CH.I'!V236</f>
        <v>0</v>
      </c>
      <c r="H222" s="162" t="e">
        <f t="shared" si="27"/>
        <v>#DIV/0!</v>
      </c>
      <c r="I222" s="163">
        <f t="shared" si="28"/>
        <v>0</v>
      </c>
      <c r="J222" s="163">
        <f t="shared" si="23"/>
        <v>0</v>
      </c>
      <c r="L222" s="169"/>
      <c r="M222" s="170">
        <f>'Rég clients'!H441</f>
        <v>0</v>
      </c>
    </row>
    <row r="223" spans="2:13" ht="22.5" thickTop="1" thickBot="1" x14ac:dyDescent="0.35">
      <c r="B223" s="156">
        <f t="shared" si="24"/>
        <v>0</v>
      </c>
      <c r="C223" s="157">
        <f>achats!O222</f>
        <v>0</v>
      </c>
      <c r="D223" s="164" t="e">
        <f t="shared" si="25"/>
        <v>#DIV/0!</v>
      </c>
      <c r="E223" s="157">
        <f>'1 23'!B437+'2 23'!B437+'3 23'!B437+'4 23'!B437+'5 20'!B437+'6 20'!B437+'7 23'!B437+'8 23'!B437+'9 20'!B437+'10 20'!B437+'11 20'!B437+'12 20'!B437</f>
        <v>0</v>
      </c>
      <c r="F223" s="164" t="e">
        <f t="shared" si="26"/>
        <v>#DIV/0!</v>
      </c>
      <c r="G223" s="157">
        <f>'CH.I'!W236</f>
        <v>0</v>
      </c>
      <c r="H223" s="165" t="e">
        <f t="shared" si="27"/>
        <v>#DIV/0!</v>
      </c>
      <c r="I223" s="158">
        <f t="shared" si="28"/>
        <v>0</v>
      </c>
      <c r="J223" s="158">
        <f t="shared" si="23"/>
        <v>0</v>
      </c>
      <c r="L223" s="169"/>
      <c r="M223" s="170">
        <f>'Rég clients'!H442</f>
        <v>0</v>
      </c>
    </row>
    <row r="224" spans="2:13" ht="22.5" thickTop="1" thickBot="1" x14ac:dyDescent="0.35">
      <c r="B224" s="159">
        <f t="shared" si="24"/>
        <v>0</v>
      </c>
      <c r="C224" s="160">
        <f>achats!O223</f>
        <v>0</v>
      </c>
      <c r="D224" s="161" t="e">
        <f t="shared" si="25"/>
        <v>#DIV/0!</v>
      </c>
      <c r="E224" s="160">
        <f>'1 23'!B438+'2 23'!B438+'3 23'!B438+'4 23'!B438+'5 20'!B438+'6 20'!B438+'7 23'!B438+'8 23'!B438+'9 20'!B438+'10 20'!B438+'11 20'!B438+'12 20'!B438</f>
        <v>0</v>
      </c>
      <c r="F224" s="161" t="e">
        <f t="shared" si="26"/>
        <v>#DIV/0!</v>
      </c>
      <c r="G224" s="160">
        <f>'CH.I'!V238</f>
        <v>0</v>
      </c>
      <c r="H224" s="162" t="e">
        <f t="shared" si="27"/>
        <v>#DIV/0!</v>
      </c>
      <c r="I224" s="163">
        <f t="shared" si="28"/>
        <v>0</v>
      </c>
      <c r="J224" s="163">
        <f t="shared" si="23"/>
        <v>0</v>
      </c>
      <c r="L224" s="169"/>
      <c r="M224" s="170">
        <f>'Rég clients'!H443</f>
        <v>0</v>
      </c>
    </row>
    <row r="225" spans="2:13" ht="22.5" thickTop="1" thickBot="1" x14ac:dyDescent="0.35">
      <c r="B225" s="156">
        <f t="shared" si="24"/>
        <v>0</v>
      </c>
      <c r="C225" s="157">
        <f>achats!O224</f>
        <v>0</v>
      </c>
      <c r="D225" s="164" t="e">
        <f t="shared" si="25"/>
        <v>#DIV/0!</v>
      </c>
      <c r="E225" s="157">
        <f>'1 23'!B439+'2 23'!B439+'3 23'!B439+'4 23'!B439+'5 20'!B439+'6 20'!B439+'7 23'!B439+'8 23'!B439+'9 20'!B439+'10 20'!B439+'11 20'!B439+'12 20'!B439</f>
        <v>0</v>
      </c>
      <c r="F225" s="164" t="e">
        <f t="shared" si="26"/>
        <v>#DIV/0!</v>
      </c>
      <c r="G225" s="157">
        <f>'CH.I'!W238</f>
        <v>0</v>
      </c>
      <c r="H225" s="165" t="e">
        <f t="shared" si="27"/>
        <v>#DIV/0!</v>
      </c>
      <c r="I225" s="158">
        <f t="shared" si="28"/>
        <v>0</v>
      </c>
      <c r="J225" s="158">
        <f t="shared" si="23"/>
        <v>0</v>
      </c>
      <c r="L225" s="169"/>
      <c r="M225" s="170">
        <f>'Rég clients'!H444</f>
        <v>0</v>
      </c>
    </row>
    <row r="226" spans="2:13" ht="22.5" thickTop="1" thickBot="1" x14ac:dyDescent="0.35">
      <c r="B226" s="159">
        <f t="shared" si="24"/>
        <v>0</v>
      </c>
      <c r="C226" s="160">
        <f>achats!O225</f>
        <v>0</v>
      </c>
      <c r="D226" s="161" t="e">
        <f t="shared" si="25"/>
        <v>#DIV/0!</v>
      </c>
      <c r="E226" s="160">
        <f>'1 23'!B440+'2 23'!B440+'3 23'!B440+'4 23'!B440+'5 20'!B440+'6 20'!B440+'7 23'!B440+'8 23'!B440+'9 20'!B440+'10 20'!B440+'11 20'!B440+'12 20'!B440</f>
        <v>0</v>
      </c>
      <c r="F226" s="161" t="e">
        <f t="shared" si="26"/>
        <v>#DIV/0!</v>
      </c>
      <c r="G226" s="160">
        <f>'CH.I'!V240</f>
        <v>0</v>
      </c>
      <c r="H226" s="162" t="e">
        <f t="shared" si="27"/>
        <v>#DIV/0!</v>
      </c>
      <c r="I226" s="163">
        <f t="shared" si="28"/>
        <v>0</v>
      </c>
      <c r="J226" s="163">
        <f t="shared" si="23"/>
        <v>0</v>
      </c>
      <c r="L226" s="169"/>
      <c r="M226" s="170">
        <f>'Rég clients'!H445</f>
        <v>0</v>
      </c>
    </row>
    <row r="227" spans="2:13" ht="22.5" thickTop="1" thickBot="1" x14ac:dyDescent="0.35">
      <c r="B227" s="156">
        <f t="shared" si="24"/>
        <v>0</v>
      </c>
      <c r="C227" s="157">
        <f>achats!O226</f>
        <v>0</v>
      </c>
      <c r="D227" s="164" t="e">
        <f t="shared" si="25"/>
        <v>#DIV/0!</v>
      </c>
      <c r="E227" s="157">
        <f>'1 23'!B441+'2 23'!B441+'3 23'!B441+'4 23'!B441+'5 20'!B441+'6 20'!B441+'7 23'!B441+'8 23'!B441+'9 20'!B441+'10 20'!B441+'11 20'!B441+'12 20'!B441</f>
        <v>0</v>
      </c>
      <c r="F227" s="164" t="e">
        <f t="shared" si="26"/>
        <v>#DIV/0!</v>
      </c>
      <c r="G227" s="157">
        <f>'CH.I'!W240</f>
        <v>0</v>
      </c>
      <c r="H227" s="165" t="e">
        <f t="shared" si="27"/>
        <v>#DIV/0!</v>
      </c>
      <c r="I227" s="158">
        <f t="shared" si="28"/>
        <v>0</v>
      </c>
      <c r="J227" s="158">
        <f t="shared" si="23"/>
        <v>0</v>
      </c>
      <c r="L227" s="169"/>
      <c r="M227" s="170">
        <f>'Rég clients'!H446</f>
        <v>0</v>
      </c>
    </row>
    <row r="228" spans="2:13" ht="22.5" thickTop="1" thickBot="1" x14ac:dyDescent="0.35">
      <c r="B228" s="159">
        <f t="shared" si="24"/>
        <v>0</v>
      </c>
      <c r="C228" s="160">
        <f>achats!O227</f>
        <v>0</v>
      </c>
      <c r="D228" s="161" t="e">
        <f t="shared" si="25"/>
        <v>#DIV/0!</v>
      </c>
      <c r="E228" s="160">
        <f>'1 23'!B442+'2 23'!B442+'3 23'!B442+'4 23'!B442+'5 20'!B442+'6 20'!B442+'7 23'!B442+'8 23'!B442+'9 20'!B442+'10 20'!B442+'11 20'!B442+'12 20'!B442</f>
        <v>0</v>
      </c>
      <c r="F228" s="161" t="e">
        <f t="shared" si="26"/>
        <v>#DIV/0!</v>
      </c>
      <c r="G228" s="160">
        <f>'CH.I'!V242</f>
        <v>0</v>
      </c>
      <c r="H228" s="162" t="e">
        <f t="shared" si="27"/>
        <v>#DIV/0!</v>
      </c>
      <c r="I228" s="163">
        <f t="shared" si="28"/>
        <v>0</v>
      </c>
      <c r="J228" s="163">
        <f t="shared" si="23"/>
        <v>0</v>
      </c>
      <c r="L228" s="169"/>
      <c r="M228" s="170">
        <f>'Rég clients'!H447</f>
        <v>0</v>
      </c>
    </row>
    <row r="229" spans="2:13" ht="22.5" thickTop="1" thickBot="1" x14ac:dyDescent="0.35">
      <c r="B229" s="156">
        <f t="shared" si="24"/>
        <v>0</v>
      </c>
      <c r="C229" s="157">
        <f>achats!O228</f>
        <v>0</v>
      </c>
      <c r="D229" s="164" t="e">
        <f t="shared" si="25"/>
        <v>#DIV/0!</v>
      </c>
      <c r="E229" s="157">
        <f>'1 23'!B443+'2 23'!B443+'3 23'!B443+'4 23'!B443+'5 20'!B443+'6 20'!B443+'7 23'!B443+'8 23'!B443+'9 20'!B443+'10 20'!B443+'11 20'!B443+'12 20'!B443</f>
        <v>0</v>
      </c>
      <c r="F229" s="164" t="e">
        <f t="shared" si="26"/>
        <v>#DIV/0!</v>
      </c>
      <c r="G229" s="157">
        <f>'CH.I'!W242</f>
        <v>0</v>
      </c>
      <c r="H229" s="165" t="e">
        <f t="shared" si="27"/>
        <v>#DIV/0!</v>
      </c>
      <c r="I229" s="158">
        <f t="shared" si="28"/>
        <v>0</v>
      </c>
      <c r="J229" s="158">
        <f t="shared" si="23"/>
        <v>0</v>
      </c>
      <c r="L229" s="169"/>
      <c r="M229" s="170">
        <f>'Rég clients'!H448</f>
        <v>0</v>
      </c>
    </row>
    <row r="230" spans="2:13" ht="22.5" thickTop="1" thickBot="1" x14ac:dyDescent="0.35">
      <c r="B230" s="159">
        <f t="shared" si="24"/>
        <v>0</v>
      </c>
      <c r="C230" s="160">
        <f>achats!O229</f>
        <v>0</v>
      </c>
      <c r="D230" s="161" t="e">
        <f t="shared" si="25"/>
        <v>#DIV/0!</v>
      </c>
      <c r="E230" s="160">
        <f>'1 23'!B444+'2 23'!B444+'3 23'!B444+'4 23'!B444+'5 20'!B444+'6 20'!B444+'7 23'!B444+'8 23'!B444+'9 20'!B444+'10 20'!B444+'11 20'!B444+'12 20'!B444</f>
        <v>0</v>
      </c>
      <c r="F230" s="161" t="e">
        <f t="shared" si="26"/>
        <v>#DIV/0!</v>
      </c>
      <c r="G230" s="160">
        <f>'CH.I'!V244</f>
        <v>0</v>
      </c>
      <c r="H230" s="162" t="e">
        <f t="shared" si="27"/>
        <v>#DIV/0!</v>
      </c>
      <c r="I230" s="163">
        <f t="shared" si="28"/>
        <v>0</v>
      </c>
      <c r="J230" s="163">
        <f t="shared" si="23"/>
        <v>0</v>
      </c>
      <c r="L230" s="169"/>
      <c r="M230" s="170">
        <f>'Rég clients'!H449</f>
        <v>0</v>
      </c>
    </row>
    <row r="231" spans="2:13" ht="22.5" thickTop="1" thickBot="1" x14ac:dyDescent="0.35">
      <c r="B231" s="156">
        <f t="shared" si="24"/>
        <v>0</v>
      </c>
      <c r="C231" s="157">
        <f>achats!O230</f>
        <v>0</v>
      </c>
      <c r="D231" s="164" t="e">
        <f t="shared" si="25"/>
        <v>#DIV/0!</v>
      </c>
      <c r="E231" s="157">
        <f>'1 23'!B445+'2 23'!B445+'3 23'!B445+'4 23'!B445+'5 20'!B445+'6 20'!B445+'7 23'!B445+'8 23'!B445+'9 20'!B445+'10 20'!B445+'11 20'!B445+'12 20'!B445</f>
        <v>0</v>
      </c>
      <c r="F231" s="164" t="e">
        <f t="shared" si="26"/>
        <v>#DIV/0!</v>
      </c>
      <c r="G231" s="157">
        <f>'CH.I'!W244</f>
        <v>0</v>
      </c>
      <c r="H231" s="165" t="e">
        <f t="shared" si="27"/>
        <v>#DIV/0!</v>
      </c>
      <c r="I231" s="158">
        <f t="shared" si="28"/>
        <v>0</v>
      </c>
      <c r="J231" s="158">
        <f t="shared" si="23"/>
        <v>0</v>
      </c>
      <c r="L231" s="169"/>
      <c r="M231" s="170">
        <f>'Rég clients'!H450</f>
        <v>0</v>
      </c>
    </row>
    <row r="232" spans="2:13" ht="22.5" thickTop="1" thickBot="1" x14ac:dyDescent="0.35">
      <c r="B232" s="159">
        <f t="shared" si="24"/>
        <v>0</v>
      </c>
      <c r="C232" s="160">
        <f>achats!O231</f>
        <v>0</v>
      </c>
      <c r="D232" s="161" t="e">
        <f t="shared" si="25"/>
        <v>#DIV/0!</v>
      </c>
      <c r="E232" s="160">
        <f>'1 23'!B446+'2 23'!B446+'3 23'!B446+'4 23'!B446+'5 20'!B446+'6 20'!B446+'7 23'!B446+'8 23'!B446+'9 20'!B446+'10 20'!B446+'11 20'!B446+'12 20'!B446</f>
        <v>0</v>
      </c>
      <c r="F232" s="161" t="e">
        <f t="shared" si="26"/>
        <v>#DIV/0!</v>
      </c>
      <c r="G232" s="160">
        <f>'CH.I'!V246</f>
        <v>0</v>
      </c>
      <c r="H232" s="162" t="e">
        <f t="shared" si="27"/>
        <v>#DIV/0!</v>
      </c>
      <c r="I232" s="163">
        <f t="shared" si="28"/>
        <v>0</v>
      </c>
      <c r="J232" s="163">
        <f t="shared" si="23"/>
        <v>0</v>
      </c>
      <c r="L232" s="169"/>
      <c r="M232" s="170">
        <f>'Rég clients'!H451</f>
        <v>0</v>
      </c>
    </row>
    <row r="233" spans="2:13" ht="22.5" thickTop="1" thickBot="1" x14ac:dyDescent="0.35">
      <c r="B233" s="156">
        <f t="shared" si="24"/>
        <v>0</v>
      </c>
      <c r="C233" s="157">
        <f>achats!O232</f>
        <v>0</v>
      </c>
      <c r="D233" s="164" t="e">
        <f t="shared" si="25"/>
        <v>#DIV/0!</v>
      </c>
      <c r="E233" s="157">
        <f>'1 23'!B447+'2 23'!B447+'3 23'!B447+'4 23'!B447+'5 20'!B447+'6 20'!B447+'7 23'!B447+'8 23'!B447+'9 20'!B447+'10 20'!B447+'11 20'!B447+'12 20'!B447</f>
        <v>0</v>
      </c>
      <c r="F233" s="164" t="e">
        <f t="shared" si="26"/>
        <v>#DIV/0!</v>
      </c>
      <c r="G233" s="157">
        <f>'CH.I'!W246</f>
        <v>0</v>
      </c>
      <c r="H233" s="165" t="e">
        <f t="shared" si="27"/>
        <v>#DIV/0!</v>
      </c>
      <c r="I233" s="158">
        <f t="shared" si="28"/>
        <v>0</v>
      </c>
      <c r="J233" s="158">
        <f t="shared" si="23"/>
        <v>0</v>
      </c>
      <c r="L233" s="169"/>
      <c r="M233" s="170">
        <f>'Rég clients'!H452</f>
        <v>0</v>
      </c>
    </row>
    <row r="234" spans="2:13" ht="22.5" thickTop="1" thickBot="1" x14ac:dyDescent="0.35">
      <c r="B234" s="159">
        <f t="shared" si="24"/>
        <v>0</v>
      </c>
      <c r="C234" s="160">
        <f>achats!O233</f>
        <v>0</v>
      </c>
      <c r="D234" s="161" t="e">
        <f t="shared" si="25"/>
        <v>#DIV/0!</v>
      </c>
      <c r="E234" s="160">
        <f>'1 23'!B448+'2 23'!B448+'3 23'!B448+'4 23'!B448+'5 20'!B448+'6 20'!B448+'7 23'!B448+'8 23'!B448+'9 20'!B448+'10 20'!B448+'11 20'!B448+'12 20'!B448</f>
        <v>0</v>
      </c>
      <c r="F234" s="161" t="e">
        <f t="shared" si="26"/>
        <v>#DIV/0!</v>
      </c>
      <c r="G234" s="160">
        <f>'CH.I'!V248</f>
        <v>0</v>
      </c>
      <c r="H234" s="162" t="e">
        <f t="shared" si="27"/>
        <v>#DIV/0!</v>
      </c>
      <c r="I234" s="163">
        <f t="shared" si="28"/>
        <v>0</v>
      </c>
      <c r="J234" s="163">
        <f t="shared" si="23"/>
        <v>0</v>
      </c>
      <c r="L234" s="169"/>
      <c r="M234" s="170">
        <f>'Rég clients'!H453</f>
        <v>0</v>
      </c>
    </row>
    <row r="235" spans="2:13" ht="22.5" thickTop="1" thickBot="1" x14ac:dyDescent="0.35">
      <c r="B235" s="156">
        <f t="shared" si="24"/>
        <v>0</v>
      </c>
      <c r="C235" s="157">
        <f>achats!O234</f>
        <v>0</v>
      </c>
      <c r="D235" s="164" t="e">
        <f t="shared" si="25"/>
        <v>#DIV/0!</v>
      </c>
      <c r="E235" s="157">
        <f>'1 23'!B449+'2 23'!B449+'3 23'!B449+'4 23'!B449+'5 20'!B449+'6 20'!B449+'7 23'!B449+'8 23'!B449+'9 20'!B449+'10 20'!B449+'11 20'!B449+'12 20'!B449</f>
        <v>0</v>
      </c>
      <c r="F235" s="164" t="e">
        <f t="shared" si="26"/>
        <v>#DIV/0!</v>
      </c>
      <c r="G235" s="157">
        <f>'CH.I'!W248</f>
        <v>0</v>
      </c>
      <c r="H235" s="165" t="e">
        <f t="shared" si="27"/>
        <v>#DIV/0!</v>
      </c>
      <c r="I235" s="158">
        <f t="shared" si="28"/>
        <v>0</v>
      </c>
      <c r="J235" s="158">
        <f t="shared" si="23"/>
        <v>0</v>
      </c>
      <c r="L235" s="169"/>
      <c r="M235" s="170">
        <f>'Rég clients'!H454</f>
        <v>0</v>
      </c>
    </row>
    <row r="236" spans="2:13" ht="22.5" thickTop="1" thickBot="1" x14ac:dyDescent="0.35">
      <c r="B236" s="159">
        <f t="shared" si="24"/>
        <v>0</v>
      </c>
      <c r="C236" s="160">
        <f>achats!O235</f>
        <v>0</v>
      </c>
      <c r="D236" s="161" t="e">
        <f t="shared" si="25"/>
        <v>#DIV/0!</v>
      </c>
      <c r="E236" s="160">
        <f>'1 23'!B450+'2 23'!B450+'3 23'!B450+'4 23'!B450+'5 20'!B450+'6 20'!B450+'7 23'!B450+'8 23'!B450+'9 20'!B450+'10 20'!B450+'11 20'!B450+'12 20'!B450</f>
        <v>0</v>
      </c>
      <c r="F236" s="161" t="e">
        <f t="shared" si="26"/>
        <v>#DIV/0!</v>
      </c>
      <c r="G236" s="160">
        <f>'CH.I'!V250</f>
        <v>0</v>
      </c>
      <c r="H236" s="162" t="e">
        <f t="shared" si="27"/>
        <v>#DIV/0!</v>
      </c>
      <c r="I236" s="163">
        <f t="shared" si="28"/>
        <v>0</v>
      </c>
      <c r="J236" s="163">
        <f t="shared" si="23"/>
        <v>0</v>
      </c>
      <c r="L236" s="169"/>
      <c r="M236" s="170">
        <f>'Rég clients'!H455</f>
        <v>0</v>
      </c>
    </row>
    <row r="237" spans="2:13" ht="22.5" thickTop="1" thickBot="1" x14ac:dyDescent="0.35">
      <c r="B237" s="156">
        <f t="shared" si="24"/>
        <v>0</v>
      </c>
      <c r="C237" s="157">
        <f>achats!O236</f>
        <v>0</v>
      </c>
      <c r="D237" s="164" t="e">
        <f t="shared" si="25"/>
        <v>#DIV/0!</v>
      </c>
      <c r="E237" s="157">
        <f>'1 23'!B451+'2 23'!B451+'3 23'!B451+'4 23'!B451+'5 20'!B451+'6 20'!B451+'7 23'!B451+'8 23'!B451+'9 20'!B451+'10 20'!B451+'11 20'!B451+'12 20'!B451</f>
        <v>0</v>
      </c>
      <c r="F237" s="164" t="e">
        <f t="shared" si="26"/>
        <v>#DIV/0!</v>
      </c>
      <c r="G237" s="157">
        <f>'CH.I'!W250</f>
        <v>0</v>
      </c>
      <c r="H237" s="165" t="e">
        <f t="shared" si="27"/>
        <v>#DIV/0!</v>
      </c>
      <c r="I237" s="158">
        <f t="shared" si="28"/>
        <v>0</v>
      </c>
      <c r="J237" s="158">
        <f t="shared" si="23"/>
        <v>0</v>
      </c>
      <c r="L237" s="169"/>
      <c r="M237" s="170">
        <f>'Rég clients'!H456</f>
        <v>0</v>
      </c>
    </row>
    <row r="238" spans="2:13" ht="22.5" thickTop="1" thickBot="1" x14ac:dyDescent="0.35">
      <c r="B238" s="159">
        <f t="shared" si="24"/>
        <v>0</v>
      </c>
      <c r="C238" s="160">
        <f>achats!O237</f>
        <v>0</v>
      </c>
      <c r="D238" s="161" t="e">
        <f t="shared" si="25"/>
        <v>#DIV/0!</v>
      </c>
      <c r="E238" s="160">
        <f>'1 23'!B452+'2 23'!B452+'3 23'!B452+'4 23'!B452+'5 20'!B452+'6 20'!B452+'7 23'!B452+'8 23'!B452+'9 20'!B452+'10 20'!B452+'11 20'!B452+'12 20'!B452</f>
        <v>0</v>
      </c>
      <c r="F238" s="161" t="e">
        <f t="shared" si="26"/>
        <v>#DIV/0!</v>
      </c>
      <c r="G238" s="160">
        <f>'CH.I'!V252</f>
        <v>0</v>
      </c>
      <c r="H238" s="162" t="e">
        <f t="shared" si="27"/>
        <v>#DIV/0!</v>
      </c>
      <c r="I238" s="163">
        <f t="shared" si="28"/>
        <v>0</v>
      </c>
      <c r="J238" s="163">
        <f t="shared" si="23"/>
        <v>0</v>
      </c>
      <c r="L238" s="169"/>
      <c r="M238" s="170">
        <f>'Rég clients'!H457</f>
        <v>0</v>
      </c>
    </row>
    <row r="239" spans="2:13" ht="22.5" thickTop="1" thickBot="1" x14ac:dyDescent="0.35">
      <c r="B239" s="156">
        <f t="shared" si="24"/>
        <v>0</v>
      </c>
      <c r="C239" s="157">
        <f>achats!O238</f>
        <v>0</v>
      </c>
      <c r="D239" s="164" t="e">
        <f t="shared" si="25"/>
        <v>#DIV/0!</v>
      </c>
      <c r="E239" s="157">
        <f>'1 23'!B453+'2 23'!B453+'3 23'!B453+'4 23'!B453+'5 20'!B453+'6 20'!B453+'7 23'!B453+'8 23'!B453+'9 20'!B453+'10 20'!B453+'11 20'!B453+'12 20'!B453</f>
        <v>0</v>
      </c>
      <c r="F239" s="164" t="e">
        <f t="shared" si="26"/>
        <v>#DIV/0!</v>
      </c>
      <c r="G239" s="157">
        <f>'CH.I'!W252</f>
        <v>0</v>
      </c>
      <c r="H239" s="165" t="e">
        <f t="shared" si="27"/>
        <v>#DIV/0!</v>
      </c>
      <c r="I239" s="158">
        <f t="shared" si="28"/>
        <v>0</v>
      </c>
      <c r="J239" s="158">
        <f t="shared" si="23"/>
        <v>0</v>
      </c>
      <c r="L239" s="169"/>
      <c r="M239" s="170">
        <f>'Rég clients'!H458</f>
        <v>0</v>
      </c>
    </row>
    <row r="240" spans="2:13" ht="22.5" thickTop="1" thickBot="1" x14ac:dyDescent="0.35">
      <c r="B240" s="159">
        <f t="shared" si="24"/>
        <v>0</v>
      </c>
      <c r="C240" s="160">
        <f>achats!O239</f>
        <v>0</v>
      </c>
      <c r="D240" s="161" t="e">
        <f t="shared" si="25"/>
        <v>#DIV/0!</v>
      </c>
      <c r="E240" s="160">
        <f>'1 23'!B454+'2 23'!B454+'3 23'!B454+'4 23'!B454+'5 20'!B454+'6 20'!B454+'7 23'!B454+'8 23'!B454+'9 20'!B454+'10 20'!B454+'11 20'!B454+'12 20'!B454</f>
        <v>0</v>
      </c>
      <c r="F240" s="161" t="e">
        <f t="shared" si="26"/>
        <v>#DIV/0!</v>
      </c>
      <c r="G240" s="160">
        <f>'CH.I'!V254</f>
        <v>0</v>
      </c>
      <c r="H240" s="162" t="e">
        <f t="shared" si="27"/>
        <v>#DIV/0!</v>
      </c>
      <c r="I240" s="163">
        <f t="shared" si="28"/>
        <v>0</v>
      </c>
      <c r="J240" s="163">
        <f t="shared" si="23"/>
        <v>0</v>
      </c>
      <c r="L240" s="169"/>
      <c r="M240" s="170">
        <f>'Rég clients'!H459</f>
        <v>0</v>
      </c>
    </row>
    <row r="241" spans="2:13" ht="22.5" thickTop="1" thickBot="1" x14ac:dyDescent="0.35">
      <c r="B241" s="156">
        <f t="shared" si="24"/>
        <v>0</v>
      </c>
      <c r="C241" s="157">
        <f>achats!O240</f>
        <v>0</v>
      </c>
      <c r="D241" s="164" t="e">
        <f t="shared" si="25"/>
        <v>#DIV/0!</v>
      </c>
      <c r="E241" s="157">
        <f>'1 23'!B455+'2 23'!B455+'3 23'!B455+'4 23'!B455+'5 20'!B455+'6 20'!B455+'7 23'!B455+'8 23'!B455+'9 20'!B455+'10 20'!B455+'11 20'!B455+'12 20'!B455</f>
        <v>0</v>
      </c>
      <c r="F241" s="164" t="e">
        <f t="shared" si="26"/>
        <v>#DIV/0!</v>
      </c>
      <c r="G241" s="157">
        <f>'CH.I'!W254</f>
        <v>0</v>
      </c>
      <c r="H241" s="165" t="e">
        <f t="shared" si="27"/>
        <v>#DIV/0!</v>
      </c>
      <c r="I241" s="158">
        <f t="shared" si="28"/>
        <v>0</v>
      </c>
      <c r="J241" s="158">
        <f t="shared" si="23"/>
        <v>0</v>
      </c>
      <c r="L241" s="169"/>
      <c r="M241" s="170">
        <f>'Rég clients'!H460</f>
        <v>0</v>
      </c>
    </row>
    <row r="242" spans="2:13" ht="22.5" thickTop="1" thickBot="1" x14ac:dyDescent="0.35">
      <c r="B242" s="159">
        <f t="shared" si="24"/>
        <v>0</v>
      </c>
      <c r="C242" s="160">
        <f>achats!O241</f>
        <v>0</v>
      </c>
      <c r="D242" s="161" t="e">
        <f t="shared" si="25"/>
        <v>#DIV/0!</v>
      </c>
      <c r="E242" s="160">
        <f>'1 23'!B456+'2 23'!B456+'3 23'!B456+'4 23'!B456+'5 20'!B456+'6 20'!B456+'7 23'!B456+'8 23'!B456+'9 20'!B456+'10 20'!B456+'11 20'!B456+'12 20'!B456</f>
        <v>0</v>
      </c>
      <c r="F242" s="161" t="e">
        <f t="shared" si="26"/>
        <v>#DIV/0!</v>
      </c>
      <c r="G242" s="160">
        <f>'CH.I'!V256</f>
        <v>0</v>
      </c>
      <c r="H242" s="162" t="e">
        <f t="shared" si="27"/>
        <v>#DIV/0!</v>
      </c>
      <c r="I242" s="163">
        <f t="shared" si="28"/>
        <v>0</v>
      </c>
      <c r="J242" s="163">
        <f t="shared" si="23"/>
        <v>0</v>
      </c>
      <c r="L242" s="169"/>
      <c r="M242" s="170">
        <f>'Rég clients'!H461</f>
        <v>0</v>
      </c>
    </row>
    <row r="243" spans="2:13" ht="22.5" thickTop="1" thickBot="1" x14ac:dyDescent="0.35">
      <c r="B243" s="156">
        <f t="shared" si="24"/>
        <v>0</v>
      </c>
      <c r="C243" s="157">
        <f>achats!O242</f>
        <v>0</v>
      </c>
      <c r="D243" s="164" t="e">
        <f t="shared" si="25"/>
        <v>#DIV/0!</v>
      </c>
      <c r="E243" s="157">
        <f>'1 23'!B457+'2 23'!B457+'3 23'!B457+'4 23'!B457+'5 20'!B457+'6 20'!B457+'7 23'!B457+'8 23'!B457+'9 20'!B457+'10 20'!B457+'11 20'!B457+'12 20'!B457</f>
        <v>0</v>
      </c>
      <c r="F243" s="164" t="e">
        <f t="shared" si="26"/>
        <v>#DIV/0!</v>
      </c>
      <c r="G243" s="157">
        <f>'CH.I'!W256</f>
        <v>0</v>
      </c>
      <c r="H243" s="165" t="e">
        <f t="shared" si="27"/>
        <v>#DIV/0!</v>
      </c>
      <c r="I243" s="158">
        <f t="shared" si="28"/>
        <v>0</v>
      </c>
      <c r="J243" s="158">
        <f t="shared" si="23"/>
        <v>0</v>
      </c>
      <c r="L243" s="169"/>
      <c r="M243" s="170">
        <f>'Rég clients'!H462</f>
        <v>0</v>
      </c>
    </row>
    <row r="244" spans="2:13" ht="22.5" thickTop="1" thickBot="1" x14ac:dyDescent="0.35">
      <c r="B244" s="159">
        <f t="shared" si="24"/>
        <v>0</v>
      </c>
      <c r="C244" s="160">
        <f>achats!O243</f>
        <v>0</v>
      </c>
      <c r="D244" s="161" t="e">
        <f t="shared" si="25"/>
        <v>#DIV/0!</v>
      </c>
      <c r="E244" s="160">
        <f>'1 23'!B458+'2 23'!B458+'3 23'!B458+'4 23'!B458+'5 20'!B458+'6 20'!B458+'7 23'!B458+'8 23'!B458+'9 20'!B458+'10 20'!B458+'11 20'!B458+'12 20'!B458</f>
        <v>0</v>
      </c>
      <c r="F244" s="161" t="e">
        <f t="shared" si="26"/>
        <v>#DIV/0!</v>
      </c>
      <c r="G244" s="160">
        <f>'CH.I'!V258</f>
        <v>0</v>
      </c>
      <c r="H244" s="162" t="e">
        <f t="shared" si="27"/>
        <v>#DIV/0!</v>
      </c>
      <c r="I244" s="163">
        <f t="shared" si="28"/>
        <v>0</v>
      </c>
      <c r="J244" s="163">
        <f t="shared" si="23"/>
        <v>0</v>
      </c>
      <c r="L244" s="169"/>
      <c r="M244" s="170">
        <f>'Rég clients'!H463</f>
        <v>0</v>
      </c>
    </row>
    <row r="245" spans="2:13" ht="22.5" thickTop="1" thickBot="1" x14ac:dyDescent="0.35">
      <c r="B245" s="156">
        <f t="shared" si="24"/>
        <v>0</v>
      </c>
      <c r="C245" s="157">
        <f>achats!O244</f>
        <v>0</v>
      </c>
      <c r="D245" s="164" t="e">
        <f t="shared" si="25"/>
        <v>#DIV/0!</v>
      </c>
      <c r="E245" s="157">
        <f>'1 23'!B459+'2 23'!B459+'3 23'!B459+'4 23'!B459+'5 20'!B459+'6 20'!B459+'7 23'!B459+'8 23'!B459+'9 20'!B459+'10 20'!B459+'11 20'!B459+'12 20'!B459</f>
        <v>0</v>
      </c>
      <c r="F245" s="164" t="e">
        <f t="shared" si="26"/>
        <v>#DIV/0!</v>
      </c>
      <c r="G245" s="157">
        <f>'CH.I'!W258</f>
        <v>0</v>
      </c>
      <c r="H245" s="165" t="e">
        <f t="shared" si="27"/>
        <v>#DIV/0!</v>
      </c>
      <c r="I245" s="158">
        <f t="shared" si="28"/>
        <v>0</v>
      </c>
      <c r="J245" s="158">
        <f t="shared" si="23"/>
        <v>0</v>
      </c>
      <c r="L245" s="169"/>
      <c r="M245" s="170">
        <f>'Rég clients'!H464</f>
        <v>0</v>
      </c>
    </row>
    <row r="246" spans="2:13" ht="22.5" thickTop="1" thickBot="1" x14ac:dyDescent="0.35">
      <c r="B246" s="159">
        <f t="shared" si="24"/>
        <v>0</v>
      </c>
      <c r="C246" s="160">
        <f>achats!O245</f>
        <v>0</v>
      </c>
      <c r="D246" s="161" t="e">
        <f t="shared" si="25"/>
        <v>#DIV/0!</v>
      </c>
      <c r="E246" s="160">
        <f>'1 23'!B460+'2 23'!B460+'3 23'!B460+'4 23'!B460+'5 20'!B460+'6 20'!B460+'7 23'!B460+'8 23'!B460+'9 20'!B460+'10 20'!B460+'11 20'!B460+'12 20'!B460</f>
        <v>0</v>
      </c>
      <c r="F246" s="161" t="e">
        <f t="shared" si="26"/>
        <v>#DIV/0!</v>
      </c>
      <c r="G246" s="160">
        <f>'CH.I'!V260</f>
        <v>0</v>
      </c>
      <c r="H246" s="162" t="e">
        <f t="shared" si="27"/>
        <v>#DIV/0!</v>
      </c>
      <c r="I246" s="163">
        <f t="shared" si="28"/>
        <v>0</v>
      </c>
      <c r="J246" s="163">
        <f t="shared" si="23"/>
        <v>0</v>
      </c>
      <c r="L246" s="169"/>
      <c r="M246" s="170">
        <f>'Rég clients'!H465</f>
        <v>0</v>
      </c>
    </row>
    <row r="247" spans="2:13" ht="22.5" thickTop="1" thickBot="1" x14ac:dyDescent="0.35">
      <c r="B247" s="156">
        <f t="shared" si="24"/>
        <v>0</v>
      </c>
      <c r="C247" s="157">
        <f>achats!O246</f>
        <v>0</v>
      </c>
      <c r="D247" s="164" t="e">
        <f t="shared" si="25"/>
        <v>#DIV/0!</v>
      </c>
      <c r="E247" s="157">
        <f>'1 23'!B461+'2 23'!B461+'3 23'!B461+'4 23'!B461+'5 20'!B461+'6 20'!B461+'7 23'!B461+'8 23'!B461+'9 20'!B461+'10 20'!B461+'11 20'!B461+'12 20'!B461</f>
        <v>0</v>
      </c>
      <c r="F247" s="164" t="e">
        <f t="shared" si="26"/>
        <v>#DIV/0!</v>
      </c>
      <c r="G247" s="157">
        <f>'CH.I'!W260</f>
        <v>0</v>
      </c>
      <c r="H247" s="165" t="e">
        <f t="shared" si="27"/>
        <v>#DIV/0!</v>
      </c>
      <c r="I247" s="158">
        <f t="shared" si="28"/>
        <v>0</v>
      </c>
      <c r="J247" s="158">
        <f t="shared" si="23"/>
        <v>0</v>
      </c>
      <c r="L247" s="169"/>
      <c r="M247" s="170">
        <f>'Rég clients'!H466</f>
        <v>0</v>
      </c>
    </row>
    <row r="248" spans="2:13" ht="22.5" thickTop="1" thickBot="1" x14ac:dyDescent="0.35">
      <c r="B248" s="159">
        <f t="shared" si="24"/>
        <v>0</v>
      </c>
      <c r="C248" s="160">
        <f>achats!O247</f>
        <v>0</v>
      </c>
      <c r="D248" s="161" t="e">
        <f t="shared" si="25"/>
        <v>#DIV/0!</v>
      </c>
      <c r="E248" s="160">
        <f>'1 23'!B462+'2 23'!B462+'3 23'!B462+'4 23'!B462+'5 20'!B462+'6 20'!B462+'7 23'!B462+'8 23'!B462+'9 20'!B462+'10 20'!B462+'11 20'!B462+'12 20'!B462</f>
        <v>0</v>
      </c>
      <c r="F248" s="161" t="e">
        <f t="shared" si="26"/>
        <v>#DIV/0!</v>
      </c>
      <c r="G248" s="160">
        <f>'CH.I'!V262</f>
        <v>0</v>
      </c>
      <c r="H248" s="162" t="e">
        <f t="shared" si="27"/>
        <v>#DIV/0!</v>
      </c>
      <c r="I248" s="163">
        <f t="shared" si="28"/>
        <v>0</v>
      </c>
      <c r="J248" s="163">
        <f t="shared" si="23"/>
        <v>0</v>
      </c>
      <c r="L248" s="169"/>
      <c r="M248" s="170">
        <f>'Rég clients'!H467</f>
        <v>0</v>
      </c>
    </row>
    <row r="249" spans="2:13" ht="22.5" thickTop="1" thickBot="1" x14ac:dyDescent="0.35">
      <c r="B249" s="156">
        <f t="shared" si="24"/>
        <v>0</v>
      </c>
      <c r="C249" s="157">
        <f>achats!O248</f>
        <v>0</v>
      </c>
      <c r="D249" s="164" t="e">
        <f t="shared" si="25"/>
        <v>#DIV/0!</v>
      </c>
      <c r="E249" s="157">
        <f>'1 23'!B463+'2 23'!B463+'3 23'!B463+'4 23'!B463+'5 20'!B463+'6 20'!B463+'7 23'!B463+'8 23'!B463+'9 20'!B463+'10 20'!B463+'11 20'!B463+'12 20'!B463</f>
        <v>0</v>
      </c>
      <c r="F249" s="164" t="e">
        <f t="shared" si="26"/>
        <v>#DIV/0!</v>
      </c>
      <c r="G249" s="157">
        <f>'CH.I'!W262</f>
        <v>0</v>
      </c>
      <c r="H249" s="165" t="e">
        <f t="shared" si="27"/>
        <v>#DIV/0!</v>
      </c>
      <c r="I249" s="158">
        <f t="shared" si="28"/>
        <v>0</v>
      </c>
      <c r="J249" s="158">
        <f t="shared" si="23"/>
        <v>0</v>
      </c>
      <c r="L249" s="169"/>
      <c r="M249" s="170">
        <f>'Rég clients'!H468</f>
        <v>0</v>
      </c>
    </row>
    <row r="250" spans="2:13" ht="22.5" thickTop="1" thickBot="1" x14ac:dyDescent="0.35">
      <c r="B250" s="159">
        <f t="shared" si="24"/>
        <v>0</v>
      </c>
      <c r="C250" s="160">
        <f>achats!O249</f>
        <v>0</v>
      </c>
      <c r="D250" s="161" t="e">
        <f t="shared" si="25"/>
        <v>#DIV/0!</v>
      </c>
      <c r="E250" s="160">
        <f>'1 23'!B464+'2 23'!B464+'3 23'!B464+'4 23'!B464+'5 20'!B464+'6 20'!B464+'7 23'!B464+'8 23'!B464+'9 20'!B464+'10 20'!B464+'11 20'!B464+'12 20'!B464</f>
        <v>0</v>
      </c>
      <c r="F250" s="161" t="e">
        <f t="shared" si="26"/>
        <v>#DIV/0!</v>
      </c>
      <c r="G250" s="160">
        <f>'CH.I'!V264</f>
        <v>0</v>
      </c>
      <c r="H250" s="162" t="e">
        <f t="shared" si="27"/>
        <v>#DIV/0!</v>
      </c>
      <c r="I250" s="163">
        <f t="shared" si="28"/>
        <v>0</v>
      </c>
      <c r="J250" s="163">
        <f t="shared" si="23"/>
        <v>0</v>
      </c>
      <c r="L250" s="169"/>
      <c r="M250" s="170">
        <f>'Rég clients'!H469</f>
        <v>0</v>
      </c>
    </row>
    <row r="251" spans="2:13" ht="22.5" thickTop="1" thickBot="1" x14ac:dyDescent="0.35">
      <c r="B251" s="156">
        <f t="shared" si="24"/>
        <v>0</v>
      </c>
      <c r="C251" s="157">
        <f>achats!O250</f>
        <v>0</v>
      </c>
      <c r="D251" s="164" t="e">
        <f t="shared" si="25"/>
        <v>#DIV/0!</v>
      </c>
      <c r="E251" s="157">
        <f>'1 23'!B465+'2 23'!B465+'3 23'!B465+'4 23'!B465+'5 20'!B465+'6 20'!B465+'7 23'!B465+'8 23'!B465+'9 20'!B465+'10 20'!B465+'11 20'!B465+'12 20'!B465</f>
        <v>0</v>
      </c>
      <c r="F251" s="164" t="e">
        <f t="shared" si="26"/>
        <v>#DIV/0!</v>
      </c>
      <c r="G251" s="157">
        <f>'CH.I'!W264</f>
        <v>0</v>
      </c>
      <c r="H251" s="165" t="e">
        <f t="shared" si="27"/>
        <v>#DIV/0!</v>
      </c>
      <c r="I251" s="158">
        <f t="shared" si="28"/>
        <v>0</v>
      </c>
      <c r="J251" s="158">
        <f t="shared" si="23"/>
        <v>0</v>
      </c>
      <c r="L251" s="169"/>
      <c r="M251" s="170">
        <f>'Rég clients'!H470</f>
        <v>0</v>
      </c>
    </row>
    <row r="252" spans="2:13" ht="22.5" thickTop="1" thickBot="1" x14ac:dyDescent="0.35">
      <c r="B252" s="159">
        <f t="shared" si="24"/>
        <v>0</v>
      </c>
      <c r="C252" s="160">
        <f>achats!O251</f>
        <v>0</v>
      </c>
      <c r="D252" s="161" t="e">
        <f t="shared" si="25"/>
        <v>#DIV/0!</v>
      </c>
      <c r="E252" s="160">
        <f>'1 23'!B466+'2 23'!B466+'3 23'!B466+'4 23'!B466+'5 20'!B466+'6 20'!B466+'7 23'!B466+'8 23'!B466+'9 20'!B466+'10 20'!B466+'11 20'!B466+'12 20'!B466</f>
        <v>0</v>
      </c>
      <c r="F252" s="161" t="e">
        <f t="shared" si="26"/>
        <v>#DIV/0!</v>
      </c>
      <c r="G252" s="160">
        <f>'CH.I'!V266</f>
        <v>0</v>
      </c>
      <c r="H252" s="162" t="e">
        <f t="shared" si="27"/>
        <v>#DIV/0!</v>
      </c>
      <c r="I252" s="163">
        <f t="shared" si="28"/>
        <v>0</v>
      </c>
      <c r="J252" s="163">
        <f t="shared" si="23"/>
        <v>0</v>
      </c>
      <c r="L252" s="169"/>
      <c r="M252" s="170">
        <f>'Rég clients'!H471</f>
        <v>0</v>
      </c>
    </row>
    <row r="253" spans="2:13" ht="22.5" thickTop="1" thickBot="1" x14ac:dyDescent="0.35">
      <c r="B253" s="156">
        <f t="shared" si="24"/>
        <v>0</v>
      </c>
      <c r="C253" s="157">
        <f>achats!O252</f>
        <v>0</v>
      </c>
      <c r="D253" s="164" t="e">
        <f t="shared" si="25"/>
        <v>#DIV/0!</v>
      </c>
      <c r="E253" s="157">
        <f>'1 23'!B467+'2 23'!B467+'3 23'!B467+'4 23'!B467+'5 20'!B467+'6 20'!B467+'7 23'!B467+'8 23'!B467+'9 20'!B467+'10 20'!B467+'11 20'!B467+'12 20'!B467</f>
        <v>0</v>
      </c>
      <c r="F253" s="164" t="e">
        <f t="shared" si="26"/>
        <v>#DIV/0!</v>
      </c>
      <c r="G253" s="157">
        <f>'CH.I'!W266</f>
        <v>0</v>
      </c>
      <c r="H253" s="165" t="e">
        <f t="shared" si="27"/>
        <v>#DIV/0!</v>
      </c>
      <c r="I253" s="158">
        <f t="shared" si="28"/>
        <v>0</v>
      </c>
      <c r="J253" s="158">
        <f t="shared" si="23"/>
        <v>0</v>
      </c>
      <c r="L253" s="169"/>
      <c r="M253" s="170">
        <f>'Rég clients'!H472</f>
        <v>0</v>
      </c>
    </row>
    <row r="254" spans="2:13" ht="22.5" thickTop="1" thickBot="1" x14ac:dyDescent="0.35">
      <c r="B254" s="159">
        <f t="shared" si="24"/>
        <v>0</v>
      </c>
      <c r="C254" s="160">
        <f>achats!O253</f>
        <v>0</v>
      </c>
      <c r="D254" s="161" t="e">
        <f t="shared" si="25"/>
        <v>#DIV/0!</v>
      </c>
      <c r="E254" s="160">
        <f>'1 23'!B468+'2 23'!B468+'3 23'!B468+'4 23'!B468+'5 20'!B468+'6 20'!B468+'7 23'!B468+'8 23'!B468+'9 20'!B468+'10 20'!B468+'11 20'!B468+'12 20'!B468</f>
        <v>0</v>
      </c>
      <c r="F254" s="161" t="e">
        <f t="shared" si="26"/>
        <v>#DIV/0!</v>
      </c>
      <c r="G254" s="160">
        <f>'CH.I'!V268</f>
        <v>0</v>
      </c>
      <c r="H254" s="162" t="e">
        <f t="shared" si="27"/>
        <v>#DIV/0!</v>
      </c>
      <c r="I254" s="163">
        <f t="shared" si="28"/>
        <v>0</v>
      </c>
      <c r="J254" s="163">
        <f t="shared" si="23"/>
        <v>0</v>
      </c>
      <c r="L254" s="169"/>
      <c r="M254" s="170">
        <f>'Rég clients'!H473</f>
        <v>0</v>
      </c>
    </row>
    <row r="255" spans="2:13" ht="22.5" thickTop="1" thickBot="1" x14ac:dyDescent="0.35">
      <c r="B255" s="156">
        <f t="shared" si="24"/>
        <v>0</v>
      </c>
      <c r="C255" s="157">
        <f>achats!O254</f>
        <v>0</v>
      </c>
      <c r="D255" s="164" t="e">
        <f t="shared" si="25"/>
        <v>#DIV/0!</v>
      </c>
      <c r="E255" s="157">
        <f>'1 23'!B469+'2 23'!B469+'3 23'!B469+'4 23'!B469+'5 20'!B469+'6 20'!B469+'7 23'!B469+'8 23'!B469+'9 20'!B469+'10 20'!B469+'11 20'!B469+'12 20'!B469</f>
        <v>0</v>
      </c>
      <c r="F255" s="164" t="e">
        <f t="shared" si="26"/>
        <v>#DIV/0!</v>
      </c>
      <c r="G255" s="157">
        <f>'CH.I'!W268</f>
        <v>0</v>
      </c>
      <c r="H255" s="165" t="e">
        <f t="shared" si="27"/>
        <v>#DIV/0!</v>
      </c>
      <c r="I255" s="158">
        <f t="shared" si="28"/>
        <v>0</v>
      </c>
      <c r="J255" s="158">
        <f t="shared" si="23"/>
        <v>0</v>
      </c>
      <c r="L255" s="169"/>
      <c r="M255" s="170">
        <f>'Rég clients'!H474</f>
        <v>0</v>
      </c>
    </row>
    <row r="256" spans="2:13" ht="22.5" thickTop="1" thickBot="1" x14ac:dyDescent="0.35">
      <c r="B256" s="159">
        <f t="shared" si="24"/>
        <v>0</v>
      </c>
      <c r="C256" s="160">
        <f>achats!O255</f>
        <v>0</v>
      </c>
      <c r="D256" s="161" t="e">
        <f t="shared" si="25"/>
        <v>#DIV/0!</v>
      </c>
      <c r="E256" s="160">
        <f>'1 23'!B470+'2 23'!B470+'3 23'!B470+'4 23'!B470+'5 20'!B470+'6 20'!B470+'7 23'!B470+'8 23'!B470+'9 20'!B470+'10 20'!B470+'11 20'!B470+'12 20'!B470</f>
        <v>0</v>
      </c>
      <c r="F256" s="161" t="e">
        <f t="shared" si="26"/>
        <v>#DIV/0!</v>
      </c>
      <c r="G256" s="160">
        <f>'CH.I'!V270</f>
        <v>0</v>
      </c>
      <c r="H256" s="162" t="e">
        <f t="shared" si="27"/>
        <v>#DIV/0!</v>
      </c>
      <c r="I256" s="163">
        <f t="shared" si="28"/>
        <v>0</v>
      </c>
      <c r="J256" s="163">
        <f t="shared" si="23"/>
        <v>0</v>
      </c>
      <c r="L256" s="169"/>
      <c r="M256" s="170">
        <f>'Rég clients'!H475</f>
        <v>0</v>
      </c>
    </row>
    <row r="257" spans="2:13" ht="22.5" thickTop="1" thickBot="1" x14ac:dyDescent="0.35">
      <c r="B257" s="156">
        <f t="shared" si="24"/>
        <v>0</v>
      </c>
      <c r="C257" s="157">
        <f>achats!O256</f>
        <v>0</v>
      </c>
      <c r="D257" s="164" t="e">
        <f t="shared" si="25"/>
        <v>#DIV/0!</v>
      </c>
      <c r="E257" s="157">
        <f>'1 23'!B471+'2 23'!B471+'3 23'!B471+'4 23'!B471+'5 20'!B471+'6 20'!B471+'7 23'!B471+'8 23'!B471+'9 20'!B471+'10 20'!B471+'11 20'!B471+'12 20'!B471</f>
        <v>0</v>
      </c>
      <c r="F257" s="164" t="e">
        <f t="shared" si="26"/>
        <v>#DIV/0!</v>
      </c>
      <c r="G257" s="157">
        <f>'CH.I'!W270</f>
        <v>0</v>
      </c>
      <c r="H257" s="165" t="e">
        <f t="shared" si="27"/>
        <v>#DIV/0!</v>
      </c>
      <c r="I257" s="158">
        <f t="shared" si="28"/>
        <v>0</v>
      </c>
      <c r="J257" s="158">
        <f t="shared" si="23"/>
        <v>0</v>
      </c>
      <c r="L257" s="169"/>
      <c r="M257" s="170">
        <f>'Rég clients'!H476</f>
        <v>0</v>
      </c>
    </row>
    <row r="258" spans="2:13" ht="22.5" thickTop="1" thickBot="1" x14ac:dyDescent="0.35">
      <c r="B258" s="159">
        <f t="shared" si="24"/>
        <v>0</v>
      </c>
      <c r="C258" s="160">
        <f>achats!O257</f>
        <v>0</v>
      </c>
      <c r="D258" s="161" t="e">
        <f t="shared" si="25"/>
        <v>#DIV/0!</v>
      </c>
      <c r="E258" s="160">
        <f>'1 23'!B472+'2 23'!B472+'3 23'!B472+'4 23'!B472+'5 20'!B472+'6 20'!B472+'7 23'!B472+'8 23'!B472+'9 20'!B472+'10 20'!B472+'11 20'!B472+'12 20'!B472</f>
        <v>0</v>
      </c>
      <c r="F258" s="161" t="e">
        <f t="shared" si="26"/>
        <v>#DIV/0!</v>
      </c>
      <c r="G258" s="160">
        <f>'CH.I'!V272</f>
        <v>0</v>
      </c>
      <c r="H258" s="162" t="e">
        <f t="shared" si="27"/>
        <v>#DIV/0!</v>
      </c>
      <c r="I258" s="163">
        <f t="shared" si="28"/>
        <v>0</v>
      </c>
      <c r="J258" s="163">
        <f t="shared" si="23"/>
        <v>0</v>
      </c>
      <c r="L258" s="169"/>
      <c r="M258" s="170">
        <f>'Rég clients'!H477</f>
        <v>0</v>
      </c>
    </row>
    <row r="259" spans="2:13" ht="22.5" thickTop="1" thickBot="1" x14ac:dyDescent="0.35">
      <c r="B259" s="156">
        <f t="shared" si="24"/>
        <v>0</v>
      </c>
      <c r="C259" s="157">
        <f>achats!O258</f>
        <v>0</v>
      </c>
      <c r="D259" s="164" t="e">
        <f t="shared" si="25"/>
        <v>#DIV/0!</v>
      </c>
      <c r="E259" s="157">
        <f>'1 23'!B473+'2 23'!B473+'3 23'!B473+'4 23'!B473+'5 20'!B473+'6 20'!B473+'7 23'!B473+'8 23'!B473+'9 20'!B473+'10 20'!B473+'11 20'!B473+'12 20'!B473</f>
        <v>0</v>
      </c>
      <c r="F259" s="164" t="e">
        <f t="shared" si="26"/>
        <v>#DIV/0!</v>
      </c>
      <c r="G259" s="157">
        <f>'CH.I'!W272</f>
        <v>0</v>
      </c>
      <c r="H259" s="165" t="e">
        <f t="shared" si="27"/>
        <v>#DIV/0!</v>
      </c>
      <c r="I259" s="158">
        <f t="shared" si="28"/>
        <v>0</v>
      </c>
      <c r="J259" s="158">
        <f t="shared" si="23"/>
        <v>0</v>
      </c>
      <c r="L259" s="169"/>
      <c r="M259" s="170">
        <f>'Rég clients'!H478</f>
        <v>0</v>
      </c>
    </row>
    <row r="260" spans="2:13" ht="22.5" thickTop="1" thickBot="1" x14ac:dyDescent="0.35">
      <c r="B260" s="159">
        <f t="shared" si="24"/>
        <v>0</v>
      </c>
      <c r="C260" s="160">
        <f>achats!O259</f>
        <v>0</v>
      </c>
      <c r="D260" s="161" t="e">
        <f t="shared" si="25"/>
        <v>#DIV/0!</v>
      </c>
      <c r="E260" s="160">
        <f>'1 23'!B474+'2 23'!B474+'3 23'!B474+'4 23'!B474+'5 20'!B474+'6 20'!B474+'7 23'!B474+'8 23'!B474+'9 20'!B474+'10 20'!B474+'11 20'!B474+'12 20'!B474</f>
        <v>0</v>
      </c>
      <c r="F260" s="161" t="e">
        <f t="shared" si="26"/>
        <v>#DIV/0!</v>
      </c>
      <c r="G260" s="160">
        <f>'CH.I'!V274</f>
        <v>0</v>
      </c>
      <c r="H260" s="162" t="e">
        <f t="shared" si="27"/>
        <v>#DIV/0!</v>
      </c>
      <c r="I260" s="163">
        <f t="shared" si="28"/>
        <v>0</v>
      </c>
      <c r="J260" s="163">
        <f t="shared" si="23"/>
        <v>0</v>
      </c>
      <c r="L260" s="169"/>
      <c r="M260" s="170">
        <f>'Rég clients'!H479</f>
        <v>0</v>
      </c>
    </row>
    <row r="261" spans="2:13" ht="22.5" thickTop="1" thickBot="1" x14ac:dyDescent="0.35">
      <c r="B261" s="156">
        <f t="shared" si="24"/>
        <v>0</v>
      </c>
      <c r="C261" s="157">
        <f>achats!O260</f>
        <v>0</v>
      </c>
      <c r="D261" s="164" t="e">
        <f t="shared" si="25"/>
        <v>#DIV/0!</v>
      </c>
      <c r="E261" s="157">
        <f>'1 23'!B475+'2 23'!B475+'3 23'!B475+'4 23'!B475+'5 20'!B475+'6 20'!B475+'7 23'!B475+'8 23'!B475+'9 20'!B475+'10 20'!B475+'11 20'!B475+'12 20'!B475</f>
        <v>0</v>
      </c>
      <c r="F261" s="164" t="e">
        <f t="shared" si="26"/>
        <v>#DIV/0!</v>
      </c>
      <c r="G261" s="157">
        <f>'CH.I'!W274</f>
        <v>0</v>
      </c>
      <c r="H261" s="165" t="e">
        <f t="shared" si="27"/>
        <v>#DIV/0!</v>
      </c>
      <c r="I261" s="158">
        <f t="shared" si="28"/>
        <v>0</v>
      </c>
      <c r="J261" s="158">
        <f t="shared" si="23"/>
        <v>0</v>
      </c>
      <c r="L261" s="169"/>
      <c r="M261" s="170">
        <f>'Rég clients'!H480</f>
        <v>0</v>
      </c>
    </row>
    <row r="262" spans="2:13" ht="22.5" thickTop="1" thickBot="1" x14ac:dyDescent="0.35">
      <c r="B262" s="159">
        <f t="shared" si="24"/>
        <v>0</v>
      </c>
      <c r="C262" s="160">
        <f>achats!O261</f>
        <v>0</v>
      </c>
      <c r="D262" s="161" t="e">
        <f t="shared" si="25"/>
        <v>#DIV/0!</v>
      </c>
      <c r="E262" s="160">
        <f>'1 23'!B476+'2 23'!B476+'3 23'!B476+'4 23'!B476+'5 20'!B476+'6 20'!B476+'7 23'!B476+'8 23'!B476+'9 20'!B476+'10 20'!B476+'11 20'!B476+'12 20'!B476</f>
        <v>0</v>
      </c>
      <c r="F262" s="161" t="e">
        <f t="shared" si="26"/>
        <v>#DIV/0!</v>
      </c>
      <c r="G262" s="160">
        <f>'CH.I'!V276</f>
        <v>0</v>
      </c>
      <c r="H262" s="162" t="e">
        <f t="shared" si="27"/>
        <v>#DIV/0!</v>
      </c>
      <c r="I262" s="163">
        <f t="shared" si="28"/>
        <v>0</v>
      </c>
      <c r="J262" s="163">
        <f t="shared" ref="J262:J325" si="29">M262-I262</f>
        <v>0</v>
      </c>
      <c r="L262" s="169"/>
      <c r="M262" s="170">
        <f>'Rég clients'!H481</f>
        <v>0</v>
      </c>
    </row>
    <row r="263" spans="2:13" ht="22.5" thickTop="1" thickBot="1" x14ac:dyDescent="0.35">
      <c r="B263" s="156">
        <f t="shared" ref="B263:B326" si="30">L263</f>
        <v>0</v>
      </c>
      <c r="C263" s="157">
        <f>achats!O262</f>
        <v>0</v>
      </c>
      <c r="D263" s="164" t="e">
        <f t="shared" ref="D263:D326" si="31">C263/I263</f>
        <v>#DIV/0!</v>
      </c>
      <c r="E263" s="157">
        <f>'1 23'!B477+'2 23'!B477+'3 23'!B477+'4 23'!B477+'5 20'!B477+'6 20'!B477+'7 23'!B477+'8 23'!B477+'9 20'!B477+'10 20'!B477+'11 20'!B477+'12 20'!B477</f>
        <v>0</v>
      </c>
      <c r="F263" s="164" t="e">
        <f t="shared" ref="F263:F326" si="32">E263/I263</f>
        <v>#DIV/0!</v>
      </c>
      <c r="G263" s="157">
        <f>'CH.I'!W276</f>
        <v>0</v>
      </c>
      <c r="H263" s="165" t="e">
        <f t="shared" ref="H263:H326" si="33">G263/I263</f>
        <v>#DIV/0!</v>
      </c>
      <c r="I263" s="158">
        <f t="shared" ref="I263:I326" si="34">C263+E263+G263</f>
        <v>0</v>
      </c>
      <c r="J263" s="158">
        <f t="shared" si="29"/>
        <v>0</v>
      </c>
      <c r="L263" s="169"/>
      <c r="M263" s="170">
        <f>'Rég clients'!H482</f>
        <v>0</v>
      </c>
    </row>
    <row r="264" spans="2:13" ht="22.5" thickTop="1" thickBot="1" x14ac:dyDescent="0.35">
      <c r="B264" s="159">
        <f t="shared" si="30"/>
        <v>0</v>
      </c>
      <c r="C264" s="160">
        <f>achats!O263</f>
        <v>0</v>
      </c>
      <c r="D264" s="161" t="e">
        <f t="shared" si="31"/>
        <v>#DIV/0!</v>
      </c>
      <c r="E264" s="160">
        <f>'1 23'!B478+'2 23'!B478+'3 23'!B478+'4 23'!B478+'5 20'!B478+'6 20'!B478+'7 23'!B478+'8 23'!B478+'9 20'!B478+'10 20'!B478+'11 20'!B478+'12 20'!B478</f>
        <v>0</v>
      </c>
      <c r="F264" s="161" t="e">
        <f t="shared" si="32"/>
        <v>#DIV/0!</v>
      </c>
      <c r="G264" s="160">
        <f>'CH.I'!V278</f>
        <v>0</v>
      </c>
      <c r="H264" s="162" t="e">
        <f t="shared" si="33"/>
        <v>#DIV/0!</v>
      </c>
      <c r="I264" s="163">
        <f t="shared" si="34"/>
        <v>0</v>
      </c>
      <c r="J264" s="163">
        <f t="shared" si="29"/>
        <v>0</v>
      </c>
      <c r="L264" s="169"/>
      <c r="M264" s="170">
        <f>'Rég clients'!H483</f>
        <v>0</v>
      </c>
    </row>
    <row r="265" spans="2:13" ht="22.5" thickTop="1" thickBot="1" x14ac:dyDescent="0.35">
      <c r="B265" s="156">
        <f t="shared" si="30"/>
        <v>0</v>
      </c>
      <c r="C265" s="157">
        <f>achats!O264</f>
        <v>0</v>
      </c>
      <c r="D265" s="164" t="e">
        <f t="shared" si="31"/>
        <v>#DIV/0!</v>
      </c>
      <c r="E265" s="157">
        <f>'1 23'!B479+'2 23'!B479+'3 23'!B479+'4 23'!B479+'5 20'!B479+'6 20'!B479+'7 23'!B479+'8 23'!B479+'9 20'!B479+'10 20'!B479+'11 20'!B479+'12 20'!B479</f>
        <v>0</v>
      </c>
      <c r="F265" s="164" t="e">
        <f t="shared" si="32"/>
        <v>#DIV/0!</v>
      </c>
      <c r="G265" s="157">
        <f>'CH.I'!W278</f>
        <v>0</v>
      </c>
      <c r="H265" s="165" t="e">
        <f t="shared" si="33"/>
        <v>#DIV/0!</v>
      </c>
      <c r="I265" s="158">
        <f t="shared" si="34"/>
        <v>0</v>
      </c>
      <c r="J265" s="158">
        <f t="shared" si="29"/>
        <v>0</v>
      </c>
      <c r="L265" s="169"/>
      <c r="M265" s="170">
        <f>'Rég clients'!H484</f>
        <v>0</v>
      </c>
    </row>
    <row r="266" spans="2:13" ht="22.5" thickTop="1" thickBot="1" x14ac:dyDescent="0.35">
      <c r="B266" s="159">
        <f t="shared" si="30"/>
        <v>0</v>
      </c>
      <c r="C266" s="160">
        <f>achats!O265</f>
        <v>0</v>
      </c>
      <c r="D266" s="161" t="e">
        <f t="shared" si="31"/>
        <v>#DIV/0!</v>
      </c>
      <c r="E266" s="160">
        <f>'1 23'!B480+'2 23'!B480+'3 23'!B480+'4 23'!B480+'5 20'!B480+'6 20'!B480+'7 23'!B480+'8 23'!B480+'9 20'!B480+'10 20'!B480+'11 20'!B480+'12 20'!B480</f>
        <v>0</v>
      </c>
      <c r="F266" s="161" t="e">
        <f t="shared" si="32"/>
        <v>#DIV/0!</v>
      </c>
      <c r="G266" s="160">
        <f>'CH.I'!V280</f>
        <v>0</v>
      </c>
      <c r="H266" s="162" t="e">
        <f t="shared" si="33"/>
        <v>#DIV/0!</v>
      </c>
      <c r="I266" s="163">
        <f t="shared" si="34"/>
        <v>0</v>
      </c>
      <c r="J266" s="163">
        <f t="shared" si="29"/>
        <v>0</v>
      </c>
      <c r="L266" s="169"/>
      <c r="M266" s="170">
        <f>'Rég clients'!H485</f>
        <v>0</v>
      </c>
    </row>
    <row r="267" spans="2:13" ht="22.5" thickTop="1" thickBot="1" x14ac:dyDescent="0.35">
      <c r="B267" s="156">
        <f t="shared" si="30"/>
        <v>0</v>
      </c>
      <c r="C267" s="157">
        <f>achats!O266</f>
        <v>0</v>
      </c>
      <c r="D267" s="164" t="e">
        <f t="shared" si="31"/>
        <v>#DIV/0!</v>
      </c>
      <c r="E267" s="157">
        <f>'1 23'!B481+'2 23'!B481+'3 23'!B481+'4 23'!B481+'5 20'!B481+'6 20'!B481+'7 23'!B481+'8 23'!B481+'9 20'!B481+'10 20'!B481+'11 20'!B481+'12 20'!B481</f>
        <v>0</v>
      </c>
      <c r="F267" s="164" t="e">
        <f t="shared" si="32"/>
        <v>#DIV/0!</v>
      </c>
      <c r="G267" s="157">
        <f>'CH.I'!W280</f>
        <v>0</v>
      </c>
      <c r="H267" s="165" t="e">
        <f t="shared" si="33"/>
        <v>#DIV/0!</v>
      </c>
      <c r="I267" s="158">
        <f t="shared" si="34"/>
        <v>0</v>
      </c>
      <c r="J267" s="158">
        <f t="shared" si="29"/>
        <v>0</v>
      </c>
      <c r="L267" s="169"/>
      <c r="M267" s="170">
        <f>'Rég clients'!H486</f>
        <v>0</v>
      </c>
    </row>
    <row r="268" spans="2:13" ht="22.5" thickTop="1" thickBot="1" x14ac:dyDescent="0.35">
      <c r="B268" s="159">
        <f t="shared" si="30"/>
        <v>0</v>
      </c>
      <c r="C268" s="160">
        <f>achats!O267</f>
        <v>0</v>
      </c>
      <c r="D268" s="161" t="e">
        <f t="shared" si="31"/>
        <v>#DIV/0!</v>
      </c>
      <c r="E268" s="160">
        <f>'1 23'!B482+'2 23'!B482+'3 23'!B482+'4 23'!B482+'5 20'!B482+'6 20'!B482+'7 23'!B482+'8 23'!B482+'9 20'!B482+'10 20'!B482+'11 20'!B482+'12 20'!B482</f>
        <v>0</v>
      </c>
      <c r="F268" s="161" t="e">
        <f t="shared" si="32"/>
        <v>#DIV/0!</v>
      </c>
      <c r="G268" s="160">
        <f>'CH.I'!V282</f>
        <v>0</v>
      </c>
      <c r="H268" s="162" t="e">
        <f t="shared" si="33"/>
        <v>#DIV/0!</v>
      </c>
      <c r="I268" s="163">
        <f t="shared" si="34"/>
        <v>0</v>
      </c>
      <c r="J268" s="163">
        <f t="shared" si="29"/>
        <v>0</v>
      </c>
      <c r="L268" s="169"/>
      <c r="M268" s="170">
        <f>'Rég clients'!H487</f>
        <v>0</v>
      </c>
    </row>
    <row r="269" spans="2:13" ht="22.5" thickTop="1" thickBot="1" x14ac:dyDescent="0.35">
      <c r="B269" s="156">
        <f t="shared" si="30"/>
        <v>0</v>
      </c>
      <c r="C269" s="157">
        <f>achats!O268</f>
        <v>0</v>
      </c>
      <c r="D269" s="164" t="e">
        <f t="shared" si="31"/>
        <v>#DIV/0!</v>
      </c>
      <c r="E269" s="157">
        <f>'1 23'!B483+'2 23'!B483+'3 23'!B483+'4 23'!B483+'5 20'!B483+'6 20'!B483+'7 23'!B483+'8 23'!B483+'9 20'!B483+'10 20'!B483+'11 20'!B483+'12 20'!B483</f>
        <v>0</v>
      </c>
      <c r="F269" s="164" t="e">
        <f t="shared" si="32"/>
        <v>#DIV/0!</v>
      </c>
      <c r="G269" s="157">
        <f>'CH.I'!W282</f>
        <v>0</v>
      </c>
      <c r="H269" s="165" t="e">
        <f t="shared" si="33"/>
        <v>#DIV/0!</v>
      </c>
      <c r="I269" s="158">
        <f t="shared" si="34"/>
        <v>0</v>
      </c>
      <c r="J269" s="158">
        <f t="shared" si="29"/>
        <v>0</v>
      </c>
      <c r="L269" s="169"/>
      <c r="M269" s="170">
        <f>'Rég clients'!H488</f>
        <v>0</v>
      </c>
    </row>
    <row r="270" spans="2:13" ht="22.5" thickTop="1" thickBot="1" x14ac:dyDescent="0.35">
      <c r="B270" s="159">
        <f t="shared" si="30"/>
        <v>0</v>
      </c>
      <c r="C270" s="160">
        <f>achats!O269</f>
        <v>0</v>
      </c>
      <c r="D270" s="161" t="e">
        <f t="shared" si="31"/>
        <v>#DIV/0!</v>
      </c>
      <c r="E270" s="160">
        <f>'1 23'!B484+'2 23'!B484+'3 23'!B484+'4 23'!B484+'5 20'!B484+'6 20'!B484+'7 23'!B484+'8 23'!B484+'9 20'!B484+'10 20'!B484+'11 20'!B484+'12 20'!B484</f>
        <v>0</v>
      </c>
      <c r="F270" s="161" t="e">
        <f t="shared" si="32"/>
        <v>#DIV/0!</v>
      </c>
      <c r="G270" s="160">
        <f>'CH.I'!V284</f>
        <v>0</v>
      </c>
      <c r="H270" s="162" t="e">
        <f t="shared" si="33"/>
        <v>#DIV/0!</v>
      </c>
      <c r="I270" s="163">
        <f t="shared" si="34"/>
        <v>0</v>
      </c>
      <c r="J270" s="163">
        <f t="shared" si="29"/>
        <v>0</v>
      </c>
      <c r="L270" s="169"/>
      <c r="M270" s="170">
        <f>'Rég clients'!H489</f>
        <v>0</v>
      </c>
    </row>
    <row r="271" spans="2:13" ht="22.5" thickTop="1" thickBot="1" x14ac:dyDescent="0.35">
      <c r="B271" s="156">
        <f t="shared" si="30"/>
        <v>0</v>
      </c>
      <c r="C271" s="157">
        <f>achats!O270</f>
        <v>0</v>
      </c>
      <c r="D271" s="164" t="e">
        <f t="shared" si="31"/>
        <v>#DIV/0!</v>
      </c>
      <c r="E271" s="157">
        <f>'1 23'!B485+'2 23'!B485+'3 23'!B485+'4 23'!B485+'5 20'!B485+'6 20'!B485+'7 23'!B485+'8 23'!B485+'9 20'!B485+'10 20'!B485+'11 20'!B485+'12 20'!B485</f>
        <v>0</v>
      </c>
      <c r="F271" s="164" t="e">
        <f t="shared" si="32"/>
        <v>#DIV/0!</v>
      </c>
      <c r="G271" s="157">
        <f>'CH.I'!W284</f>
        <v>0</v>
      </c>
      <c r="H271" s="165" t="e">
        <f t="shared" si="33"/>
        <v>#DIV/0!</v>
      </c>
      <c r="I271" s="158">
        <f t="shared" si="34"/>
        <v>0</v>
      </c>
      <c r="J271" s="158">
        <f t="shared" si="29"/>
        <v>0</v>
      </c>
      <c r="L271" s="169"/>
      <c r="M271" s="170">
        <f>'Rég clients'!H490</f>
        <v>0</v>
      </c>
    </row>
    <row r="272" spans="2:13" ht="22.5" thickTop="1" thickBot="1" x14ac:dyDescent="0.35">
      <c r="B272" s="159">
        <f t="shared" si="30"/>
        <v>0</v>
      </c>
      <c r="C272" s="160">
        <f>achats!O271</f>
        <v>0</v>
      </c>
      <c r="D272" s="161" t="e">
        <f t="shared" si="31"/>
        <v>#DIV/0!</v>
      </c>
      <c r="E272" s="160">
        <f>'1 23'!B486+'2 23'!B486+'3 23'!B486+'4 23'!B486+'5 20'!B486+'6 20'!B486+'7 23'!B486+'8 23'!B486+'9 20'!B486+'10 20'!B486+'11 20'!B486+'12 20'!B486</f>
        <v>0</v>
      </c>
      <c r="F272" s="161" t="e">
        <f t="shared" si="32"/>
        <v>#DIV/0!</v>
      </c>
      <c r="G272" s="160">
        <f>'CH.I'!V286</f>
        <v>0</v>
      </c>
      <c r="H272" s="162" t="e">
        <f t="shared" si="33"/>
        <v>#DIV/0!</v>
      </c>
      <c r="I272" s="163">
        <f t="shared" si="34"/>
        <v>0</v>
      </c>
      <c r="J272" s="163">
        <f t="shared" si="29"/>
        <v>0</v>
      </c>
      <c r="L272" s="169"/>
      <c r="M272" s="170">
        <f>'Rég clients'!H491</f>
        <v>0</v>
      </c>
    </row>
    <row r="273" spans="2:13" ht="22.5" thickTop="1" thickBot="1" x14ac:dyDescent="0.35">
      <c r="B273" s="156">
        <f t="shared" si="30"/>
        <v>0</v>
      </c>
      <c r="C273" s="157">
        <f>achats!O272</f>
        <v>0</v>
      </c>
      <c r="D273" s="164" t="e">
        <f t="shared" si="31"/>
        <v>#DIV/0!</v>
      </c>
      <c r="E273" s="157">
        <f>'1 23'!B487+'2 23'!B487+'3 23'!B487+'4 23'!B487+'5 20'!B487+'6 20'!B487+'7 23'!B487+'8 23'!B487+'9 20'!B487+'10 20'!B487+'11 20'!B487+'12 20'!B487</f>
        <v>0</v>
      </c>
      <c r="F273" s="164" t="e">
        <f t="shared" si="32"/>
        <v>#DIV/0!</v>
      </c>
      <c r="G273" s="157">
        <f>'CH.I'!W286</f>
        <v>0</v>
      </c>
      <c r="H273" s="165" t="e">
        <f t="shared" si="33"/>
        <v>#DIV/0!</v>
      </c>
      <c r="I273" s="158">
        <f t="shared" si="34"/>
        <v>0</v>
      </c>
      <c r="J273" s="158">
        <f t="shared" si="29"/>
        <v>0</v>
      </c>
      <c r="L273" s="169"/>
      <c r="M273" s="170">
        <f>'Rég clients'!H492</f>
        <v>0</v>
      </c>
    </row>
    <row r="274" spans="2:13" ht="22.5" thickTop="1" thickBot="1" x14ac:dyDescent="0.35">
      <c r="B274" s="159">
        <f t="shared" si="30"/>
        <v>0</v>
      </c>
      <c r="C274" s="160">
        <f>achats!O273</f>
        <v>0</v>
      </c>
      <c r="D274" s="161" t="e">
        <f t="shared" si="31"/>
        <v>#DIV/0!</v>
      </c>
      <c r="E274" s="160">
        <f>'1 23'!B488+'2 23'!B488+'3 23'!B488+'4 23'!B488+'5 20'!B488+'6 20'!B488+'7 23'!B488+'8 23'!B488+'9 20'!B488+'10 20'!B488+'11 20'!B488+'12 20'!B488</f>
        <v>0</v>
      </c>
      <c r="F274" s="161" t="e">
        <f t="shared" si="32"/>
        <v>#DIV/0!</v>
      </c>
      <c r="G274" s="160">
        <f>'CH.I'!V288</f>
        <v>0</v>
      </c>
      <c r="H274" s="162" t="e">
        <f t="shared" si="33"/>
        <v>#DIV/0!</v>
      </c>
      <c r="I274" s="163">
        <f t="shared" si="34"/>
        <v>0</v>
      </c>
      <c r="J274" s="163">
        <f t="shared" si="29"/>
        <v>0</v>
      </c>
      <c r="L274" s="169"/>
      <c r="M274" s="170">
        <f>'Rég clients'!H493</f>
        <v>0</v>
      </c>
    </row>
    <row r="275" spans="2:13" ht="22.5" thickTop="1" thickBot="1" x14ac:dyDescent="0.35">
      <c r="B275" s="156">
        <f t="shared" si="30"/>
        <v>0</v>
      </c>
      <c r="C275" s="157">
        <f>achats!O274</f>
        <v>0</v>
      </c>
      <c r="D275" s="164" t="e">
        <f t="shared" si="31"/>
        <v>#DIV/0!</v>
      </c>
      <c r="E275" s="157">
        <f>'1 23'!B489+'2 23'!B489+'3 23'!B489+'4 23'!B489+'5 20'!B489+'6 20'!B489+'7 23'!B489+'8 23'!B489+'9 20'!B489+'10 20'!B489+'11 20'!B489+'12 20'!B489</f>
        <v>0</v>
      </c>
      <c r="F275" s="164" t="e">
        <f t="shared" si="32"/>
        <v>#DIV/0!</v>
      </c>
      <c r="G275" s="157">
        <f>'CH.I'!W288</f>
        <v>0</v>
      </c>
      <c r="H275" s="165" t="e">
        <f t="shared" si="33"/>
        <v>#DIV/0!</v>
      </c>
      <c r="I275" s="158">
        <f t="shared" si="34"/>
        <v>0</v>
      </c>
      <c r="J275" s="158">
        <f t="shared" si="29"/>
        <v>0</v>
      </c>
      <c r="L275" s="169"/>
      <c r="M275" s="170">
        <f>'Rég clients'!H494</f>
        <v>0</v>
      </c>
    </row>
    <row r="276" spans="2:13" ht="22.5" thickTop="1" thickBot="1" x14ac:dyDescent="0.35">
      <c r="B276" s="159">
        <f t="shared" si="30"/>
        <v>0</v>
      </c>
      <c r="C276" s="160">
        <f>achats!O275</f>
        <v>0</v>
      </c>
      <c r="D276" s="161" t="e">
        <f t="shared" si="31"/>
        <v>#DIV/0!</v>
      </c>
      <c r="E276" s="160">
        <f>'1 23'!B490+'2 23'!B490+'3 23'!B490+'4 23'!B490+'5 20'!B490+'6 20'!B490+'7 23'!B490+'8 23'!B490+'9 20'!B490+'10 20'!B490+'11 20'!B490+'12 20'!B490</f>
        <v>0</v>
      </c>
      <c r="F276" s="161" t="e">
        <f t="shared" si="32"/>
        <v>#DIV/0!</v>
      </c>
      <c r="G276" s="160">
        <f>'CH.I'!V290</f>
        <v>0</v>
      </c>
      <c r="H276" s="162" t="e">
        <f t="shared" si="33"/>
        <v>#DIV/0!</v>
      </c>
      <c r="I276" s="163">
        <f t="shared" si="34"/>
        <v>0</v>
      </c>
      <c r="J276" s="163">
        <f t="shared" si="29"/>
        <v>0</v>
      </c>
      <c r="L276" s="169"/>
      <c r="M276" s="170">
        <f>'Rég clients'!H495</f>
        <v>0</v>
      </c>
    </row>
    <row r="277" spans="2:13" ht="22.5" thickTop="1" thickBot="1" x14ac:dyDescent="0.35">
      <c r="B277" s="156">
        <f t="shared" si="30"/>
        <v>0</v>
      </c>
      <c r="C277" s="157">
        <f>achats!O276</f>
        <v>0</v>
      </c>
      <c r="D277" s="164" t="e">
        <f t="shared" si="31"/>
        <v>#DIV/0!</v>
      </c>
      <c r="E277" s="157">
        <f>'1 23'!B491+'2 23'!B491+'3 23'!B491+'4 23'!B491+'5 20'!B491+'6 20'!B491+'7 23'!B491+'8 23'!B491+'9 20'!B491+'10 20'!B491+'11 20'!B491+'12 20'!B491</f>
        <v>0</v>
      </c>
      <c r="F277" s="164" t="e">
        <f t="shared" si="32"/>
        <v>#DIV/0!</v>
      </c>
      <c r="G277" s="157">
        <f>'CH.I'!W290</f>
        <v>0</v>
      </c>
      <c r="H277" s="165" t="e">
        <f t="shared" si="33"/>
        <v>#DIV/0!</v>
      </c>
      <c r="I277" s="158">
        <f t="shared" si="34"/>
        <v>0</v>
      </c>
      <c r="J277" s="158">
        <f t="shared" si="29"/>
        <v>0</v>
      </c>
      <c r="L277" s="169"/>
      <c r="M277" s="170">
        <f>'Rég clients'!H496</f>
        <v>0</v>
      </c>
    </row>
    <row r="278" spans="2:13" ht="22.5" thickTop="1" thickBot="1" x14ac:dyDescent="0.35">
      <c r="B278" s="159">
        <f t="shared" si="30"/>
        <v>0</v>
      </c>
      <c r="C278" s="160">
        <f>achats!O277</f>
        <v>0</v>
      </c>
      <c r="D278" s="161" t="e">
        <f t="shared" si="31"/>
        <v>#DIV/0!</v>
      </c>
      <c r="E278" s="160">
        <f>'1 23'!B492+'2 23'!B492+'3 23'!B492+'4 23'!B492+'5 20'!B492+'6 20'!B492+'7 23'!B492+'8 23'!B492+'9 20'!B492+'10 20'!B492+'11 20'!B492+'12 20'!B492</f>
        <v>0</v>
      </c>
      <c r="F278" s="161" t="e">
        <f t="shared" si="32"/>
        <v>#DIV/0!</v>
      </c>
      <c r="G278" s="160">
        <f>'CH.I'!V292</f>
        <v>0</v>
      </c>
      <c r="H278" s="162" t="e">
        <f t="shared" si="33"/>
        <v>#DIV/0!</v>
      </c>
      <c r="I278" s="163">
        <f t="shared" si="34"/>
        <v>0</v>
      </c>
      <c r="J278" s="163">
        <f t="shared" si="29"/>
        <v>0</v>
      </c>
      <c r="L278" s="169"/>
      <c r="M278" s="170">
        <f>'Rég clients'!H497</f>
        <v>0</v>
      </c>
    </row>
    <row r="279" spans="2:13" ht="22.5" thickTop="1" thickBot="1" x14ac:dyDescent="0.35">
      <c r="B279" s="156">
        <f t="shared" si="30"/>
        <v>0</v>
      </c>
      <c r="C279" s="157">
        <f>achats!O278</f>
        <v>0</v>
      </c>
      <c r="D279" s="164" t="e">
        <f t="shared" si="31"/>
        <v>#DIV/0!</v>
      </c>
      <c r="E279" s="157">
        <f>'1 23'!B493+'2 23'!B493+'3 23'!B493+'4 23'!B493+'5 20'!B493+'6 20'!B493+'7 23'!B493+'8 23'!B493+'9 20'!B493+'10 20'!B493+'11 20'!B493+'12 20'!B493</f>
        <v>0</v>
      </c>
      <c r="F279" s="164" t="e">
        <f t="shared" si="32"/>
        <v>#DIV/0!</v>
      </c>
      <c r="G279" s="157">
        <f>'CH.I'!W292</f>
        <v>0</v>
      </c>
      <c r="H279" s="165" t="e">
        <f t="shared" si="33"/>
        <v>#DIV/0!</v>
      </c>
      <c r="I279" s="158">
        <f t="shared" si="34"/>
        <v>0</v>
      </c>
      <c r="J279" s="158">
        <f t="shared" si="29"/>
        <v>0</v>
      </c>
      <c r="L279" s="169"/>
      <c r="M279" s="170">
        <f>'Rég clients'!H498</f>
        <v>0</v>
      </c>
    </row>
    <row r="280" spans="2:13" ht="22.5" thickTop="1" thickBot="1" x14ac:dyDescent="0.35">
      <c r="B280" s="159">
        <f t="shared" si="30"/>
        <v>0</v>
      </c>
      <c r="C280" s="160">
        <f>achats!O279</f>
        <v>0</v>
      </c>
      <c r="D280" s="161" t="e">
        <f t="shared" si="31"/>
        <v>#DIV/0!</v>
      </c>
      <c r="E280" s="160">
        <f>'1 23'!B494+'2 23'!B494+'3 23'!B494+'4 23'!B494+'5 20'!B494+'6 20'!B494+'7 23'!B494+'8 23'!B494+'9 20'!B494+'10 20'!B494+'11 20'!B494+'12 20'!B494</f>
        <v>0</v>
      </c>
      <c r="F280" s="161" t="e">
        <f t="shared" si="32"/>
        <v>#DIV/0!</v>
      </c>
      <c r="G280" s="160">
        <f>'CH.I'!V294</f>
        <v>0</v>
      </c>
      <c r="H280" s="162" t="e">
        <f t="shared" si="33"/>
        <v>#DIV/0!</v>
      </c>
      <c r="I280" s="163">
        <f t="shared" si="34"/>
        <v>0</v>
      </c>
      <c r="J280" s="163">
        <f t="shared" si="29"/>
        <v>0</v>
      </c>
      <c r="L280" s="169"/>
      <c r="M280" s="170">
        <f>'Rég clients'!H499</f>
        <v>0</v>
      </c>
    </row>
    <row r="281" spans="2:13" ht="22.5" thickTop="1" thickBot="1" x14ac:dyDescent="0.35">
      <c r="B281" s="156">
        <f t="shared" si="30"/>
        <v>0</v>
      </c>
      <c r="C281" s="157">
        <f>achats!O280</f>
        <v>0</v>
      </c>
      <c r="D281" s="164" t="e">
        <f t="shared" si="31"/>
        <v>#DIV/0!</v>
      </c>
      <c r="E281" s="157">
        <f>'1 23'!B495+'2 23'!B495+'3 23'!B495+'4 23'!B495+'5 20'!B495+'6 20'!B495+'7 23'!B495+'8 23'!B495+'9 20'!B495+'10 20'!B495+'11 20'!B495+'12 20'!B495</f>
        <v>0</v>
      </c>
      <c r="F281" s="164" t="e">
        <f t="shared" si="32"/>
        <v>#DIV/0!</v>
      </c>
      <c r="G281" s="157">
        <f>'CH.I'!W294</f>
        <v>0</v>
      </c>
      <c r="H281" s="165" t="e">
        <f t="shared" si="33"/>
        <v>#DIV/0!</v>
      </c>
      <c r="I281" s="158">
        <f t="shared" si="34"/>
        <v>0</v>
      </c>
      <c r="J281" s="158">
        <f t="shared" si="29"/>
        <v>0</v>
      </c>
      <c r="L281" s="169"/>
      <c r="M281" s="170">
        <f>'Rég clients'!H500</f>
        <v>0</v>
      </c>
    </row>
    <row r="282" spans="2:13" ht="22.5" thickTop="1" thickBot="1" x14ac:dyDescent="0.35">
      <c r="B282" s="159">
        <f t="shared" si="30"/>
        <v>0</v>
      </c>
      <c r="C282" s="160">
        <f>achats!O281</f>
        <v>0</v>
      </c>
      <c r="D282" s="161" t="e">
        <f t="shared" si="31"/>
        <v>#DIV/0!</v>
      </c>
      <c r="E282" s="160">
        <f>'1 23'!B496+'2 23'!B496+'3 23'!B496+'4 23'!B496+'5 20'!B496+'6 20'!B496+'7 23'!B496+'8 23'!B496+'9 20'!B496+'10 20'!B496+'11 20'!B496+'12 20'!B496</f>
        <v>0</v>
      </c>
      <c r="F282" s="161" t="e">
        <f t="shared" si="32"/>
        <v>#DIV/0!</v>
      </c>
      <c r="G282" s="160">
        <f>'CH.I'!V296</f>
        <v>0</v>
      </c>
      <c r="H282" s="162" t="e">
        <f t="shared" si="33"/>
        <v>#DIV/0!</v>
      </c>
      <c r="I282" s="163">
        <f t="shared" si="34"/>
        <v>0</v>
      </c>
      <c r="J282" s="163">
        <f t="shared" si="29"/>
        <v>0</v>
      </c>
      <c r="L282" s="169"/>
      <c r="M282" s="170">
        <f>'Rég clients'!H501</f>
        <v>0</v>
      </c>
    </row>
    <row r="283" spans="2:13" ht="22.5" thickTop="1" thickBot="1" x14ac:dyDescent="0.35">
      <c r="B283" s="156">
        <f t="shared" si="30"/>
        <v>0</v>
      </c>
      <c r="C283" s="157">
        <f>achats!O282</f>
        <v>0</v>
      </c>
      <c r="D283" s="164" t="e">
        <f t="shared" si="31"/>
        <v>#DIV/0!</v>
      </c>
      <c r="E283" s="157">
        <f>'1 23'!B497+'2 23'!B497+'3 23'!B497+'4 23'!B497+'5 20'!B497+'6 20'!B497+'7 23'!B497+'8 23'!B497+'9 20'!B497+'10 20'!B497+'11 20'!B497+'12 20'!B497</f>
        <v>0</v>
      </c>
      <c r="F283" s="164" t="e">
        <f t="shared" si="32"/>
        <v>#DIV/0!</v>
      </c>
      <c r="G283" s="157">
        <f>'CH.I'!W296</f>
        <v>0</v>
      </c>
      <c r="H283" s="165" t="e">
        <f t="shared" si="33"/>
        <v>#DIV/0!</v>
      </c>
      <c r="I283" s="158">
        <f t="shared" si="34"/>
        <v>0</v>
      </c>
      <c r="J283" s="158">
        <f t="shared" si="29"/>
        <v>0</v>
      </c>
      <c r="L283" s="169"/>
      <c r="M283" s="170">
        <f>'Rég clients'!H502</f>
        <v>0</v>
      </c>
    </row>
    <row r="284" spans="2:13" ht="22.5" thickTop="1" thickBot="1" x14ac:dyDescent="0.35">
      <c r="B284" s="159">
        <f t="shared" si="30"/>
        <v>0</v>
      </c>
      <c r="C284" s="160">
        <f>achats!O283</f>
        <v>0</v>
      </c>
      <c r="D284" s="161" t="e">
        <f t="shared" si="31"/>
        <v>#DIV/0!</v>
      </c>
      <c r="E284" s="160">
        <f>'1 23'!B498+'2 23'!B498+'3 23'!B498+'4 23'!B498+'5 20'!B498+'6 20'!B498+'7 23'!B498+'8 23'!B498+'9 20'!B498+'10 20'!B498+'11 20'!B498+'12 20'!B498</f>
        <v>0</v>
      </c>
      <c r="F284" s="161" t="e">
        <f t="shared" si="32"/>
        <v>#DIV/0!</v>
      </c>
      <c r="G284" s="160">
        <f>'CH.I'!V298</f>
        <v>0</v>
      </c>
      <c r="H284" s="162" t="e">
        <f t="shared" si="33"/>
        <v>#DIV/0!</v>
      </c>
      <c r="I284" s="163">
        <f t="shared" si="34"/>
        <v>0</v>
      </c>
      <c r="J284" s="163">
        <f t="shared" si="29"/>
        <v>0</v>
      </c>
      <c r="L284" s="169"/>
      <c r="M284" s="170">
        <f>'Rég clients'!H503</f>
        <v>0</v>
      </c>
    </row>
    <row r="285" spans="2:13" ht="22.5" thickTop="1" thickBot="1" x14ac:dyDescent="0.35">
      <c r="B285" s="156">
        <f t="shared" si="30"/>
        <v>0</v>
      </c>
      <c r="C285" s="157">
        <f>achats!O284</f>
        <v>0</v>
      </c>
      <c r="D285" s="164" t="e">
        <f t="shared" si="31"/>
        <v>#DIV/0!</v>
      </c>
      <c r="E285" s="157">
        <f>'1 23'!B499+'2 23'!B499+'3 23'!B499+'4 23'!B499+'5 20'!B499+'6 20'!B499+'7 23'!B499+'8 23'!B499+'9 20'!B499+'10 20'!B499+'11 20'!B499+'12 20'!B499</f>
        <v>0</v>
      </c>
      <c r="F285" s="164" t="e">
        <f t="shared" si="32"/>
        <v>#DIV/0!</v>
      </c>
      <c r="G285" s="157">
        <f>'CH.I'!W298</f>
        <v>0</v>
      </c>
      <c r="H285" s="165" t="e">
        <f t="shared" si="33"/>
        <v>#DIV/0!</v>
      </c>
      <c r="I285" s="158">
        <f t="shared" si="34"/>
        <v>0</v>
      </c>
      <c r="J285" s="158">
        <f t="shared" si="29"/>
        <v>0</v>
      </c>
      <c r="L285" s="169"/>
      <c r="M285" s="170">
        <f>'Rég clients'!H504</f>
        <v>0</v>
      </c>
    </row>
    <row r="286" spans="2:13" ht="22.5" thickTop="1" thickBot="1" x14ac:dyDescent="0.35">
      <c r="B286" s="159">
        <f t="shared" si="30"/>
        <v>0</v>
      </c>
      <c r="C286" s="160">
        <f>achats!O285</f>
        <v>0</v>
      </c>
      <c r="D286" s="161" t="e">
        <f t="shared" si="31"/>
        <v>#DIV/0!</v>
      </c>
      <c r="E286" s="160">
        <f>'1 23'!B500+'2 23'!B500+'3 23'!B500+'4 23'!B500+'5 20'!B500+'6 20'!B500+'7 23'!B500+'8 23'!B500+'9 20'!B500+'10 20'!B500+'11 20'!B500+'12 20'!B500</f>
        <v>0</v>
      </c>
      <c r="F286" s="161" t="e">
        <f t="shared" si="32"/>
        <v>#DIV/0!</v>
      </c>
      <c r="G286" s="160">
        <f>'CH.I'!V300</f>
        <v>0</v>
      </c>
      <c r="H286" s="162" t="e">
        <f t="shared" si="33"/>
        <v>#DIV/0!</v>
      </c>
      <c r="I286" s="163">
        <f t="shared" si="34"/>
        <v>0</v>
      </c>
      <c r="J286" s="163">
        <f t="shared" si="29"/>
        <v>0</v>
      </c>
      <c r="L286" s="169"/>
      <c r="M286" s="170">
        <f>'Rég clients'!H505</f>
        <v>0</v>
      </c>
    </row>
    <row r="287" spans="2:13" ht="22.5" thickTop="1" thickBot="1" x14ac:dyDescent="0.35">
      <c r="B287" s="156">
        <f t="shared" si="30"/>
        <v>0</v>
      </c>
      <c r="C287" s="157">
        <f>achats!O286</f>
        <v>0</v>
      </c>
      <c r="D287" s="164" t="e">
        <f t="shared" si="31"/>
        <v>#DIV/0!</v>
      </c>
      <c r="E287" s="157">
        <f>'1 23'!B501+'2 23'!B501+'3 23'!B501+'4 23'!B501+'5 20'!B501+'6 20'!B501+'7 23'!B501+'8 23'!B501+'9 20'!B501+'10 20'!B501+'11 20'!B501+'12 20'!B501</f>
        <v>0</v>
      </c>
      <c r="F287" s="164" t="e">
        <f t="shared" si="32"/>
        <v>#DIV/0!</v>
      </c>
      <c r="G287" s="157">
        <f>'CH.I'!W300</f>
        <v>0</v>
      </c>
      <c r="H287" s="165" t="e">
        <f t="shared" si="33"/>
        <v>#DIV/0!</v>
      </c>
      <c r="I287" s="158">
        <f t="shared" si="34"/>
        <v>0</v>
      </c>
      <c r="J287" s="158">
        <f t="shared" si="29"/>
        <v>0</v>
      </c>
      <c r="L287" s="169"/>
      <c r="M287" s="170">
        <f>'Rég clients'!H506</f>
        <v>0</v>
      </c>
    </row>
    <row r="288" spans="2:13" ht="22.5" thickTop="1" thickBot="1" x14ac:dyDescent="0.35">
      <c r="B288" s="159">
        <f t="shared" si="30"/>
        <v>0</v>
      </c>
      <c r="C288" s="160">
        <f>achats!O287</f>
        <v>0</v>
      </c>
      <c r="D288" s="161" t="e">
        <f t="shared" si="31"/>
        <v>#DIV/0!</v>
      </c>
      <c r="E288" s="160">
        <f>'1 23'!B502+'2 23'!B502+'3 23'!B502+'4 23'!B502+'5 20'!B502+'6 20'!B502+'7 23'!B502+'8 23'!B502+'9 20'!B502+'10 20'!B502+'11 20'!B502+'12 20'!B502</f>
        <v>0</v>
      </c>
      <c r="F288" s="161" t="e">
        <f t="shared" si="32"/>
        <v>#DIV/0!</v>
      </c>
      <c r="G288" s="160">
        <f>'CH.I'!V302</f>
        <v>0</v>
      </c>
      <c r="H288" s="162" t="e">
        <f t="shared" si="33"/>
        <v>#DIV/0!</v>
      </c>
      <c r="I288" s="163">
        <f t="shared" si="34"/>
        <v>0</v>
      </c>
      <c r="J288" s="163">
        <f t="shared" si="29"/>
        <v>0</v>
      </c>
      <c r="L288" s="169"/>
      <c r="M288" s="170">
        <f>'Rég clients'!H507</f>
        <v>0</v>
      </c>
    </row>
    <row r="289" spans="2:13" ht="22.5" thickTop="1" thickBot="1" x14ac:dyDescent="0.35">
      <c r="B289" s="156">
        <f t="shared" si="30"/>
        <v>0</v>
      </c>
      <c r="C289" s="157">
        <f>achats!O288</f>
        <v>0</v>
      </c>
      <c r="D289" s="164" t="e">
        <f t="shared" si="31"/>
        <v>#DIV/0!</v>
      </c>
      <c r="E289" s="157">
        <f>'1 23'!B503+'2 23'!B503+'3 23'!B503+'4 23'!B503+'5 20'!B503+'6 20'!B503+'7 23'!B503+'8 23'!B503+'9 20'!B503+'10 20'!B503+'11 20'!B503+'12 20'!B503</f>
        <v>0</v>
      </c>
      <c r="F289" s="164" t="e">
        <f t="shared" si="32"/>
        <v>#DIV/0!</v>
      </c>
      <c r="G289" s="157">
        <f>'CH.I'!W302</f>
        <v>0</v>
      </c>
      <c r="H289" s="165" t="e">
        <f t="shared" si="33"/>
        <v>#DIV/0!</v>
      </c>
      <c r="I289" s="158">
        <f t="shared" si="34"/>
        <v>0</v>
      </c>
      <c r="J289" s="158">
        <f t="shared" si="29"/>
        <v>0</v>
      </c>
      <c r="L289" s="169"/>
      <c r="M289" s="170">
        <f>'Rég clients'!H508</f>
        <v>0</v>
      </c>
    </row>
    <row r="290" spans="2:13" ht="22.5" thickTop="1" thickBot="1" x14ac:dyDescent="0.35">
      <c r="B290" s="159">
        <f t="shared" si="30"/>
        <v>0</v>
      </c>
      <c r="C290" s="160">
        <f>achats!O289</f>
        <v>0</v>
      </c>
      <c r="D290" s="161" t="e">
        <f t="shared" si="31"/>
        <v>#DIV/0!</v>
      </c>
      <c r="E290" s="160">
        <f>'1 23'!B504+'2 23'!B504+'3 23'!B504+'4 23'!B504+'5 20'!B504+'6 20'!B504+'7 23'!B504+'8 23'!B504+'9 20'!B504+'10 20'!B504+'11 20'!B504+'12 20'!B504</f>
        <v>0</v>
      </c>
      <c r="F290" s="161" t="e">
        <f t="shared" si="32"/>
        <v>#DIV/0!</v>
      </c>
      <c r="G290" s="160">
        <f>'CH.I'!V304</f>
        <v>0</v>
      </c>
      <c r="H290" s="162" t="e">
        <f t="shared" si="33"/>
        <v>#DIV/0!</v>
      </c>
      <c r="I290" s="163">
        <f t="shared" si="34"/>
        <v>0</v>
      </c>
      <c r="J290" s="163">
        <f t="shared" si="29"/>
        <v>0</v>
      </c>
      <c r="L290" s="169"/>
      <c r="M290" s="170">
        <f>'Rég clients'!H509</f>
        <v>0</v>
      </c>
    </row>
    <row r="291" spans="2:13" ht="22.5" thickTop="1" thickBot="1" x14ac:dyDescent="0.35">
      <c r="B291" s="156">
        <f t="shared" si="30"/>
        <v>0</v>
      </c>
      <c r="C291" s="157">
        <f>achats!O290</f>
        <v>0</v>
      </c>
      <c r="D291" s="164" t="e">
        <f t="shared" si="31"/>
        <v>#DIV/0!</v>
      </c>
      <c r="E291" s="157">
        <f>'1 23'!B505+'2 23'!B505+'3 23'!B505+'4 23'!B505+'5 20'!B505+'6 20'!B505+'7 23'!B505+'8 23'!B505+'9 20'!B505+'10 20'!B505+'11 20'!B505+'12 20'!B505</f>
        <v>0</v>
      </c>
      <c r="F291" s="164" t="e">
        <f t="shared" si="32"/>
        <v>#DIV/0!</v>
      </c>
      <c r="G291" s="157">
        <f>'CH.I'!W304</f>
        <v>0</v>
      </c>
      <c r="H291" s="165" t="e">
        <f t="shared" si="33"/>
        <v>#DIV/0!</v>
      </c>
      <c r="I291" s="158">
        <f t="shared" si="34"/>
        <v>0</v>
      </c>
      <c r="J291" s="158">
        <f t="shared" si="29"/>
        <v>0</v>
      </c>
      <c r="L291" s="169"/>
      <c r="M291" s="170">
        <f>'Rég clients'!H510</f>
        <v>0</v>
      </c>
    </row>
    <row r="292" spans="2:13" ht="22.5" thickTop="1" thickBot="1" x14ac:dyDescent="0.35">
      <c r="B292" s="159">
        <f t="shared" si="30"/>
        <v>0</v>
      </c>
      <c r="C292" s="160">
        <f>achats!O291</f>
        <v>0</v>
      </c>
      <c r="D292" s="161" t="e">
        <f t="shared" si="31"/>
        <v>#DIV/0!</v>
      </c>
      <c r="E292" s="160">
        <f>'1 23'!B506+'2 23'!B506+'3 23'!B506+'4 23'!B506+'5 20'!B506+'6 20'!B506+'7 23'!B506+'8 23'!B506+'9 20'!B506+'10 20'!B506+'11 20'!B506+'12 20'!B506</f>
        <v>0</v>
      </c>
      <c r="F292" s="161" t="e">
        <f t="shared" si="32"/>
        <v>#DIV/0!</v>
      </c>
      <c r="G292" s="160">
        <f>'CH.I'!V306</f>
        <v>0</v>
      </c>
      <c r="H292" s="162" t="e">
        <f t="shared" si="33"/>
        <v>#DIV/0!</v>
      </c>
      <c r="I292" s="163">
        <f t="shared" si="34"/>
        <v>0</v>
      </c>
      <c r="J292" s="163">
        <f t="shared" si="29"/>
        <v>0</v>
      </c>
      <c r="L292" s="169"/>
      <c r="M292" s="170">
        <f>'Rég clients'!H511</f>
        <v>0</v>
      </c>
    </row>
    <row r="293" spans="2:13" ht="22.5" thickTop="1" thickBot="1" x14ac:dyDescent="0.35">
      <c r="B293" s="156">
        <f t="shared" si="30"/>
        <v>0</v>
      </c>
      <c r="C293" s="157">
        <f>achats!O292</f>
        <v>0</v>
      </c>
      <c r="D293" s="164" t="e">
        <f t="shared" si="31"/>
        <v>#DIV/0!</v>
      </c>
      <c r="E293" s="157">
        <f>'1 23'!B507+'2 23'!B507+'3 23'!B507+'4 23'!B507+'5 20'!B507+'6 20'!B507+'7 23'!B507+'8 23'!B507+'9 20'!B507+'10 20'!B507+'11 20'!B507+'12 20'!B507</f>
        <v>0</v>
      </c>
      <c r="F293" s="164" t="e">
        <f t="shared" si="32"/>
        <v>#DIV/0!</v>
      </c>
      <c r="G293" s="157">
        <f>'CH.I'!W306</f>
        <v>0</v>
      </c>
      <c r="H293" s="165" t="e">
        <f t="shared" si="33"/>
        <v>#DIV/0!</v>
      </c>
      <c r="I293" s="158">
        <f t="shared" si="34"/>
        <v>0</v>
      </c>
      <c r="J293" s="158">
        <f t="shared" si="29"/>
        <v>0</v>
      </c>
      <c r="L293" s="169"/>
      <c r="M293" s="170">
        <f>'Rég clients'!H512</f>
        <v>0</v>
      </c>
    </row>
    <row r="294" spans="2:13" ht="22.5" thickTop="1" thickBot="1" x14ac:dyDescent="0.35">
      <c r="B294" s="159">
        <f t="shared" si="30"/>
        <v>0</v>
      </c>
      <c r="C294" s="160">
        <f>achats!O293</f>
        <v>0</v>
      </c>
      <c r="D294" s="161" t="e">
        <f t="shared" si="31"/>
        <v>#DIV/0!</v>
      </c>
      <c r="E294" s="160">
        <f>'1 23'!B508+'2 23'!B508+'3 23'!B508+'4 23'!B508+'5 20'!B508+'6 20'!B508+'7 23'!B508+'8 23'!B508+'9 20'!B508+'10 20'!B508+'11 20'!B508+'12 20'!B508</f>
        <v>0</v>
      </c>
      <c r="F294" s="161" t="e">
        <f t="shared" si="32"/>
        <v>#DIV/0!</v>
      </c>
      <c r="G294" s="160">
        <f>'CH.I'!V308</f>
        <v>0</v>
      </c>
      <c r="H294" s="162" t="e">
        <f t="shared" si="33"/>
        <v>#DIV/0!</v>
      </c>
      <c r="I294" s="163">
        <f t="shared" si="34"/>
        <v>0</v>
      </c>
      <c r="J294" s="163">
        <f t="shared" si="29"/>
        <v>0</v>
      </c>
      <c r="L294" s="169"/>
      <c r="M294" s="170">
        <f>'Rég clients'!H513</f>
        <v>0</v>
      </c>
    </row>
    <row r="295" spans="2:13" ht="22.5" thickTop="1" thickBot="1" x14ac:dyDescent="0.35">
      <c r="B295" s="156">
        <f t="shared" si="30"/>
        <v>0</v>
      </c>
      <c r="C295" s="157">
        <f>achats!O294</f>
        <v>0</v>
      </c>
      <c r="D295" s="164" t="e">
        <f t="shared" si="31"/>
        <v>#DIV/0!</v>
      </c>
      <c r="E295" s="157">
        <f>'1 23'!B509+'2 23'!B509+'3 23'!B509+'4 23'!B509+'5 20'!B509+'6 20'!B509+'7 23'!B509+'8 23'!B509+'9 20'!B509+'10 20'!B509+'11 20'!B509+'12 20'!B509</f>
        <v>0</v>
      </c>
      <c r="F295" s="164" t="e">
        <f t="shared" si="32"/>
        <v>#DIV/0!</v>
      </c>
      <c r="G295" s="157">
        <f>'CH.I'!W308</f>
        <v>0</v>
      </c>
      <c r="H295" s="165" t="e">
        <f t="shared" si="33"/>
        <v>#DIV/0!</v>
      </c>
      <c r="I295" s="158">
        <f t="shared" si="34"/>
        <v>0</v>
      </c>
      <c r="J295" s="158">
        <f t="shared" si="29"/>
        <v>0</v>
      </c>
      <c r="L295" s="169"/>
      <c r="M295" s="170">
        <f>'Rég clients'!H514</f>
        <v>0</v>
      </c>
    </row>
    <row r="296" spans="2:13" ht="22.5" thickTop="1" thickBot="1" x14ac:dyDescent="0.35">
      <c r="B296" s="159">
        <f t="shared" si="30"/>
        <v>0</v>
      </c>
      <c r="C296" s="160">
        <f>achats!O295</f>
        <v>0</v>
      </c>
      <c r="D296" s="161" t="e">
        <f t="shared" si="31"/>
        <v>#DIV/0!</v>
      </c>
      <c r="E296" s="160">
        <f>'1 23'!B510+'2 23'!B510+'3 23'!B510+'4 23'!B510+'5 20'!B510+'6 20'!B510+'7 23'!B510+'8 23'!B510+'9 20'!B510+'10 20'!B510+'11 20'!B510+'12 20'!B510</f>
        <v>0</v>
      </c>
      <c r="F296" s="161" t="e">
        <f t="shared" si="32"/>
        <v>#DIV/0!</v>
      </c>
      <c r="G296" s="160">
        <f>'CH.I'!V310</f>
        <v>0</v>
      </c>
      <c r="H296" s="162" t="e">
        <f t="shared" si="33"/>
        <v>#DIV/0!</v>
      </c>
      <c r="I296" s="163">
        <f t="shared" si="34"/>
        <v>0</v>
      </c>
      <c r="J296" s="163">
        <f t="shared" si="29"/>
        <v>0</v>
      </c>
      <c r="L296" s="169"/>
      <c r="M296" s="170">
        <f>'Rég clients'!H515</f>
        <v>0</v>
      </c>
    </row>
    <row r="297" spans="2:13" ht="22.5" thickTop="1" thickBot="1" x14ac:dyDescent="0.35">
      <c r="B297" s="156">
        <f t="shared" si="30"/>
        <v>0</v>
      </c>
      <c r="C297" s="157">
        <f>achats!O296</f>
        <v>0</v>
      </c>
      <c r="D297" s="164" t="e">
        <f t="shared" si="31"/>
        <v>#DIV/0!</v>
      </c>
      <c r="E297" s="157">
        <f>'1 23'!B511+'2 23'!B511+'3 23'!B511+'4 23'!B511+'5 20'!B511+'6 20'!B511+'7 23'!B511+'8 23'!B511+'9 20'!B511+'10 20'!B511+'11 20'!B511+'12 20'!B511</f>
        <v>0</v>
      </c>
      <c r="F297" s="164" t="e">
        <f t="shared" si="32"/>
        <v>#DIV/0!</v>
      </c>
      <c r="G297" s="157">
        <f>'CH.I'!W310</f>
        <v>0</v>
      </c>
      <c r="H297" s="165" t="e">
        <f t="shared" si="33"/>
        <v>#DIV/0!</v>
      </c>
      <c r="I297" s="158">
        <f t="shared" si="34"/>
        <v>0</v>
      </c>
      <c r="J297" s="158">
        <f t="shared" si="29"/>
        <v>0</v>
      </c>
      <c r="L297" s="169"/>
      <c r="M297" s="170">
        <f>'Rég clients'!H516</f>
        <v>0</v>
      </c>
    </row>
    <row r="298" spans="2:13" ht="22.5" thickTop="1" thickBot="1" x14ac:dyDescent="0.35">
      <c r="B298" s="159">
        <f t="shared" si="30"/>
        <v>0</v>
      </c>
      <c r="C298" s="160">
        <f>achats!O297</f>
        <v>0</v>
      </c>
      <c r="D298" s="161" t="e">
        <f t="shared" si="31"/>
        <v>#DIV/0!</v>
      </c>
      <c r="E298" s="160">
        <f>'1 23'!B512+'2 23'!B512+'3 23'!B512+'4 23'!B512+'5 20'!B512+'6 20'!B512+'7 23'!B512+'8 23'!B512+'9 20'!B512+'10 20'!B512+'11 20'!B512+'12 20'!B512</f>
        <v>0</v>
      </c>
      <c r="F298" s="161" t="e">
        <f t="shared" si="32"/>
        <v>#DIV/0!</v>
      </c>
      <c r="G298" s="160">
        <f>'CH.I'!V312</f>
        <v>0</v>
      </c>
      <c r="H298" s="162" t="e">
        <f t="shared" si="33"/>
        <v>#DIV/0!</v>
      </c>
      <c r="I298" s="163">
        <f t="shared" si="34"/>
        <v>0</v>
      </c>
      <c r="J298" s="163">
        <f t="shared" si="29"/>
        <v>0</v>
      </c>
      <c r="L298" s="169"/>
      <c r="M298" s="170">
        <f>'Rég clients'!H517</f>
        <v>0</v>
      </c>
    </row>
    <row r="299" spans="2:13" ht="22.5" thickTop="1" thickBot="1" x14ac:dyDescent="0.35">
      <c r="B299" s="156">
        <f t="shared" si="30"/>
        <v>0</v>
      </c>
      <c r="C299" s="157">
        <f>achats!O298</f>
        <v>0</v>
      </c>
      <c r="D299" s="164" t="e">
        <f t="shared" si="31"/>
        <v>#DIV/0!</v>
      </c>
      <c r="E299" s="157">
        <f>'1 23'!B513+'2 23'!B513+'3 23'!B513+'4 23'!B513+'5 20'!B513+'6 20'!B513+'7 23'!B513+'8 23'!B513+'9 20'!B513+'10 20'!B513+'11 20'!B513+'12 20'!B513</f>
        <v>0</v>
      </c>
      <c r="F299" s="164" t="e">
        <f t="shared" si="32"/>
        <v>#DIV/0!</v>
      </c>
      <c r="G299" s="157">
        <f>'CH.I'!W312</f>
        <v>0</v>
      </c>
      <c r="H299" s="165" t="e">
        <f t="shared" si="33"/>
        <v>#DIV/0!</v>
      </c>
      <c r="I299" s="158">
        <f t="shared" si="34"/>
        <v>0</v>
      </c>
      <c r="J299" s="158">
        <f t="shared" si="29"/>
        <v>0</v>
      </c>
      <c r="L299" s="169"/>
      <c r="M299" s="170">
        <f>'Rég clients'!H518</f>
        <v>0</v>
      </c>
    </row>
    <row r="300" spans="2:13" ht="22.5" thickTop="1" thickBot="1" x14ac:dyDescent="0.35">
      <c r="B300" s="159">
        <f t="shared" si="30"/>
        <v>0</v>
      </c>
      <c r="C300" s="160">
        <f>achats!O299</f>
        <v>0</v>
      </c>
      <c r="D300" s="161" t="e">
        <f t="shared" si="31"/>
        <v>#DIV/0!</v>
      </c>
      <c r="E300" s="160">
        <f>'1 23'!B514+'2 23'!B514+'3 23'!B514+'4 23'!B514+'5 20'!B514+'6 20'!B514+'7 23'!B514+'8 23'!B514+'9 20'!B514+'10 20'!B514+'11 20'!B514+'12 20'!B514</f>
        <v>0</v>
      </c>
      <c r="F300" s="161" t="e">
        <f t="shared" si="32"/>
        <v>#DIV/0!</v>
      </c>
      <c r="G300" s="160">
        <f>'CH.I'!V314</f>
        <v>0</v>
      </c>
      <c r="H300" s="162" t="e">
        <f t="shared" si="33"/>
        <v>#DIV/0!</v>
      </c>
      <c r="I300" s="163">
        <f t="shared" si="34"/>
        <v>0</v>
      </c>
      <c r="J300" s="163">
        <f t="shared" si="29"/>
        <v>0</v>
      </c>
      <c r="L300" s="169"/>
      <c r="M300" s="170">
        <f>'Rég clients'!H519</f>
        <v>0</v>
      </c>
    </row>
    <row r="301" spans="2:13" ht="22.5" thickTop="1" thickBot="1" x14ac:dyDescent="0.35">
      <c r="B301" s="156">
        <f t="shared" si="30"/>
        <v>0</v>
      </c>
      <c r="C301" s="157">
        <f>achats!O300</f>
        <v>0</v>
      </c>
      <c r="D301" s="164" t="e">
        <f t="shared" si="31"/>
        <v>#DIV/0!</v>
      </c>
      <c r="E301" s="157">
        <f>'1 23'!B515+'2 23'!B515+'3 23'!B515+'4 23'!B515+'5 20'!B515+'6 20'!B515+'7 23'!B515+'8 23'!B515+'9 20'!B515+'10 20'!B515+'11 20'!B515+'12 20'!B515</f>
        <v>0</v>
      </c>
      <c r="F301" s="164" t="e">
        <f t="shared" si="32"/>
        <v>#DIV/0!</v>
      </c>
      <c r="G301" s="157">
        <f>'CH.I'!W314</f>
        <v>0</v>
      </c>
      <c r="H301" s="165" t="e">
        <f t="shared" si="33"/>
        <v>#DIV/0!</v>
      </c>
      <c r="I301" s="158">
        <f t="shared" si="34"/>
        <v>0</v>
      </c>
      <c r="J301" s="158">
        <f t="shared" si="29"/>
        <v>0</v>
      </c>
      <c r="L301" s="169"/>
      <c r="M301" s="170">
        <f>'Rég clients'!H520</f>
        <v>0</v>
      </c>
    </row>
    <row r="302" spans="2:13" ht="22.5" thickTop="1" thickBot="1" x14ac:dyDescent="0.35">
      <c r="B302" s="159">
        <f t="shared" si="30"/>
        <v>0</v>
      </c>
      <c r="C302" s="160">
        <f>achats!O301</f>
        <v>0</v>
      </c>
      <c r="D302" s="161" t="e">
        <f t="shared" si="31"/>
        <v>#DIV/0!</v>
      </c>
      <c r="E302" s="160">
        <f>'1 23'!B516+'2 23'!B516+'3 23'!B516+'4 23'!B516+'5 20'!B516+'6 20'!B516+'7 23'!B516+'8 23'!B516+'9 20'!B516+'10 20'!B516+'11 20'!B516+'12 20'!B516</f>
        <v>0</v>
      </c>
      <c r="F302" s="161" t="e">
        <f t="shared" si="32"/>
        <v>#DIV/0!</v>
      </c>
      <c r="G302" s="160">
        <f>'CH.I'!V316</f>
        <v>0</v>
      </c>
      <c r="H302" s="162" t="e">
        <f t="shared" si="33"/>
        <v>#DIV/0!</v>
      </c>
      <c r="I302" s="163">
        <f t="shared" si="34"/>
        <v>0</v>
      </c>
      <c r="J302" s="163">
        <f t="shared" si="29"/>
        <v>0</v>
      </c>
      <c r="L302" s="169"/>
      <c r="M302" s="170">
        <f>'Rég clients'!H521</f>
        <v>0</v>
      </c>
    </row>
    <row r="303" spans="2:13" ht="22.5" thickTop="1" thickBot="1" x14ac:dyDescent="0.35">
      <c r="B303" s="156">
        <f t="shared" si="30"/>
        <v>0</v>
      </c>
      <c r="C303" s="157">
        <f>achats!O302</f>
        <v>0</v>
      </c>
      <c r="D303" s="164" t="e">
        <f t="shared" si="31"/>
        <v>#DIV/0!</v>
      </c>
      <c r="E303" s="157">
        <f>'1 23'!B517+'2 23'!B517+'3 23'!B517+'4 23'!B517+'5 20'!B517+'6 20'!B517+'7 23'!B517+'8 23'!B517+'9 20'!B517+'10 20'!B517+'11 20'!B517+'12 20'!B517</f>
        <v>0</v>
      </c>
      <c r="F303" s="164" t="e">
        <f t="shared" si="32"/>
        <v>#DIV/0!</v>
      </c>
      <c r="G303" s="157">
        <f>'CH.I'!W316</f>
        <v>0</v>
      </c>
      <c r="H303" s="165" t="e">
        <f t="shared" si="33"/>
        <v>#DIV/0!</v>
      </c>
      <c r="I303" s="158">
        <f t="shared" si="34"/>
        <v>0</v>
      </c>
      <c r="J303" s="158">
        <f t="shared" si="29"/>
        <v>0</v>
      </c>
      <c r="L303" s="169"/>
      <c r="M303" s="170">
        <f>'Rég clients'!H522</f>
        <v>0</v>
      </c>
    </row>
    <row r="304" spans="2:13" ht="22.5" thickTop="1" thickBot="1" x14ac:dyDescent="0.35">
      <c r="B304" s="159">
        <f t="shared" si="30"/>
        <v>0</v>
      </c>
      <c r="C304" s="160">
        <f>achats!O303</f>
        <v>0</v>
      </c>
      <c r="D304" s="161" t="e">
        <f t="shared" si="31"/>
        <v>#DIV/0!</v>
      </c>
      <c r="E304" s="160">
        <f>'1 23'!B518+'2 23'!B518+'3 23'!B518+'4 23'!B518+'5 20'!B518+'6 20'!B518+'7 23'!B518+'8 23'!B518+'9 20'!B518+'10 20'!B518+'11 20'!B518+'12 20'!B518</f>
        <v>0</v>
      </c>
      <c r="F304" s="161" t="e">
        <f t="shared" si="32"/>
        <v>#DIV/0!</v>
      </c>
      <c r="G304" s="160">
        <f>'CH.I'!V318</f>
        <v>0</v>
      </c>
      <c r="H304" s="162" t="e">
        <f t="shared" si="33"/>
        <v>#DIV/0!</v>
      </c>
      <c r="I304" s="163">
        <f t="shared" si="34"/>
        <v>0</v>
      </c>
      <c r="J304" s="163">
        <f t="shared" si="29"/>
        <v>0</v>
      </c>
      <c r="L304" s="169"/>
      <c r="M304" s="170">
        <f>'Rég clients'!H523</f>
        <v>0</v>
      </c>
    </row>
    <row r="305" spans="2:13" ht="22.5" thickTop="1" thickBot="1" x14ac:dyDescent="0.35">
      <c r="B305" s="156">
        <f t="shared" si="30"/>
        <v>0</v>
      </c>
      <c r="C305" s="157">
        <f>achats!O304</f>
        <v>0</v>
      </c>
      <c r="D305" s="164" t="e">
        <f t="shared" si="31"/>
        <v>#DIV/0!</v>
      </c>
      <c r="E305" s="157">
        <f>'1 23'!B519+'2 23'!B519+'3 23'!B519+'4 23'!B519+'5 20'!B519+'6 20'!B519+'7 23'!B519+'8 23'!B519+'9 20'!B519+'10 20'!B519+'11 20'!B519+'12 20'!B519</f>
        <v>0</v>
      </c>
      <c r="F305" s="164" t="e">
        <f t="shared" si="32"/>
        <v>#DIV/0!</v>
      </c>
      <c r="G305" s="157">
        <f>'CH.I'!W318</f>
        <v>0</v>
      </c>
      <c r="H305" s="165" t="e">
        <f t="shared" si="33"/>
        <v>#DIV/0!</v>
      </c>
      <c r="I305" s="158">
        <f t="shared" si="34"/>
        <v>0</v>
      </c>
      <c r="J305" s="158">
        <f t="shared" si="29"/>
        <v>0</v>
      </c>
      <c r="L305" s="169"/>
      <c r="M305" s="170">
        <f>'Rég clients'!H524</f>
        <v>0</v>
      </c>
    </row>
    <row r="306" spans="2:13" ht="22.5" thickTop="1" thickBot="1" x14ac:dyDescent="0.35">
      <c r="B306" s="159">
        <f t="shared" si="30"/>
        <v>0</v>
      </c>
      <c r="C306" s="160">
        <f>achats!O305</f>
        <v>0</v>
      </c>
      <c r="D306" s="161" t="e">
        <f t="shared" si="31"/>
        <v>#DIV/0!</v>
      </c>
      <c r="E306" s="160">
        <f>'1 23'!B520+'2 23'!B520+'3 23'!B520+'4 23'!B520+'5 20'!B520+'6 20'!B520+'7 23'!B520+'8 23'!B520+'9 20'!B520+'10 20'!B520+'11 20'!B520+'12 20'!B520</f>
        <v>0</v>
      </c>
      <c r="F306" s="161" t="e">
        <f t="shared" si="32"/>
        <v>#DIV/0!</v>
      </c>
      <c r="G306" s="160">
        <f>'CH.I'!V320</f>
        <v>0</v>
      </c>
      <c r="H306" s="162" t="e">
        <f t="shared" si="33"/>
        <v>#DIV/0!</v>
      </c>
      <c r="I306" s="163">
        <f t="shared" si="34"/>
        <v>0</v>
      </c>
      <c r="J306" s="163">
        <f t="shared" si="29"/>
        <v>0</v>
      </c>
      <c r="L306" s="169"/>
      <c r="M306" s="170">
        <f>'Rég clients'!H525</f>
        <v>0</v>
      </c>
    </row>
    <row r="307" spans="2:13" ht="22.5" thickTop="1" thickBot="1" x14ac:dyDescent="0.35">
      <c r="B307" s="156">
        <f t="shared" si="30"/>
        <v>0</v>
      </c>
      <c r="C307" s="157">
        <f>achats!O306</f>
        <v>0</v>
      </c>
      <c r="D307" s="164" t="e">
        <f t="shared" si="31"/>
        <v>#DIV/0!</v>
      </c>
      <c r="E307" s="157">
        <f>'1 23'!B521+'2 23'!B521+'3 23'!B521+'4 23'!B521+'5 20'!B521+'6 20'!B521+'7 23'!B521+'8 23'!B521+'9 20'!B521+'10 20'!B521+'11 20'!B521+'12 20'!B521</f>
        <v>0</v>
      </c>
      <c r="F307" s="164" t="e">
        <f t="shared" si="32"/>
        <v>#DIV/0!</v>
      </c>
      <c r="G307" s="157">
        <f>'CH.I'!W320</f>
        <v>0</v>
      </c>
      <c r="H307" s="165" t="e">
        <f t="shared" si="33"/>
        <v>#DIV/0!</v>
      </c>
      <c r="I307" s="158">
        <f t="shared" si="34"/>
        <v>0</v>
      </c>
      <c r="J307" s="158">
        <f t="shared" si="29"/>
        <v>0</v>
      </c>
      <c r="L307" s="169"/>
      <c r="M307" s="170">
        <f>'Rég clients'!H526</f>
        <v>0</v>
      </c>
    </row>
    <row r="308" spans="2:13" ht="22.5" thickTop="1" thickBot="1" x14ac:dyDescent="0.35">
      <c r="B308" s="159">
        <f t="shared" si="30"/>
        <v>0</v>
      </c>
      <c r="C308" s="160">
        <f>achats!O307</f>
        <v>0</v>
      </c>
      <c r="D308" s="161" t="e">
        <f t="shared" si="31"/>
        <v>#DIV/0!</v>
      </c>
      <c r="E308" s="160">
        <f>'1 23'!B522+'2 23'!B522+'3 23'!B522+'4 23'!B522+'5 20'!B522+'6 20'!B522+'7 23'!B522+'8 23'!B522+'9 20'!B522+'10 20'!B522+'11 20'!B522+'12 20'!B522</f>
        <v>0</v>
      </c>
      <c r="F308" s="161" t="e">
        <f t="shared" si="32"/>
        <v>#DIV/0!</v>
      </c>
      <c r="G308" s="160">
        <f>'CH.I'!V322</f>
        <v>0</v>
      </c>
      <c r="H308" s="162" t="e">
        <f t="shared" si="33"/>
        <v>#DIV/0!</v>
      </c>
      <c r="I308" s="163">
        <f t="shared" si="34"/>
        <v>0</v>
      </c>
      <c r="J308" s="163">
        <f t="shared" si="29"/>
        <v>0</v>
      </c>
      <c r="L308" s="169"/>
      <c r="M308" s="170">
        <f>'Rég clients'!H527</f>
        <v>0</v>
      </c>
    </row>
    <row r="309" spans="2:13" ht="22.5" thickTop="1" thickBot="1" x14ac:dyDescent="0.35">
      <c r="B309" s="156">
        <f t="shared" si="30"/>
        <v>0</v>
      </c>
      <c r="C309" s="157">
        <f>achats!O308</f>
        <v>0</v>
      </c>
      <c r="D309" s="164" t="e">
        <f t="shared" si="31"/>
        <v>#DIV/0!</v>
      </c>
      <c r="E309" s="157">
        <f>'1 23'!B523+'2 23'!B523+'3 23'!B523+'4 23'!B523+'5 20'!B523+'6 20'!B523+'7 23'!B523+'8 23'!B523+'9 20'!B523+'10 20'!B523+'11 20'!B523+'12 20'!B523</f>
        <v>0</v>
      </c>
      <c r="F309" s="164" t="e">
        <f t="shared" si="32"/>
        <v>#DIV/0!</v>
      </c>
      <c r="G309" s="157">
        <f>'CH.I'!W322</f>
        <v>0</v>
      </c>
      <c r="H309" s="165" t="e">
        <f t="shared" si="33"/>
        <v>#DIV/0!</v>
      </c>
      <c r="I309" s="158">
        <f t="shared" si="34"/>
        <v>0</v>
      </c>
      <c r="J309" s="158">
        <f t="shared" si="29"/>
        <v>0</v>
      </c>
      <c r="L309" s="169"/>
      <c r="M309" s="170">
        <f>'Rég clients'!H528</f>
        <v>0</v>
      </c>
    </row>
    <row r="310" spans="2:13" ht="22.5" thickTop="1" thickBot="1" x14ac:dyDescent="0.35">
      <c r="B310" s="159">
        <f t="shared" si="30"/>
        <v>0</v>
      </c>
      <c r="C310" s="160">
        <f>achats!O309</f>
        <v>0</v>
      </c>
      <c r="D310" s="161" t="e">
        <f t="shared" si="31"/>
        <v>#DIV/0!</v>
      </c>
      <c r="E310" s="160">
        <f>'1 23'!B524+'2 23'!B524+'3 23'!B524+'4 23'!B524+'5 20'!B524+'6 20'!B524+'7 23'!B524+'8 23'!B524+'9 20'!B524+'10 20'!B524+'11 20'!B524+'12 20'!B524</f>
        <v>0</v>
      </c>
      <c r="F310" s="161" t="e">
        <f t="shared" si="32"/>
        <v>#DIV/0!</v>
      </c>
      <c r="G310" s="160">
        <f>'CH.I'!V324</f>
        <v>0</v>
      </c>
      <c r="H310" s="162" t="e">
        <f t="shared" si="33"/>
        <v>#DIV/0!</v>
      </c>
      <c r="I310" s="163">
        <f t="shared" si="34"/>
        <v>0</v>
      </c>
      <c r="J310" s="163">
        <f t="shared" si="29"/>
        <v>0</v>
      </c>
      <c r="L310" s="169"/>
      <c r="M310" s="170">
        <f>'Rég clients'!H529</f>
        <v>0</v>
      </c>
    </row>
    <row r="311" spans="2:13" ht="22.5" thickTop="1" thickBot="1" x14ac:dyDescent="0.35">
      <c r="B311" s="156">
        <f t="shared" si="30"/>
        <v>0</v>
      </c>
      <c r="C311" s="157">
        <f>achats!O310</f>
        <v>0</v>
      </c>
      <c r="D311" s="164" t="e">
        <f t="shared" si="31"/>
        <v>#DIV/0!</v>
      </c>
      <c r="E311" s="157">
        <f>'1 23'!B525+'2 23'!B525+'3 23'!B525+'4 23'!B525+'5 20'!B525+'6 20'!B525+'7 23'!B525+'8 23'!B525+'9 20'!B525+'10 20'!B525+'11 20'!B525+'12 20'!B525</f>
        <v>0</v>
      </c>
      <c r="F311" s="164" t="e">
        <f t="shared" si="32"/>
        <v>#DIV/0!</v>
      </c>
      <c r="G311" s="157">
        <f>'CH.I'!W324</f>
        <v>0</v>
      </c>
      <c r="H311" s="165" t="e">
        <f t="shared" si="33"/>
        <v>#DIV/0!</v>
      </c>
      <c r="I311" s="158">
        <f t="shared" si="34"/>
        <v>0</v>
      </c>
      <c r="J311" s="158">
        <f t="shared" si="29"/>
        <v>0</v>
      </c>
      <c r="L311" s="169"/>
      <c r="M311" s="170">
        <f>'Rég clients'!H530</f>
        <v>0</v>
      </c>
    </row>
    <row r="312" spans="2:13" ht="22.5" thickTop="1" thickBot="1" x14ac:dyDescent="0.35">
      <c r="B312" s="159">
        <f t="shared" si="30"/>
        <v>0</v>
      </c>
      <c r="C312" s="160">
        <f>achats!O311</f>
        <v>0</v>
      </c>
      <c r="D312" s="161" t="e">
        <f t="shared" si="31"/>
        <v>#DIV/0!</v>
      </c>
      <c r="E312" s="160">
        <f>'1 23'!B526+'2 23'!B526+'3 23'!B526+'4 23'!B526+'5 20'!B526+'6 20'!B526+'7 23'!B526+'8 23'!B526+'9 20'!B526+'10 20'!B526+'11 20'!B526+'12 20'!B526</f>
        <v>0</v>
      </c>
      <c r="F312" s="161" t="e">
        <f t="shared" si="32"/>
        <v>#DIV/0!</v>
      </c>
      <c r="G312" s="160">
        <f>'CH.I'!V326</f>
        <v>0</v>
      </c>
      <c r="H312" s="162" t="e">
        <f t="shared" si="33"/>
        <v>#DIV/0!</v>
      </c>
      <c r="I312" s="163">
        <f t="shared" si="34"/>
        <v>0</v>
      </c>
      <c r="J312" s="163">
        <f t="shared" si="29"/>
        <v>0</v>
      </c>
      <c r="L312" s="169"/>
      <c r="M312" s="170">
        <f>'Rég clients'!H531</f>
        <v>0</v>
      </c>
    </row>
    <row r="313" spans="2:13" ht="22.5" thickTop="1" thickBot="1" x14ac:dyDescent="0.35">
      <c r="B313" s="156">
        <f t="shared" si="30"/>
        <v>0</v>
      </c>
      <c r="C313" s="157">
        <f>achats!O312</f>
        <v>0</v>
      </c>
      <c r="D313" s="164" t="e">
        <f t="shared" si="31"/>
        <v>#DIV/0!</v>
      </c>
      <c r="E313" s="157">
        <f>'1 23'!B527+'2 23'!B527+'3 23'!B527+'4 23'!B527+'5 20'!B527+'6 20'!B527+'7 23'!B527+'8 23'!B527+'9 20'!B527+'10 20'!B527+'11 20'!B527+'12 20'!B527</f>
        <v>0</v>
      </c>
      <c r="F313" s="164" t="e">
        <f t="shared" si="32"/>
        <v>#DIV/0!</v>
      </c>
      <c r="G313" s="157">
        <f>'CH.I'!W326</f>
        <v>0</v>
      </c>
      <c r="H313" s="165" t="e">
        <f t="shared" si="33"/>
        <v>#DIV/0!</v>
      </c>
      <c r="I313" s="158">
        <f t="shared" si="34"/>
        <v>0</v>
      </c>
      <c r="J313" s="158">
        <f t="shared" si="29"/>
        <v>0</v>
      </c>
      <c r="L313" s="169"/>
      <c r="M313" s="170">
        <f>'Rég clients'!H532</f>
        <v>0</v>
      </c>
    </row>
    <row r="314" spans="2:13" ht="22.5" thickTop="1" thickBot="1" x14ac:dyDescent="0.35">
      <c r="B314" s="159">
        <f t="shared" si="30"/>
        <v>0</v>
      </c>
      <c r="C314" s="160">
        <f>achats!O313</f>
        <v>0</v>
      </c>
      <c r="D314" s="161" t="e">
        <f t="shared" si="31"/>
        <v>#DIV/0!</v>
      </c>
      <c r="E314" s="160">
        <f>'1 23'!B528+'2 23'!B528+'3 23'!B528+'4 23'!B528+'5 20'!B528+'6 20'!B528+'7 23'!B528+'8 23'!B528+'9 20'!B528+'10 20'!B528+'11 20'!B528+'12 20'!B528</f>
        <v>0</v>
      </c>
      <c r="F314" s="161" t="e">
        <f t="shared" si="32"/>
        <v>#DIV/0!</v>
      </c>
      <c r="G314" s="160">
        <f>'CH.I'!V328</f>
        <v>0</v>
      </c>
      <c r="H314" s="162" t="e">
        <f t="shared" si="33"/>
        <v>#DIV/0!</v>
      </c>
      <c r="I314" s="163">
        <f t="shared" si="34"/>
        <v>0</v>
      </c>
      <c r="J314" s="163">
        <f t="shared" si="29"/>
        <v>0</v>
      </c>
      <c r="L314" s="169"/>
      <c r="M314" s="170">
        <f>'Rég clients'!H533</f>
        <v>0</v>
      </c>
    </row>
    <row r="315" spans="2:13" ht="22.5" thickTop="1" thickBot="1" x14ac:dyDescent="0.35">
      <c r="B315" s="156">
        <f t="shared" si="30"/>
        <v>0</v>
      </c>
      <c r="C315" s="157">
        <f>achats!O314</f>
        <v>0</v>
      </c>
      <c r="D315" s="164" t="e">
        <f t="shared" si="31"/>
        <v>#DIV/0!</v>
      </c>
      <c r="E315" s="157">
        <f>'1 23'!B529+'2 23'!B529+'3 23'!B529+'4 23'!B529+'5 20'!B529+'6 20'!B529+'7 23'!B529+'8 23'!B529+'9 20'!B529+'10 20'!B529+'11 20'!B529+'12 20'!B529</f>
        <v>0</v>
      </c>
      <c r="F315" s="164" t="e">
        <f t="shared" si="32"/>
        <v>#DIV/0!</v>
      </c>
      <c r="G315" s="157">
        <f>'CH.I'!W328</f>
        <v>0</v>
      </c>
      <c r="H315" s="165" t="e">
        <f t="shared" si="33"/>
        <v>#DIV/0!</v>
      </c>
      <c r="I315" s="158">
        <f t="shared" si="34"/>
        <v>0</v>
      </c>
      <c r="J315" s="158">
        <f t="shared" si="29"/>
        <v>0</v>
      </c>
      <c r="L315" s="169"/>
      <c r="M315" s="170">
        <f>'Rég clients'!H534</f>
        <v>0</v>
      </c>
    </row>
    <row r="316" spans="2:13" ht="22.5" thickTop="1" thickBot="1" x14ac:dyDescent="0.35">
      <c r="B316" s="159">
        <f t="shared" si="30"/>
        <v>0</v>
      </c>
      <c r="C316" s="160">
        <f>achats!O315</f>
        <v>0</v>
      </c>
      <c r="D316" s="161" t="e">
        <f t="shared" si="31"/>
        <v>#DIV/0!</v>
      </c>
      <c r="E316" s="160">
        <f>'1 23'!B530+'2 23'!B530+'3 23'!B530+'4 23'!B530+'5 20'!B530+'6 20'!B530+'7 23'!B530+'8 23'!B530+'9 20'!B530+'10 20'!B530+'11 20'!B530+'12 20'!B530</f>
        <v>0</v>
      </c>
      <c r="F316" s="161" t="e">
        <f t="shared" si="32"/>
        <v>#DIV/0!</v>
      </c>
      <c r="G316" s="160">
        <f>'CH.I'!V330</f>
        <v>0</v>
      </c>
      <c r="H316" s="162" t="e">
        <f t="shared" si="33"/>
        <v>#DIV/0!</v>
      </c>
      <c r="I316" s="163">
        <f t="shared" si="34"/>
        <v>0</v>
      </c>
      <c r="J316" s="163">
        <f t="shared" si="29"/>
        <v>0</v>
      </c>
      <c r="L316" s="169"/>
      <c r="M316" s="170">
        <f>'Rég clients'!H535</f>
        <v>0</v>
      </c>
    </row>
    <row r="317" spans="2:13" ht="22.5" thickTop="1" thickBot="1" x14ac:dyDescent="0.35">
      <c r="B317" s="156">
        <f t="shared" si="30"/>
        <v>0</v>
      </c>
      <c r="C317" s="157">
        <f>achats!O316</f>
        <v>0</v>
      </c>
      <c r="D317" s="164" t="e">
        <f t="shared" si="31"/>
        <v>#DIV/0!</v>
      </c>
      <c r="E317" s="157">
        <f>'1 23'!B531+'2 23'!B531+'3 23'!B531+'4 23'!B531+'5 20'!B531+'6 20'!B531+'7 23'!B531+'8 23'!B531+'9 20'!B531+'10 20'!B531+'11 20'!B531+'12 20'!B531</f>
        <v>0</v>
      </c>
      <c r="F317" s="164" t="e">
        <f t="shared" si="32"/>
        <v>#DIV/0!</v>
      </c>
      <c r="G317" s="157">
        <f>'CH.I'!W330</f>
        <v>0</v>
      </c>
      <c r="H317" s="165" t="e">
        <f t="shared" si="33"/>
        <v>#DIV/0!</v>
      </c>
      <c r="I317" s="158">
        <f t="shared" si="34"/>
        <v>0</v>
      </c>
      <c r="J317" s="158">
        <f t="shared" si="29"/>
        <v>0</v>
      </c>
      <c r="L317" s="169"/>
      <c r="M317" s="170">
        <f>'Rég clients'!H536</f>
        <v>0</v>
      </c>
    </row>
    <row r="318" spans="2:13" ht="22.5" thickTop="1" thickBot="1" x14ac:dyDescent="0.35">
      <c r="B318" s="159">
        <f t="shared" si="30"/>
        <v>0</v>
      </c>
      <c r="C318" s="160">
        <f>achats!O317</f>
        <v>0</v>
      </c>
      <c r="D318" s="161" t="e">
        <f t="shared" si="31"/>
        <v>#DIV/0!</v>
      </c>
      <c r="E318" s="160">
        <f>'1 23'!B532+'2 23'!B532+'3 23'!B532+'4 23'!B532+'5 20'!B532+'6 20'!B532+'7 23'!B532+'8 23'!B532+'9 20'!B532+'10 20'!B532+'11 20'!B532+'12 20'!B532</f>
        <v>0</v>
      </c>
      <c r="F318" s="161" t="e">
        <f t="shared" si="32"/>
        <v>#DIV/0!</v>
      </c>
      <c r="G318" s="160">
        <f>'CH.I'!V332</f>
        <v>0</v>
      </c>
      <c r="H318" s="162" t="e">
        <f t="shared" si="33"/>
        <v>#DIV/0!</v>
      </c>
      <c r="I318" s="163">
        <f t="shared" si="34"/>
        <v>0</v>
      </c>
      <c r="J318" s="163">
        <f t="shared" si="29"/>
        <v>0</v>
      </c>
      <c r="L318" s="169"/>
      <c r="M318" s="170">
        <f>'Rég clients'!H537</f>
        <v>0</v>
      </c>
    </row>
    <row r="319" spans="2:13" ht="22.5" thickTop="1" thickBot="1" x14ac:dyDescent="0.35">
      <c r="B319" s="156">
        <f t="shared" si="30"/>
        <v>0</v>
      </c>
      <c r="C319" s="157">
        <f>achats!O318</f>
        <v>0</v>
      </c>
      <c r="D319" s="164" t="e">
        <f t="shared" si="31"/>
        <v>#DIV/0!</v>
      </c>
      <c r="E319" s="157">
        <f>'1 23'!B533+'2 23'!B533+'3 23'!B533+'4 23'!B533+'5 20'!B533+'6 20'!B533+'7 23'!B533+'8 23'!B533+'9 20'!B533+'10 20'!B533+'11 20'!B533+'12 20'!B533</f>
        <v>0</v>
      </c>
      <c r="F319" s="164" t="e">
        <f t="shared" si="32"/>
        <v>#DIV/0!</v>
      </c>
      <c r="G319" s="157">
        <f>'CH.I'!W332</f>
        <v>0</v>
      </c>
      <c r="H319" s="165" t="e">
        <f t="shared" si="33"/>
        <v>#DIV/0!</v>
      </c>
      <c r="I319" s="158">
        <f t="shared" si="34"/>
        <v>0</v>
      </c>
      <c r="J319" s="158">
        <f t="shared" si="29"/>
        <v>0</v>
      </c>
      <c r="L319" s="169"/>
      <c r="M319" s="170">
        <f>'Rég clients'!H538</f>
        <v>0</v>
      </c>
    </row>
    <row r="320" spans="2:13" ht="22.5" thickTop="1" thickBot="1" x14ac:dyDescent="0.35">
      <c r="B320" s="159">
        <f t="shared" si="30"/>
        <v>0</v>
      </c>
      <c r="C320" s="160">
        <f>achats!O319</f>
        <v>0</v>
      </c>
      <c r="D320" s="161" t="e">
        <f t="shared" si="31"/>
        <v>#DIV/0!</v>
      </c>
      <c r="E320" s="160">
        <f>'1 23'!B534+'2 23'!B534+'3 23'!B534+'4 23'!B534+'5 20'!B534+'6 20'!B534+'7 23'!B534+'8 23'!B534+'9 20'!B534+'10 20'!B534+'11 20'!B534+'12 20'!B534</f>
        <v>0</v>
      </c>
      <c r="F320" s="161" t="e">
        <f t="shared" si="32"/>
        <v>#DIV/0!</v>
      </c>
      <c r="G320" s="160">
        <f>'CH.I'!V334</f>
        <v>0</v>
      </c>
      <c r="H320" s="162" t="e">
        <f t="shared" si="33"/>
        <v>#DIV/0!</v>
      </c>
      <c r="I320" s="163">
        <f t="shared" si="34"/>
        <v>0</v>
      </c>
      <c r="J320" s="163">
        <f t="shared" si="29"/>
        <v>0</v>
      </c>
      <c r="L320" s="169"/>
      <c r="M320" s="170">
        <f>'Rég clients'!H539</f>
        <v>0</v>
      </c>
    </row>
    <row r="321" spans="2:13" ht="22.5" thickTop="1" thickBot="1" x14ac:dyDescent="0.35">
      <c r="B321" s="156">
        <f t="shared" si="30"/>
        <v>0</v>
      </c>
      <c r="C321" s="157">
        <f>achats!O320</f>
        <v>0</v>
      </c>
      <c r="D321" s="164" t="e">
        <f t="shared" si="31"/>
        <v>#DIV/0!</v>
      </c>
      <c r="E321" s="157">
        <f>'1 23'!B535+'2 23'!B535+'3 23'!B535+'4 23'!B535+'5 20'!B535+'6 20'!B535+'7 23'!B535+'8 23'!B535+'9 20'!B535+'10 20'!B535+'11 20'!B535+'12 20'!B535</f>
        <v>0</v>
      </c>
      <c r="F321" s="164" t="e">
        <f t="shared" si="32"/>
        <v>#DIV/0!</v>
      </c>
      <c r="G321" s="157">
        <f>'CH.I'!W334</f>
        <v>0</v>
      </c>
      <c r="H321" s="165" t="e">
        <f t="shared" si="33"/>
        <v>#DIV/0!</v>
      </c>
      <c r="I321" s="158">
        <f t="shared" si="34"/>
        <v>0</v>
      </c>
      <c r="J321" s="158">
        <f t="shared" si="29"/>
        <v>0</v>
      </c>
      <c r="L321" s="169"/>
      <c r="M321" s="170">
        <f>'Rég clients'!H540</f>
        <v>0</v>
      </c>
    </row>
    <row r="322" spans="2:13" ht="22.5" thickTop="1" thickBot="1" x14ac:dyDescent="0.35">
      <c r="B322" s="159">
        <f t="shared" si="30"/>
        <v>0</v>
      </c>
      <c r="C322" s="160">
        <f>achats!O321</f>
        <v>0</v>
      </c>
      <c r="D322" s="161" t="e">
        <f t="shared" si="31"/>
        <v>#DIV/0!</v>
      </c>
      <c r="E322" s="160">
        <f>'1 23'!B536+'2 23'!B536+'3 23'!B536+'4 23'!B536+'5 20'!B536+'6 20'!B536+'7 23'!B536+'8 23'!B536+'9 20'!B536+'10 20'!B536+'11 20'!B536+'12 20'!B536</f>
        <v>0</v>
      </c>
      <c r="F322" s="161" t="e">
        <f t="shared" si="32"/>
        <v>#DIV/0!</v>
      </c>
      <c r="G322" s="160">
        <f>'CH.I'!V336</f>
        <v>0</v>
      </c>
      <c r="H322" s="162" t="e">
        <f t="shared" si="33"/>
        <v>#DIV/0!</v>
      </c>
      <c r="I322" s="163">
        <f t="shared" si="34"/>
        <v>0</v>
      </c>
      <c r="J322" s="163">
        <f t="shared" si="29"/>
        <v>0</v>
      </c>
      <c r="L322" s="169"/>
      <c r="M322" s="170">
        <f>'Rég clients'!H541</f>
        <v>0</v>
      </c>
    </row>
    <row r="323" spans="2:13" ht="22.5" thickTop="1" thickBot="1" x14ac:dyDescent="0.35">
      <c r="B323" s="156">
        <f t="shared" si="30"/>
        <v>0</v>
      </c>
      <c r="C323" s="157">
        <f>achats!O322</f>
        <v>0</v>
      </c>
      <c r="D323" s="164" t="e">
        <f t="shared" si="31"/>
        <v>#DIV/0!</v>
      </c>
      <c r="E323" s="157">
        <f>'1 23'!B537+'2 23'!B537+'3 23'!B537+'4 23'!B537+'5 20'!B537+'6 20'!B537+'7 23'!B537+'8 23'!B537+'9 20'!B537+'10 20'!B537+'11 20'!B537+'12 20'!B537</f>
        <v>0</v>
      </c>
      <c r="F323" s="164" t="e">
        <f t="shared" si="32"/>
        <v>#DIV/0!</v>
      </c>
      <c r="G323" s="157">
        <f>'CH.I'!W336</f>
        <v>0</v>
      </c>
      <c r="H323" s="165" t="e">
        <f t="shared" si="33"/>
        <v>#DIV/0!</v>
      </c>
      <c r="I323" s="158">
        <f t="shared" si="34"/>
        <v>0</v>
      </c>
      <c r="J323" s="158">
        <f t="shared" si="29"/>
        <v>0</v>
      </c>
      <c r="L323" s="169"/>
      <c r="M323" s="170">
        <f>'Rég clients'!H542</f>
        <v>0</v>
      </c>
    </row>
    <row r="324" spans="2:13" ht="22.5" thickTop="1" thickBot="1" x14ac:dyDescent="0.35">
      <c r="B324" s="159">
        <f t="shared" si="30"/>
        <v>0</v>
      </c>
      <c r="C324" s="160">
        <f>achats!O323</f>
        <v>0</v>
      </c>
      <c r="D324" s="161" t="e">
        <f t="shared" si="31"/>
        <v>#DIV/0!</v>
      </c>
      <c r="E324" s="160">
        <f>'1 23'!B538+'2 23'!B538+'3 23'!B538+'4 23'!B538+'5 20'!B538+'6 20'!B538+'7 23'!B538+'8 23'!B538+'9 20'!B538+'10 20'!B538+'11 20'!B538+'12 20'!B538</f>
        <v>0</v>
      </c>
      <c r="F324" s="161" t="e">
        <f t="shared" si="32"/>
        <v>#DIV/0!</v>
      </c>
      <c r="G324" s="160">
        <f>'CH.I'!V338</f>
        <v>0</v>
      </c>
      <c r="H324" s="162" t="e">
        <f t="shared" si="33"/>
        <v>#DIV/0!</v>
      </c>
      <c r="I324" s="163">
        <f t="shared" si="34"/>
        <v>0</v>
      </c>
      <c r="J324" s="163">
        <f t="shared" si="29"/>
        <v>0</v>
      </c>
      <c r="L324" s="169"/>
      <c r="M324" s="170">
        <f>'Rég clients'!H543</f>
        <v>0</v>
      </c>
    </row>
    <row r="325" spans="2:13" ht="22.5" thickTop="1" thickBot="1" x14ac:dyDescent="0.35">
      <c r="B325" s="156">
        <f t="shared" si="30"/>
        <v>0</v>
      </c>
      <c r="C325" s="157">
        <f>achats!O324</f>
        <v>0</v>
      </c>
      <c r="D325" s="164" t="e">
        <f t="shared" si="31"/>
        <v>#DIV/0!</v>
      </c>
      <c r="E325" s="157">
        <f>'1 23'!B539+'2 23'!B539+'3 23'!B539+'4 23'!B539+'5 20'!B539+'6 20'!B539+'7 23'!B539+'8 23'!B539+'9 20'!B539+'10 20'!B539+'11 20'!B539+'12 20'!B539</f>
        <v>0</v>
      </c>
      <c r="F325" s="164" t="e">
        <f t="shared" si="32"/>
        <v>#DIV/0!</v>
      </c>
      <c r="G325" s="157">
        <f>'CH.I'!W338</f>
        <v>0</v>
      </c>
      <c r="H325" s="165" t="e">
        <f t="shared" si="33"/>
        <v>#DIV/0!</v>
      </c>
      <c r="I325" s="158">
        <f t="shared" si="34"/>
        <v>0</v>
      </c>
      <c r="J325" s="158">
        <f t="shared" si="29"/>
        <v>0</v>
      </c>
      <c r="L325" s="169"/>
      <c r="M325" s="170">
        <f>'Rég clients'!H544</f>
        <v>0</v>
      </c>
    </row>
    <row r="326" spans="2:13" ht="22.5" thickTop="1" thickBot="1" x14ac:dyDescent="0.35">
      <c r="B326" s="159">
        <f t="shared" si="30"/>
        <v>0</v>
      </c>
      <c r="C326" s="160">
        <f>achats!O325</f>
        <v>0</v>
      </c>
      <c r="D326" s="161" t="e">
        <f t="shared" si="31"/>
        <v>#DIV/0!</v>
      </c>
      <c r="E326" s="160">
        <f>'1 23'!B540+'2 23'!B540+'3 23'!B540+'4 23'!B540+'5 20'!B540+'6 20'!B540+'7 23'!B540+'8 23'!B540+'9 20'!B540+'10 20'!B540+'11 20'!B540+'12 20'!B540</f>
        <v>0</v>
      </c>
      <c r="F326" s="161" t="e">
        <f t="shared" si="32"/>
        <v>#DIV/0!</v>
      </c>
      <c r="G326" s="160">
        <f>'CH.I'!V340</f>
        <v>0</v>
      </c>
      <c r="H326" s="162" t="e">
        <f t="shared" si="33"/>
        <v>#DIV/0!</v>
      </c>
      <c r="I326" s="163">
        <f t="shared" si="34"/>
        <v>0</v>
      </c>
      <c r="J326" s="163">
        <f t="shared" ref="J326:J389" si="35">M326-I326</f>
        <v>0</v>
      </c>
      <c r="L326" s="169"/>
      <c r="M326" s="170">
        <f>'Rég clients'!H545</f>
        <v>0</v>
      </c>
    </row>
    <row r="327" spans="2:13" ht="22.5" thickTop="1" thickBot="1" x14ac:dyDescent="0.35">
      <c r="B327" s="156">
        <f t="shared" ref="B327:B390" si="36">L327</f>
        <v>0</v>
      </c>
      <c r="C327" s="157">
        <f>achats!O326</f>
        <v>0</v>
      </c>
      <c r="D327" s="164" t="e">
        <f t="shared" ref="D327:D390" si="37">C327/I327</f>
        <v>#DIV/0!</v>
      </c>
      <c r="E327" s="157">
        <f>'1 23'!B541+'2 23'!B541+'3 23'!B541+'4 23'!B541+'5 20'!B541+'6 20'!B541+'7 23'!B541+'8 23'!B541+'9 20'!B541+'10 20'!B541+'11 20'!B541+'12 20'!B541</f>
        <v>0</v>
      </c>
      <c r="F327" s="164" t="e">
        <f t="shared" ref="F327:F390" si="38">E327/I327</f>
        <v>#DIV/0!</v>
      </c>
      <c r="G327" s="157">
        <f>'CH.I'!W340</f>
        <v>0</v>
      </c>
      <c r="H327" s="165" t="e">
        <f t="shared" ref="H327:H390" si="39">G327/I327</f>
        <v>#DIV/0!</v>
      </c>
      <c r="I327" s="158">
        <f t="shared" ref="I327:I390" si="40">C327+E327+G327</f>
        <v>0</v>
      </c>
      <c r="J327" s="158">
        <f t="shared" si="35"/>
        <v>0</v>
      </c>
      <c r="L327" s="169"/>
      <c r="M327" s="170">
        <f>'Rég clients'!H546</f>
        <v>0</v>
      </c>
    </row>
    <row r="328" spans="2:13" ht="22.5" thickTop="1" thickBot="1" x14ac:dyDescent="0.35">
      <c r="B328" s="159">
        <f t="shared" si="36"/>
        <v>0</v>
      </c>
      <c r="C328" s="160">
        <f>achats!O327</f>
        <v>0</v>
      </c>
      <c r="D328" s="161" t="e">
        <f t="shared" si="37"/>
        <v>#DIV/0!</v>
      </c>
      <c r="E328" s="160">
        <f>'1 23'!B542+'2 23'!B542+'3 23'!B542+'4 23'!B542+'5 20'!B542+'6 20'!B542+'7 23'!B542+'8 23'!B542+'9 20'!B542+'10 20'!B542+'11 20'!B542+'12 20'!B542</f>
        <v>0</v>
      </c>
      <c r="F328" s="161" t="e">
        <f t="shared" si="38"/>
        <v>#DIV/0!</v>
      </c>
      <c r="G328" s="160">
        <f>'CH.I'!V342</f>
        <v>0</v>
      </c>
      <c r="H328" s="162" t="e">
        <f t="shared" si="39"/>
        <v>#DIV/0!</v>
      </c>
      <c r="I328" s="163">
        <f t="shared" si="40"/>
        <v>0</v>
      </c>
      <c r="J328" s="163">
        <f t="shared" si="35"/>
        <v>0</v>
      </c>
      <c r="L328" s="169"/>
      <c r="M328" s="170">
        <f>'Rég clients'!H547</f>
        <v>0</v>
      </c>
    </row>
    <row r="329" spans="2:13" ht="22.5" thickTop="1" thickBot="1" x14ac:dyDescent="0.35">
      <c r="B329" s="156">
        <f t="shared" si="36"/>
        <v>0</v>
      </c>
      <c r="C329" s="157">
        <f>achats!O328</f>
        <v>0</v>
      </c>
      <c r="D329" s="164" t="e">
        <f t="shared" si="37"/>
        <v>#DIV/0!</v>
      </c>
      <c r="E329" s="157">
        <f>'1 23'!B543+'2 23'!B543+'3 23'!B543+'4 23'!B543+'5 20'!B543+'6 20'!B543+'7 23'!B543+'8 23'!B543+'9 20'!B543+'10 20'!B543+'11 20'!B543+'12 20'!B543</f>
        <v>0</v>
      </c>
      <c r="F329" s="164" t="e">
        <f t="shared" si="38"/>
        <v>#DIV/0!</v>
      </c>
      <c r="G329" s="157">
        <f>'CH.I'!W342</f>
        <v>0</v>
      </c>
      <c r="H329" s="165" t="e">
        <f t="shared" si="39"/>
        <v>#DIV/0!</v>
      </c>
      <c r="I329" s="158">
        <f t="shared" si="40"/>
        <v>0</v>
      </c>
      <c r="J329" s="158">
        <f t="shared" si="35"/>
        <v>0</v>
      </c>
      <c r="L329" s="169"/>
      <c r="M329" s="170">
        <f>'Rég clients'!H548</f>
        <v>0</v>
      </c>
    </row>
    <row r="330" spans="2:13" ht="22.5" thickTop="1" thickBot="1" x14ac:dyDescent="0.35">
      <c r="B330" s="159">
        <f t="shared" si="36"/>
        <v>0</v>
      </c>
      <c r="C330" s="160">
        <f>achats!O329</f>
        <v>0</v>
      </c>
      <c r="D330" s="161" t="e">
        <f t="shared" si="37"/>
        <v>#DIV/0!</v>
      </c>
      <c r="E330" s="160">
        <f>'1 23'!B544+'2 23'!B544+'3 23'!B544+'4 23'!B544+'5 20'!B544+'6 20'!B544+'7 23'!B544+'8 23'!B544+'9 20'!B544+'10 20'!B544+'11 20'!B544+'12 20'!B544</f>
        <v>0</v>
      </c>
      <c r="F330" s="161" t="e">
        <f t="shared" si="38"/>
        <v>#DIV/0!</v>
      </c>
      <c r="G330" s="160">
        <f>'CH.I'!V344</f>
        <v>0</v>
      </c>
      <c r="H330" s="162" t="e">
        <f t="shared" si="39"/>
        <v>#DIV/0!</v>
      </c>
      <c r="I330" s="163">
        <f t="shared" si="40"/>
        <v>0</v>
      </c>
      <c r="J330" s="163">
        <f t="shared" si="35"/>
        <v>0</v>
      </c>
      <c r="L330" s="169"/>
      <c r="M330" s="170">
        <f>'Rég clients'!H549</f>
        <v>0</v>
      </c>
    </row>
    <row r="331" spans="2:13" ht="22.5" thickTop="1" thickBot="1" x14ac:dyDescent="0.35">
      <c r="B331" s="156">
        <f t="shared" si="36"/>
        <v>0</v>
      </c>
      <c r="C331" s="157">
        <f>achats!O330</f>
        <v>0</v>
      </c>
      <c r="D331" s="164" t="e">
        <f t="shared" si="37"/>
        <v>#DIV/0!</v>
      </c>
      <c r="E331" s="157">
        <f>'1 23'!B545+'2 23'!B545+'3 23'!B545+'4 23'!B545+'5 20'!B545+'6 20'!B545+'7 23'!B545+'8 23'!B545+'9 20'!B545+'10 20'!B545+'11 20'!B545+'12 20'!B545</f>
        <v>0</v>
      </c>
      <c r="F331" s="164" t="e">
        <f t="shared" si="38"/>
        <v>#DIV/0!</v>
      </c>
      <c r="G331" s="157">
        <f>'CH.I'!W344</f>
        <v>0</v>
      </c>
      <c r="H331" s="165" t="e">
        <f t="shared" si="39"/>
        <v>#DIV/0!</v>
      </c>
      <c r="I331" s="158">
        <f t="shared" si="40"/>
        <v>0</v>
      </c>
      <c r="J331" s="158">
        <f t="shared" si="35"/>
        <v>0</v>
      </c>
      <c r="L331" s="169"/>
      <c r="M331" s="170">
        <f>'Rég clients'!H550</f>
        <v>0</v>
      </c>
    </row>
    <row r="332" spans="2:13" ht="22.5" thickTop="1" thickBot="1" x14ac:dyDescent="0.35">
      <c r="B332" s="159">
        <f t="shared" si="36"/>
        <v>0</v>
      </c>
      <c r="C332" s="160">
        <f>achats!O331</f>
        <v>0</v>
      </c>
      <c r="D332" s="161" t="e">
        <f t="shared" si="37"/>
        <v>#DIV/0!</v>
      </c>
      <c r="E332" s="160">
        <f>'1 23'!B546+'2 23'!B546+'3 23'!B546+'4 23'!B546+'5 20'!B546+'6 20'!B546+'7 23'!B546+'8 23'!B546+'9 20'!B546+'10 20'!B546+'11 20'!B546+'12 20'!B546</f>
        <v>0</v>
      </c>
      <c r="F332" s="161" t="e">
        <f t="shared" si="38"/>
        <v>#DIV/0!</v>
      </c>
      <c r="G332" s="160">
        <f>'CH.I'!V346</f>
        <v>0</v>
      </c>
      <c r="H332" s="162" t="e">
        <f t="shared" si="39"/>
        <v>#DIV/0!</v>
      </c>
      <c r="I332" s="163">
        <f t="shared" si="40"/>
        <v>0</v>
      </c>
      <c r="J332" s="163">
        <f t="shared" si="35"/>
        <v>0</v>
      </c>
      <c r="L332" s="169"/>
      <c r="M332" s="170">
        <f>'Rég clients'!H551</f>
        <v>0</v>
      </c>
    </row>
    <row r="333" spans="2:13" ht="22.5" thickTop="1" thickBot="1" x14ac:dyDescent="0.35">
      <c r="B333" s="156">
        <f t="shared" si="36"/>
        <v>0</v>
      </c>
      <c r="C333" s="157">
        <f>achats!O332</f>
        <v>0</v>
      </c>
      <c r="D333" s="164" t="e">
        <f t="shared" si="37"/>
        <v>#DIV/0!</v>
      </c>
      <c r="E333" s="157">
        <f>'1 23'!B547+'2 23'!B547+'3 23'!B547+'4 23'!B547+'5 20'!B547+'6 20'!B547+'7 23'!B547+'8 23'!B547+'9 20'!B547+'10 20'!B547+'11 20'!B547+'12 20'!B547</f>
        <v>0</v>
      </c>
      <c r="F333" s="164" t="e">
        <f t="shared" si="38"/>
        <v>#DIV/0!</v>
      </c>
      <c r="G333" s="157">
        <f>'CH.I'!W346</f>
        <v>0</v>
      </c>
      <c r="H333" s="165" t="e">
        <f t="shared" si="39"/>
        <v>#DIV/0!</v>
      </c>
      <c r="I333" s="158">
        <f t="shared" si="40"/>
        <v>0</v>
      </c>
      <c r="J333" s="158">
        <f t="shared" si="35"/>
        <v>0</v>
      </c>
      <c r="L333" s="169"/>
      <c r="M333" s="170">
        <f>'Rég clients'!H552</f>
        <v>0</v>
      </c>
    </row>
    <row r="334" spans="2:13" ht="22.5" thickTop="1" thickBot="1" x14ac:dyDescent="0.35">
      <c r="B334" s="159">
        <f t="shared" si="36"/>
        <v>0</v>
      </c>
      <c r="C334" s="160">
        <f>achats!O333</f>
        <v>0</v>
      </c>
      <c r="D334" s="161" t="e">
        <f t="shared" si="37"/>
        <v>#DIV/0!</v>
      </c>
      <c r="E334" s="160">
        <f>'1 23'!B548+'2 23'!B548+'3 23'!B548+'4 23'!B548+'5 20'!B548+'6 20'!B548+'7 23'!B548+'8 23'!B548+'9 20'!B548+'10 20'!B548+'11 20'!B548+'12 20'!B548</f>
        <v>0</v>
      </c>
      <c r="F334" s="161" t="e">
        <f t="shared" si="38"/>
        <v>#DIV/0!</v>
      </c>
      <c r="G334" s="160">
        <f>'CH.I'!V348</f>
        <v>0</v>
      </c>
      <c r="H334" s="162" t="e">
        <f t="shared" si="39"/>
        <v>#DIV/0!</v>
      </c>
      <c r="I334" s="163">
        <f t="shared" si="40"/>
        <v>0</v>
      </c>
      <c r="J334" s="163">
        <f t="shared" si="35"/>
        <v>0</v>
      </c>
      <c r="L334" s="169"/>
      <c r="M334" s="170">
        <f>'Rég clients'!H553</f>
        <v>0</v>
      </c>
    </row>
    <row r="335" spans="2:13" ht="22.5" thickTop="1" thickBot="1" x14ac:dyDescent="0.35">
      <c r="B335" s="156">
        <f t="shared" si="36"/>
        <v>0</v>
      </c>
      <c r="C335" s="157">
        <f>achats!O334</f>
        <v>0</v>
      </c>
      <c r="D335" s="164" t="e">
        <f t="shared" si="37"/>
        <v>#DIV/0!</v>
      </c>
      <c r="E335" s="157">
        <f>'1 23'!B549+'2 23'!B549+'3 23'!B549+'4 23'!B549+'5 20'!B549+'6 20'!B549+'7 23'!B549+'8 23'!B549+'9 20'!B549+'10 20'!B549+'11 20'!B549+'12 20'!B549</f>
        <v>0</v>
      </c>
      <c r="F335" s="164" t="e">
        <f t="shared" si="38"/>
        <v>#DIV/0!</v>
      </c>
      <c r="G335" s="157">
        <f>'CH.I'!W348</f>
        <v>0</v>
      </c>
      <c r="H335" s="165" t="e">
        <f t="shared" si="39"/>
        <v>#DIV/0!</v>
      </c>
      <c r="I335" s="158">
        <f t="shared" si="40"/>
        <v>0</v>
      </c>
      <c r="J335" s="158">
        <f t="shared" si="35"/>
        <v>0</v>
      </c>
      <c r="L335" s="169"/>
      <c r="M335" s="170">
        <f>'Rég clients'!H554</f>
        <v>0</v>
      </c>
    </row>
    <row r="336" spans="2:13" ht="22.5" thickTop="1" thickBot="1" x14ac:dyDescent="0.35">
      <c r="B336" s="159">
        <f t="shared" si="36"/>
        <v>0</v>
      </c>
      <c r="C336" s="160">
        <f>achats!O335</f>
        <v>0</v>
      </c>
      <c r="D336" s="161" t="e">
        <f t="shared" si="37"/>
        <v>#DIV/0!</v>
      </c>
      <c r="E336" s="160">
        <f>'1 23'!B550+'2 23'!B550+'3 23'!B550+'4 23'!B550+'5 20'!B550+'6 20'!B550+'7 23'!B550+'8 23'!B550+'9 20'!B550+'10 20'!B550+'11 20'!B550+'12 20'!B550</f>
        <v>0</v>
      </c>
      <c r="F336" s="161" t="e">
        <f t="shared" si="38"/>
        <v>#DIV/0!</v>
      </c>
      <c r="G336" s="160">
        <f>'CH.I'!V350</f>
        <v>0</v>
      </c>
      <c r="H336" s="162" t="e">
        <f t="shared" si="39"/>
        <v>#DIV/0!</v>
      </c>
      <c r="I336" s="163">
        <f t="shared" si="40"/>
        <v>0</v>
      </c>
      <c r="J336" s="163">
        <f t="shared" si="35"/>
        <v>0</v>
      </c>
      <c r="L336" s="169"/>
      <c r="M336" s="170">
        <f>'Rég clients'!H555</f>
        <v>0</v>
      </c>
    </row>
    <row r="337" spans="2:13" ht="22.5" thickTop="1" thickBot="1" x14ac:dyDescent="0.35">
      <c r="B337" s="156">
        <f t="shared" si="36"/>
        <v>0</v>
      </c>
      <c r="C337" s="157">
        <f>achats!O336</f>
        <v>0</v>
      </c>
      <c r="D337" s="164" t="e">
        <f t="shared" si="37"/>
        <v>#DIV/0!</v>
      </c>
      <c r="E337" s="157">
        <f>'1 23'!B551+'2 23'!B551+'3 23'!B551+'4 23'!B551+'5 20'!B551+'6 20'!B551+'7 23'!B551+'8 23'!B551+'9 20'!B551+'10 20'!B551+'11 20'!B551+'12 20'!B551</f>
        <v>0</v>
      </c>
      <c r="F337" s="164" t="e">
        <f t="shared" si="38"/>
        <v>#DIV/0!</v>
      </c>
      <c r="G337" s="157">
        <f>'CH.I'!W350</f>
        <v>0</v>
      </c>
      <c r="H337" s="165" t="e">
        <f t="shared" si="39"/>
        <v>#DIV/0!</v>
      </c>
      <c r="I337" s="158">
        <f t="shared" si="40"/>
        <v>0</v>
      </c>
      <c r="J337" s="158">
        <f t="shared" si="35"/>
        <v>0</v>
      </c>
      <c r="L337" s="169"/>
      <c r="M337" s="170">
        <f>'Rég clients'!H556</f>
        <v>0</v>
      </c>
    </row>
    <row r="338" spans="2:13" ht="22.5" thickTop="1" thickBot="1" x14ac:dyDescent="0.35">
      <c r="B338" s="159">
        <f t="shared" si="36"/>
        <v>0</v>
      </c>
      <c r="C338" s="160">
        <f>achats!O337</f>
        <v>0</v>
      </c>
      <c r="D338" s="161" t="e">
        <f t="shared" si="37"/>
        <v>#DIV/0!</v>
      </c>
      <c r="E338" s="160">
        <f>'1 23'!B552+'2 23'!B552+'3 23'!B552+'4 23'!B552+'5 20'!B552+'6 20'!B552+'7 23'!B552+'8 23'!B552+'9 20'!B552+'10 20'!B552+'11 20'!B552+'12 20'!B552</f>
        <v>0</v>
      </c>
      <c r="F338" s="161" t="e">
        <f t="shared" si="38"/>
        <v>#DIV/0!</v>
      </c>
      <c r="G338" s="160">
        <f>'CH.I'!V352</f>
        <v>0</v>
      </c>
      <c r="H338" s="162" t="e">
        <f t="shared" si="39"/>
        <v>#DIV/0!</v>
      </c>
      <c r="I338" s="163">
        <f t="shared" si="40"/>
        <v>0</v>
      </c>
      <c r="J338" s="163">
        <f t="shared" si="35"/>
        <v>0</v>
      </c>
      <c r="L338" s="169"/>
      <c r="M338" s="170">
        <f>'Rég clients'!H557</f>
        <v>0</v>
      </c>
    </row>
    <row r="339" spans="2:13" ht="22.5" thickTop="1" thickBot="1" x14ac:dyDescent="0.35">
      <c r="B339" s="156">
        <f t="shared" si="36"/>
        <v>0</v>
      </c>
      <c r="C339" s="157">
        <f>achats!O338</f>
        <v>0</v>
      </c>
      <c r="D339" s="164" t="e">
        <f t="shared" si="37"/>
        <v>#DIV/0!</v>
      </c>
      <c r="E339" s="157">
        <f>'1 23'!B553+'2 23'!B553+'3 23'!B553+'4 23'!B553+'5 20'!B553+'6 20'!B553+'7 23'!B553+'8 23'!B553+'9 20'!B553+'10 20'!B553+'11 20'!B553+'12 20'!B553</f>
        <v>0</v>
      </c>
      <c r="F339" s="164" t="e">
        <f t="shared" si="38"/>
        <v>#DIV/0!</v>
      </c>
      <c r="G339" s="157">
        <f>'CH.I'!W352</f>
        <v>0</v>
      </c>
      <c r="H339" s="165" t="e">
        <f t="shared" si="39"/>
        <v>#DIV/0!</v>
      </c>
      <c r="I339" s="158">
        <f t="shared" si="40"/>
        <v>0</v>
      </c>
      <c r="J339" s="158">
        <f t="shared" si="35"/>
        <v>0</v>
      </c>
      <c r="L339" s="169"/>
      <c r="M339" s="170">
        <f>'Rég clients'!H558</f>
        <v>0</v>
      </c>
    </row>
    <row r="340" spans="2:13" ht="22.5" thickTop="1" thickBot="1" x14ac:dyDescent="0.35">
      <c r="B340" s="159">
        <f t="shared" si="36"/>
        <v>0</v>
      </c>
      <c r="C340" s="160">
        <f>achats!O339</f>
        <v>0</v>
      </c>
      <c r="D340" s="161" t="e">
        <f t="shared" si="37"/>
        <v>#DIV/0!</v>
      </c>
      <c r="E340" s="160">
        <f>'1 23'!B554+'2 23'!B554+'3 23'!B554+'4 23'!B554+'5 20'!B554+'6 20'!B554+'7 23'!B554+'8 23'!B554+'9 20'!B554+'10 20'!B554+'11 20'!B554+'12 20'!B554</f>
        <v>0</v>
      </c>
      <c r="F340" s="161" t="e">
        <f t="shared" si="38"/>
        <v>#DIV/0!</v>
      </c>
      <c r="G340" s="160">
        <f>'CH.I'!V354</f>
        <v>0</v>
      </c>
      <c r="H340" s="162" t="e">
        <f t="shared" si="39"/>
        <v>#DIV/0!</v>
      </c>
      <c r="I340" s="163">
        <f t="shared" si="40"/>
        <v>0</v>
      </c>
      <c r="J340" s="163">
        <f t="shared" si="35"/>
        <v>0</v>
      </c>
      <c r="L340" s="169"/>
      <c r="M340" s="170">
        <f>'Rég clients'!H559</f>
        <v>0</v>
      </c>
    </row>
    <row r="341" spans="2:13" ht="22.5" thickTop="1" thickBot="1" x14ac:dyDescent="0.35">
      <c r="B341" s="156">
        <f t="shared" si="36"/>
        <v>0</v>
      </c>
      <c r="C341" s="157">
        <f>achats!O340</f>
        <v>0</v>
      </c>
      <c r="D341" s="164" t="e">
        <f t="shared" si="37"/>
        <v>#DIV/0!</v>
      </c>
      <c r="E341" s="157">
        <f>'1 23'!B555+'2 23'!B555+'3 23'!B555+'4 23'!B555+'5 20'!B555+'6 20'!B555+'7 23'!B555+'8 23'!B555+'9 20'!B555+'10 20'!B555+'11 20'!B555+'12 20'!B555</f>
        <v>0</v>
      </c>
      <c r="F341" s="164" t="e">
        <f t="shared" si="38"/>
        <v>#DIV/0!</v>
      </c>
      <c r="G341" s="157">
        <f>'CH.I'!W354</f>
        <v>0</v>
      </c>
      <c r="H341" s="165" t="e">
        <f t="shared" si="39"/>
        <v>#DIV/0!</v>
      </c>
      <c r="I341" s="158">
        <f t="shared" si="40"/>
        <v>0</v>
      </c>
      <c r="J341" s="158">
        <f t="shared" si="35"/>
        <v>0</v>
      </c>
      <c r="L341" s="169"/>
      <c r="M341" s="170">
        <f>'Rég clients'!H560</f>
        <v>0</v>
      </c>
    </row>
    <row r="342" spans="2:13" ht="22.5" thickTop="1" thickBot="1" x14ac:dyDescent="0.35">
      <c r="B342" s="159">
        <f t="shared" si="36"/>
        <v>0</v>
      </c>
      <c r="C342" s="160">
        <f>achats!O341</f>
        <v>0</v>
      </c>
      <c r="D342" s="161" t="e">
        <f t="shared" si="37"/>
        <v>#DIV/0!</v>
      </c>
      <c r="E342" s="160">
        <f>'1 23'!B556+'2 23'!B556+'3 23'!B556+'4 23'!B556+'5 20'!B556+'6 20'!B556+'7 23'!B556+'8 23'!B556+'9 20'!B556+'10 20'!B556+'11 20'!B556+'12 20'!B556</f>
        <v>0</v>
      </c>
      <c r="F342" s="161" t="e">
        <f t="shared" si="38"/>
        <v>#DIV/0!</v>
      </c>
      <c r="G342" s="160">
        <f>'CH.I'!V356</f>
        <v>0</v>
      </c>
      <c r="H342" s="162" t="e">
        <f t="shared" si="39"/>
        <v>#DIV/0!</v>
      </c>
      <c r="I342" s="163">
        <f t="shared" si="40"/>
        <v>0</v>
      </c>
      <c r="J342" s="163">
        <f t="shared" si="35"/>
        <v>0</v>
      </c>
      <c r="L342" s="169"/>
      <c r="M342" s="170">
        <f>'Rég clients'!H561</f>
        <v>0</v>
      </c>
    </row>
    <row r="343" spans="2:13" ht="22.5" thickTop="1" thickBot="1" x14ac:dyDescent="0.35">
      <c r="B343" s="156">
        <f t="shared" si="36"/>
        <v>0</v>
      </c>
      <c r="C343" s="157">
        <f>achats!O342</f>
        <v>0</v>
      </c>
      <c r="D343" s="164" t="e">
        <f t="shared" si="37"/>
        <v>#DIV/0!</v>
      </c>
      <c r="E343" s="157">
        <f>'1 23'!B557+'2 23'!B557+'3 23'!B557+'4 23'!B557+'5 20'!B557+'6 20'!B557+'7 23'!B557+'8 23'!B557+'9 20'!B557+'10 20'!B557+'11 20'!B557+'12 20'!B557</f>
        <v>0</v>
      </c>
      <c r="F343" s="164" t="e">
        <f t="shared" si="38"/>
        <v>#DIV/0!</v>
      </c>
      <c r="G343" s="157">
        <f>'CH.I'!W356</f>
        <v>0</v>
      </c>
      <c r="H343" s="165" t="e">
        <f t="shared" si="39"/>
        <v>#DIV/0!</v>
      </c>
      <c r="I343" s="158">
        <f t="shared" si="40"/>
        <v>0</v>
      </c>
      <c r="J343" s="158">
        <f t="shared" si="35"/>
        <v>0</v>
      </c>
      <c r="L343" s="169"/>
      <c r="M343" s="170">
        <f>'Rég clients'!H562</f>
        <v>0</v>
      </c>
    </row>
    <row r="344" spans="2:13" ht="22.5" thickTop="1" thickBot="1" x14ac:dyDescent="0.35">
      <c r="B344" s="159">
        <f t="shared" si="36"/>
        <v>0</v>
      </c>
      <c r="C344" s="160">
        <f>achats!O343</f>
        <v>0</v>
      </c>
      <c r="D344" s="161" t="e">
        <f t="shared" si="37"/>
        <v>#DIV/0!</v>
      </c>
      <c r="E344" s="160">
        <f>'1 23'!B558+'2 23'!B558+'3 23'!B558+'4 23'!B558+'5 20'!B558+'6 20'!B558+'7 23'!B558+'8 23'!B558+'9 20'!B558+'10 20'!B558+'11 20'!B558+'12 20'!B558</f>
        <v>0</v>
      </c>
      <c r="F344" s="161" t="e">
        <f t="shared" si="38"/>
        <v>#DIV/0!</v>
      </c>
      <c r="G344" s="160">
        <f>'CH.I'!V358</f>
        <v>0</v>
      </c>
      <c r="H344" s="162" t="e">
        <f t="shared" si="39"/>
        <v>#DIV/0!</v>
      </c>
      <c r="I344" s="163">
        <f t="shared" si="40"/>
        <v>0</v>
      </c>
      <c r="J344" s="163">
        <f t="shared" si="35"/>
        <v>0</v>
      </c>
      <c r="L344" s="169"/>
      <c r="M344" s="170">
        <f>'Rég clients'!H563</f>
        <v>0</v>
      </c>
    </row>
    <row r="345" spans="2:13" ht="22.5" thickTop="1" thickBot="1" x14ac:dyDescent="0.35">
      <c r="B345" s="156">
        <f t="shared" si="36"/>
        <v>0</v>
      </c>
      <c r="C345" s="157">
        <f>achats!O344</f>
        <v>0</v>
      </c>
      <c r="D345" s="164" t="e">
        <f t="shared" si="37"/>
        <v>#DIV/0!</v>
      </c>
      <c r="E345" s="157">
        <f>'1 23'!B559+'2 23'!B559+'3 23'!B559+'4 23'!B559+'5 20'!B559+'6 20'!B559+'7 23'!B559+'8 23'!B559+'9 20'!B559+'10 20'!B559+'11 20'!B559+'12 20'!B559</f>
        <v>0</v>
      </c>
      <c r="F345" s="164" t="e">
        <f t="shared" si="38"/>
        <v>#DIV/0!</v>
      </c>
      <c r="G345" s="157">
        <f>'CH.I'!W358</f>
        <v>0</v>
      </c>
      <c r="H345" s="165" t="e">
        <f t="shared" si="39"/>
        <v>#DIV/0!</v>
      </c>
      <c r="I345" s="158">
        <f t="shared" si="40"/>
        <v>0</v>
      </c>
      <c r="J345" s="158">
        <f t="shared" si="35"/>
        <v>0</v>
      </c>
      <c r="L345" s="169"/>
      <c r="M345" s="170">
        <f>'Rég clients'!H564</f>
        <v>0</v>
      </c>
    </row>
    <row r="346" spans="2:13" ht="22.5" thickTop="1" thickBot="1" x14ac:dyDescent="0.35">
      <c r="B346" s="159">
        <f t="shared" si="36"/>
        <v>0</v>
      </c>
      <c r="C346" s="160">
        <f>achats!O345</f>
        <v>0</v>
      </c>
      <c r="D346" s="161" t="e">
        <f t="shared" si="37"/>
        <v>#DIV/0!</v>
      </c>
      <c r="E346" s="160">
        <f>'1 23'!B560+'2 23'!B560+'3 23'!B560+'4 23'!B560+'5 20'!B560+'6 20'!B560+'7 23'!B560+'8 23'!B560+'9 20'!B560+'10 20'!B560+'11 20'!B560+'12 20'!B560</f>
        <v>0</v>
      </c>
      <c r="F346" s="161" t="e">
        <f t="shared" si="38"/>
        <v>#DIV/0!</v>
      </c>
      <c r="G346" s="160">
        <f>'CH.I'!V360</f>
        <v>0</v>
      </c>
      <c r="H346" s="162" t="e">
        <f t="shared" si="39"/>
        <v>#DIV/0!</v>
      </c>
      <c r="I346" s="163">
        <f t="shared" si="40"/>
        <v>0</v>
      </c>
      <c r="J346" s="163">
        <f t="shared" si="35"/>
        <v>0</v>
      </c>
      <c r="L346" s="169"/>
      <c r="M346" s="170">
        <f>'Rég clients'!H565</f>
        <v>0</v>
      </c>
    </row>
    <row r="347" spans="2:13" ht="22.5" thickTop="1" thickBot="1" x14ac:dyDescent="0.35">
      <c r="B347" s="156">
        <f t="shared" si="36"/>
        <v>0</v>
      </c>
      <c r="C347" s="157">
        <f>achats!O346</f>
        <v>0</v>
      </c>
      <c r="D347" s="164" t="e">
        <f t="shared" si="37"/>
        <v>#DIV/0!</v>
      </c>
      <c r="E347" s="157">
        <f>'1 23'!B561+'2 23'!B561+'3 23'!B561+'4 23'!B561+'5 20'!B561+'6 20'!B561+'7 23'!B561+'8 23'!B561+'9 20'!B561+'10 20'!B561+'11 20'!B561+'12 20'!B561</f>
        <v>0</v>
      </c>
      <c r="F347" s="164" t="e">
        <f t="shared" si="38"/>
        <v>#DIV/0!</v>
      </c>
      <c r="G347" s="157">
        <f>'CH.I'!W360</f>
        <v>0</v>
      </c>
      <c r="H347" s="165" t="e">
        <f t="shared" si="39"/>
        <v>#DIV/0!</v>
      </c>
      <c r="I347" s="158">
        <f t="shared" si="40"/>
        <v>0</v>
      </c>
      <c r="J347" s="158">
        <f t="shared" si="35"/>
        <v>0</v>
      </c>
      <c r="L347" s="169"/>
      <c r="M347" s="170">
        <f>'Rég clients'!H566</f>
        <v>0</v>
      </c>
    </row>
    <row r="348" spans="2:13" ht="22.5" thickTop="1" thickBot="1" x14ac:dyDescent="0.35">
      <c r="B348" s="159">
        <f t="shared" si="36"/>
        <v>0</v>
      </c>
      <c r="C348" s="160">
        <f>achats!O347</f>
        <v>0</v>
      </c>
      <c r="D348" s="161" t="e">
        <f t="shared" si="37"/>
        <v>#DIV/0!</v>
      </c>
      <c r="E348" s="160">
        <f>'1 23'!B562+'2 23'!B562+'3 23'!B562+'4 23'!B562+'5 20'!B562+'6 20'!B562+'7 23'!B562+'8 23'!B562+'9 20'!B562+'10 20'!B562+'11 20'!B562+'12 20'!B562</f>
        <v>0</v>
      </c>
      <c r="F348" s="161" t="e">
        <f t="shared" si="38"/>
        <v>#DIV/0!</v>
      </c>
      <c r="G348" s="160">
        <f>'CH.I'!V362</f>
        <v>0</v>
      </c>
      <c r="H348" s="162" t="e">
        <f t="shared" si="39"/>
        <v>#DIV/0!</v>
      </c>
      <c r="I348" s="163">
        <f t="shared" si="40"/>
        <v>0</v>
      </c>
      <c r="J348" s="163">
        <f t="shared" si="35"/>
        <v>0</v>
      </c>
      <c r="L348" s="169"/>
      <c r="M348" s="170">
        <f>'Rég clients'!H567</f>
        <v>0</v>
      </c>
    </row>
    <row r="349" spans="2:13" ht="22.5" thickTop="1" thickBot="1" x14ac:dyDescent="0.35">
      <c r="B349" s="156">
        <f t="shared" si="36"/>
        <v>0</v>
      </c>
      <c r="C349" s="157">
        <f>achats!O348</f>
        <v>0</v>
      </c>
      <c r="D349" s="164" t="e">
        <f t="shared" si="37"/>
        <v>#DIV/0!</v>
      </c>
      <c r="E349" s="157">
        <f>'1 23'!B563+'2 23'!B563+'3 23'!B563+'4 23'!B563+'5 20'!B563+'6 20'!B563+'7 23'!B563+'8 23'!B563+'9 20'!B563+'10 20'!B563+'11 20'!B563+'12 20'!B563</f>
        <v>0</v>
      </c>
      <c r="F349" s="164" t="e">
        <f t="shared" si="38"/>
        <v>#DIV/0!</v>
      </c>
      <c r="G349" s="157">
        <f>'CH.I'!W362</f>
        <v>0</v>
      </c>
      <c r="H349" s="165" t="e">
        <f t="shared" si="39"/>
        <v>#DIV/0!</v>
      </c>
      <c r="I349" s="158">
        <f t="shared" si="40"/>
        <v>0</v>
      </c>
      <c r="J349" s="158">
        <f t="shared" si="35"/>
        <v>0</v>
      </c>
      <c r="L349" s="169"/>
      <c r="M349" s="170">
        <f>'Rég clients'!H568</f>
        <v>0</v>
      </c>
    </row>
    <row r="350" spans="2:13" ht="22.5" thickTop="1" thickBot="1" x14ac:dyDescent="0.35">
      <c r="B350" s="159">
        <f t="shared" si="36"/>
        <v>0</v>
      </c>
      <c r="C350" s="160">
        <f>achats!O349</f>
        <v>0</v>
      </c>
      <c r="D350" s="161" t="e">
        <f t="shared" si="37"/>
        <v>#DIV/0!</v>
      </c>
      <c r="E350" s="160">
        <f>'1 23'!B564+'2 23'!B564+'3 23'!B564+'4 23'!B564+'5 20'!B564+'6 20'!B564+'7 23'!B564+'8 23'!B564+'9 20'!B564+'10 20'!B564+'11 20'!B564+'12 20'!B564</f>
        <v>0</v>
      </c>
      <c r="F350" s="161" t="e">
        <f t="shared" si="38"/>
        <v>#DIV/0!</v>
      </c>
      <c r="G350" s="160">
        <f>'CH.I'!V364</f>
        <v>0</v>
      </c>
      <c r="H350" s="162" t="e">
        <f t="shared" si="39"/>
        <v>#DIV/0!</v>
      </c>
      <c r="I350" s="163">
        <f t="shared" si="40"/>
        <v>0</v>
      </c>
      <c r="J350" s="163">
        <f t="shared" si="35"/>
        <v>0</v>
      </c>
      <c r="L350" s="169"/>
      <c r="M350" s="170">
        <f>'Rég clients'!H569</f>
        <v>0</v>
      </c>
    </row>
    <row r="351" spans="2:13" ht="22.5" thickTop="1" thickBot="1" x14ac:dyDescent="0.35">
      <c r="B351" s="156">
        <f t="shared" si="36"/>
        <v>0</v>
      </c>
      <c r="C351" s="157">
        <f>achats!O350</f>
        <v>0</v>
      </c>
      <c r="D351" s="164" t="e">
        <f t="shared" si="37"/>
        <v>#DIV/0!</v>
      </c>
      <c r="E351" s="157">
        <f>'1 23'!B565+'2 23'!B565+'3 23'!B565+'4 23'!B565+'5 20'!B565+'6 20'!B565+'7 23'!B565+'8 23'!B565+'9 20'!B565+'10 20'!B565+'11 20'!B565+'12 20'!B565</f>
        <v>0</v>
      </c>
      <c r="F351" s="164" t="e">
        <f t="shared" si="38"/>
        <v>#DIV/0!</v>
      </c>
      <c r="G351" s="157">
        <f>'CH.I'!W364</f>
        <v>0</v>
      </c>
      <c r="H351" s="165" t="e">
        <f t="shared" si="39"/>
        <v>#DIV/0!</v>
      </c>
      <c r="I351" s="158">
        <f t="shared" si="40"/>
        <v>0</v>
      </c>
      <c r="J351" s="158">
        <f t="shared" si="35"/>
        <v>0</v>
      </c>
      <c r="L351" s="169"/>
      <c r="M351" s="170">
        <f>'Rég clients'!H570</f>
        <v>0</v>
      </c>
    </row>
    <row r="352" spans="2:13" ht="22.5" thickTop="1" thickBot="1" x14ac:dyDescent="0.35">
      <c r="B352" s="159">
        <f t="shared" si="36"/>
        <v>0</v>
      </c>
      <c r="C352" s="160">
        <f>achats!O351</f>
        <v>0</v>
      </c>
      <c r="D352" s="161" t="e">
        <f t="shared" si="37"/>
        <v>#DIV/0!</v>
      </c>
      <c r="E352" s="160">
        <f>'1 23'!B566+'2 23'!B566+'3 23'!B566+'4 23'!B566+'5 20'!B566+'6 20'!B566+'7 23'!B566+'8 23'!B566+'9 20'!B566+'10 20'!B566+'11 20'!B566+'12 20'!B566</f>
        <v>0</v>
      </c>
      <c r="F352" s="161" t="e">
        <f t="shared" si="38"/>
        <v>#DIV/0!</v>
      </c>
      <c r="G352" s="160">
        <f>'CH.I'!V366</f>
        <v>0</v>
      </c>
      <c r="H352" s="162" t="e">
        <f t="shared" si="39"/>
        <v>#DIV/0!</v>
      </c>
      <c r="I352" s="163">
        <f t="shared" si="40"/>
        <v>0</v>
      </c>
      <c r="J352" s="163">
        <f t="shared" si="35"/>
        <v>0</v>
      </c>
      <c r="L352" s="169"/>
      <c r="M352" s="170">
        <f>'Rég clients'!H571</f>
        <v>0</v>
      </c>
    </row>
    <row r="353" spans="2:13" ht="22.5" thickTop="1" thickBot="1" x14ac:dyDescent="0.35">
      <c r="B353" s="156">
        <f t="shared" si="36"/>
        <v>0</v>
      </c>
      <c r="C353" s="157">
        <f>achats!O352</f>
        <v>0</v>
      </c>
      <c r="D353" s="164" t="e">
        <f t="shared" si="37"/>
        <v>#DIV/0!</v>
      </c>
      <c r="E353" s="157">
        <f>'1 23'!B567+'2 23'!B567+'3 23'!B567+'4 23'!B567+'5 20'!B567+'6 20'!B567+'7 23'!B567+'8 23'!B567+'9 20'!B567+'10 20'!B567+'11 20'!B567+'12 20'!B567</f>
        <v>0</v>
      </c>
      <c r="F353" s="164" t="e">
        <f t="shared" si="38"/>
        <v>#DIV/0!</v>
      </c>
      <c r="G353" s="157">
        <f>'CH.I'!W366</f>
        <v>0</v>
      </c>
      <c r="H353" s="165" t="e">
        <f t="shared" si="39"/>
        <v>#DIV/0!</v>
      </c>
      <c r="I353" s="158">
        <f t="shared" si="40"/>
        <v>0</v>
      </c>
      <c r="J353" s="158">
        <f t="shared" si="35"/>
        <v>0</v>
      </c>
      <c r="L353" s="169"/>
      <c r="M353" s="170">
        <f>'Rég clients'!H572</f>
        <v>0</v>
      </c>
    </row>
    <row r="354" spans="2:13" ht="22.5" thickTop="1" thickBot="1" x14ac:dyDescent="0.35">
      <c r="B354" s="159">
        <f t="shared" si="36"/>
        <v>0</v>
      </c>
      <c r="C354" s="160">
        <f>achats!O353</f>
        <v>0</v>
      </c>
      <c r="D354" s="161" t="e">
        <f t="shared" si="37"/>
        <v>#DIV/0!</v>
      </c>
      <c r="E354" s="160">
        <f>'1 23'!B568+'2 23'!B568+'3 23'!B568+'4 23'!B568+'5 20'!B568+'6 20'!B568+'7 23'!B568+'8 23'!B568+'9 20'!B568+'10 20'!B568+'11 20'!B568+'12 20'!B568</f>
        <v>0</v>
      </c>
      <c r="F354" s="161" t="e">
        <f t="shared" si="38"/>
        <v>#DIV/0!</v>
      </c>
      <c r="G354" s="160">
        <f>'CH.I'!V368</f>
        <v>0</v>
      </c>
      <c r="H354" s="162" t="e">
        <f t="shared" si="39"/>
        <v>#DIV/0!</v>
      </c>
      <c r="I354" s="163">
        <f t="shared" si="40"/>
        <v>0</v>
      </c>
      <c r="J354" s="163">
        <f t="shared" si="35"/>
        <v>0</v>
      </c>
      <c r="L354" s="169"/>
      <c r="M354" s="170">
        <f>'Rég clients'!H573</f>
        <v>0</v>
      </c>
    </row>
    <row r="355" spans="2:13" ht="22.5" thickTop="1" thickBot="1" x14ac:dyDescent="0.35">
      <c r="B355" s="156">
        <f t="shared" si="36"/>
        <v>0</v>
      </c>
      <c r="C355" s="157">
        <f>achats!O354</f>
        <v>0</v>
      </c>
      <c r="D355" s="164" t="e">
        <f t="shared" si="37"/>
        <v>#DIV/0!</v>
      </c>
      <c r="E355" s="157">
        <f>'1 23'!B569+'2 23'!B569+'3 23'!B569+'4 23'!B569+'5 20'!B569+'6 20'!B569+'7 23'!B569+'8 23'!B569+'9 20'!B569+'10 20'!B569+'11 20'!B569+'12 20'!B569</f>
        <v>0</v>
      </c>
      <c r="F355" s="164" t="e">
        <f t="shared" si="38"/>
        <v>#DIV/0!</v>
      </c>
      <c r="G355" s="157">
        <f>'CH.I'!W368</f>
        <v>0</v>
      </c>
      <c r="H355" s="165" t="e">
        <f t="shared" si="39"/>
        <v>#DIV/0!</v>
      </c>
      <c r="I355" s="158">
        <f t="shared" si="40"/>
        <v>0</v>
      </c>
      <c r="J355" s="158">
        <f t="shared" si="35"/>
        <v>0</v>
      </c>
      <c r="L355" s="169"/>
      <c r="M355" s="170">
        <f>'Rég clients'!H574</f>
        <v>0</v>
      </c>
    </row>
    <row r="356" spans="2:13" ht="22.5" thickTop="1" thickBot="1" x14ac:dyDescent="0.35">
      <c r="B356" s="159">
        <f t="shared" si="36"/>
        <v>0</v>
      </c>
      <c r="C356" s="160">
        <f>achats!O355</f>
        <v>0</v>
      </c>
      <c r="D356" s="161" t="e">
        <f t="shared" si="37"/>
        <v>#DIV/0!</v>
      </c>
      <c r="E356" s="160">
        <f>'1 23'!B570+'2 23'!B570+'3 23'!B570+'4 23'!B570+'5 20'!B570+'6 20'!B570+'7 23'!B570+'8 23'!B570+'9 20'!B570+'10 20'!B570+'11 20'!B570+'12 20'!B570</f>
        <v>0</v>
      </c>
      <c r="F356" s="161" t="e">
        <f t="shared" si="38"/>
        <v>#DIV/0!</v>
      </c>
      <c r="G356" s="160">
        <f>'CH.I'!V370</f>
        <v>0</v>
      </c>
      <c r="H356" s="162" t="e">
        <f t="shared" si="39"/>
        <v>#DIV/0!</v>
      </c>
      <c r="I356" s="163">
        <f t="shared" si="40"/>
        <v>0</v>
      </c>
      <c r="J356" s="163">
        <f t="shared" si="35"/>
        <v>0</v>
      </c>
      <c r="L356" s="169"/>
      <c r="M356" s="170">
        <f>'Rég clients'!H575</f>
        <v>0</v>
      </c>
    </row>
    <row r="357" spans="2:13" ht="22.5" thickTop="1" thickBot="1" x14ac:dyDescent="0.35">
      <c r="B357" s="156">
        <f t="shared" si="36"/>
        <v>0</v>
      </c>
      <c r="C357" s="157">
        <f>achats!O356</f>
        <v>0</v>
      </c>
      <c r="D357" s="164" t="e">
        <f t="shared" si="37"/>
        <v>#DIV/0!</v>
      </c>
      <c r="E357" s="157">
        <f>'1 23'!B571+'2 23'!B571+'3 23'!B571+'4 23'!B571+'5 20'!B571+'6 20'!B571+'7 23'!B571+'8 23'!B571+'9 20'!B571+'10 20'!B571+'11 20'!B571+'12 20'!B571</f>
        <v>0</v>
      </c>
      <c r="F357" s="164" t="e">
        <f t="shared" si="38"/>
        <v>#DIV/0!</v>
      </c>
      <c r="G357" s="157">
        <f>'CH.I'!W370</f>
        <v>0</v>
      </c>
      <c r="H357" s="165" t="e">
        <f t="shared" si="39"/>
        <v>#DIV/0!</v>
      </c>
      <c r="I357" s="158">
        <f t="shared" si="40"/>
        <v>0</v>
      </c>
      <c r="J357" s="158">
        <f t="shared" si="35"/>
        <v>0</v>
      </c>
      <c r="L357" s="169"/>
      <c r="M357" s="170">
        <f>'Rég clients'!H576</f>
        <v>0</v>
      </c>
    </row>
    <row r="358" spans="2:13" ht="22.5" thickTop="1" thickBot="1" x14ac:dyDescent="0.35">
      <c r="B358" s="159">
        <f t="shared" si="36"/>
        <v>0</v>
      </c>
      <c r="C358" s="160">
        <f>achats!O357</f>
        <v>0</v>
      </c>
      <c r="D358" s="161" t="e">
        <f t="shared" si="37"/>
        <v>#DIV/0!</v>
      </c>
      <c r="E358" s="160">
        <f>'1 23'!B572+'2 23'!B572+'3 23'!B572+'4 23'!B572+'5 20'!B572+'6 20'!B572+'7 23'!B572+'8 23'!B572+'9 20'!B572+'10 20'!B572+'11 20'!B572+'12 20'!B572</f>
        <v>0</v>
      </c>
      <c r="F358" s="161" t="e">
        <f t="shared" si="38"/>
        <v>#DIV/0!</v>
      </c>
      <c r="G358" s="160">
        <f>'CH.I'!V372</f>
        <v>0</v>
      </c>
      <c r="H358" s="162" t="e">
        <f t="shared" si="39"/>
        <v>#DIV/0!</v>
      </c>
      <c r="I358" s="163">
        <f t="shared" si="40"/>
        <v>0</v>
      </c>
      <c r="J358" s="163">
        <f t="shared" si="35"/>
        <v>0</v>
      </c>
      <c r="L358" s="169"/>
      <c r="M358" s="170">
        <f>'Rég clients'!H577</f>
        <v>0</v>
      </c>
    </row>
    <row r="359" spans="2:13" ht="22.5" thickTop="1" thickBot="1" x14ac:dyDescent="0.35">
      <c r="B359" s="156">
        <f t="shared" si="36"/>
        <v>0</v>
      </c>
      <c r="C359" s="157">
        <f>achats!O358</f>
        <v>0</v>
      </c>
      <c r="D359" s="164" t="e">
        <f t="shared" si="37"/>
        <v>#DIV/0!</v>
      </c>
      <c r="E359" s="157">
        <f>'1 23'!B573+'2 23'!B573+'3 23'!B573+'4 23'!B573+'5 20'!B573+'6 20'!B573+'7 23'!B573+'8 23'!B573+'9 20'!B573+'10 20'!B573+'11 20'!B573+'12 20'!B573</f>
        <v>0</v>
      </c>
      <c r="F359" s="164" t="e">
        <f t="shared" si="38"/>
        <v>#DIV/0!</v>
      </c>
      <c r="G359" s="157">
        <f>'CH.I'!W372</f>
        <v>0</v>
      </c>
      <c r="H359" s="165" t="e">
        <f t="shared" si="39"/>
        <v>#DIV/0!</v>
      </c>
      <c r="I359" s="158">
        <f t="shared" si="40"/>
        <v>0</v>
      </c>
      <c r="J359" s="158">
        <f t="shared" si="35"/>
        <v>0</v>
      </c>
      <c r="L359" s="169"/>
      <c r="M359" s="170">
        <f>'Rég clients'!H578</f>
        <v>0</v>
      </c>
    </row>
    <row r="360" spans="2:13" ht="22.5" thickTop="1" thickBot="1" x14ac:dyDescent="0.35">
      <c r="B360" s="159">
        <f t="shared" si="36"/>
        <v>0</v>
      </c>
      <c r="C360" s="160">
        <f>achats!O359</f>
        <v>0</v>
      </c>
      <c r="D360" s="161" t="e">
        <f t="shared" si="37"/>
        <v>#DIV/0!</v>
      </c>
      <c r="E360" s="160">
        <f>'1 23'!B574+'2 23'!B574+'3 23'!B574+'4 23'!B574+'5 20'!B574+'6 20'!B574+'7 23'!B574+'8 23'!B574+'9 20'!B574+'10 20'!B574+'11 20'!B574+'12 20'!B574</f>
        <v>0</v>
      </c>
      <c r="F360" s="161" t="e">
        <f t="shared" si="38"/>
        <v>#DIV/0!</v>
      </c>
      <c r="G360" s="160">
        <f>'CH.I'!V374</f>
        <v>0</v>
      </c>
      <c r="H360" s="162" t="e">
        <f t="shared" si="39"/>
        <v>#DIV/0!</v>
      </c>
      <c r="I360" s="163">
        <f t="shared" si="40"/>
        <v>0</v>
      </c>
      <c r="J360" s="163">
        <f t="shared" si="35"/>
        <v>0</v>
      </c>
      <c r="L360" s="169"/>
      <c r="M360" s="170">
        <f>'Rég clients'!H579</f>
        <v>0</v>
      </c>
    </row>
    <row r="361" spans="2:13" ht="22.5" thickTop="1" thickBot="1" x14ac:dyDescent="0.35">
      <c r="B361" s="156">
        <f t="shared" si="36"/>
        <v>0</v>
      </c>
      <c r="C361" s="157">
        <f>achats!O360</f>
        <v>0</v>
      </c>
      <c r="D361" s="164" t="e">
        <f t="shared" si="37"/>
        <v>#DIV/0!</v>
      </c>
      <c r="E361" s="157">
        <f>'1 23'!B575+'2 23'!B575+'3 23'!B575+'4 23'!B575+'5 20'!B575+'6 20'!B575+'7 23'!B575+'8 23'!B575+'9 20'!B575+'10 20'!B575+'11 20'!B575+'12 20'!B575</f>
        <v>0</v>
      </c>
      <c r="F361" s="164" t="e">
        <f t="shared" si="38"/>
        <v>#DIV/0!</v>
      </c>
      <c r="G361" s="157">
        <f>'CH.I'!W374</f>
        <v>0</v>
      </c>
      <c r="H361" s="165" t="e">
        <f t="shared" si="39"/>
        <v>#DIV/0!</v>
      </c>
      <c r="I361" s="158">
        <f t="shared" si="40"/>
        <v>0</v>
      </c>
      <c r="J361" s="158">
        <f t="shared" si="35"/>
        <v>0</v>
      </c>
      <c r="L361" s="169"/>
      <c r="M361" s="170">
        <f>'Rég clients'!H580</f>
        <v>0</v>
      </c>
    </row>
    <row r="362" spans="2:13" ht="22.5" thickTop="1" thickBot="1" x14ac:dyDescent="0.35">
      <c r="B362" s="159">
        <f t="shared" si="36"/>
        <v>0</v>
      </c>
      <c r="C362" s="160">
        <f>achats!O361</f>
        <v>0</v>
      </c>
      <c r="D362" s="161" t="e">
        <f t="shared" si="37"/>
        <v>#DIV/0!</v>
      </c>
      <c r="E362" s="160">
        <f>'1 23'!B576+'2 23'!B576+'3 23'!B576+'4 23'!B576+'5 20'!B576+'6 20'!B576+'7 23'!B576+'8 23'!B576+'9 20'!B576+'10 20'!B576+'11 20'!B576+'12 20'!B576</f>
        <v>0</v>
      </c>
      <c r="F362" s="161" t="e">
        <f t="shared" si="38"/>
        <v>#DIV/0!</v>
      </c>
      <c r="G362" s="160">
        <f>'CH.I'!V376</f>
        <v>0</v>
      </c>
      <c r="H362" s="162" t="e">
        <f t="shared" si="39"/>
        <v>#DIV/0!</v>
      </c>
      <c r="I362" s="163">
        <f t="shared" si="40"/>
        <v>0</v>
      </c>
      <c r="J362" s="163">
        <f t="shared" si="35"/>
        <v>0</v>
      </c>
      <c r="L362" s="169"/>
      <c r="M362" s="170">
        <f>'Rég clients'!H581</f>
        <v>0</v>
      </c>
    </row>
    <row r="363" spans="2:13" ht="22.5" thickTop="1" thickBot="1" x14ac:dyDescent="0.35">
      <c r="B363" s="156">
        <f t="shared" si="36"/>
        <v>0</v>
      </c>
      <c r="C363" s="157">
        <f>achats!O362</f>
        <v>0</v>
      </c>
      <c r="D363" s="164" t="e">
        <f t="shared" si="37"/>
        <v>#DIV/0!</v>
      </c>
      <c r="E363" s="157">
        <f>'1 23'!B577+'2 23'!B577+'3 23'!B577+'4 23'!B577+'5 20'!B577+'6 20'!B577+'7 23'!B577+'8 23'!B577+'9 20'!B577+'10 20'!B577+'11 20'!B577+'12 20'!B577</f>
        <v>0</v>
      </c>
      <c r="F363" s="164" t="e">
        <f t="shared" si="38"/>
        <v>#DIV/0!</v>
      </c>
      <c r="G363" s="157">
        <f>'CH.I'!W376</f>
        <v>0</v>
      </c>
      <c r="H363" s="165" t="e">
        <f t="shared" si="39"/>
        <v>#DIV/0!</v>
      </c>
      <c r="I363" s="158">
        <f t="shared" si="40"/>
        <v>0</v>
      </c>
      <c r="J363" s="158">
        <f t="shared" si="35"/>
        <v>0</v>
      </c>
      <c r="L363" s="169"/>
      <c r="M363" s="170">
        <f>'Rég clients'!H582</f>
        <v>0</v>
      </c>
    </row>
    <row r="364" spans="2:13" ht="22.5" thickTop="1" thickBot="1" x14ac:dyDescent="0.35">
      <c r="B364" s="159">
        <f t="shared" si="36"/>
        <v>0</v>
      </c>
      <c r="C364" s="160">
        <f>achats!O363</f>
        <v>0</v>
      </c>
      <c r="D364" s="161" t="e">
        <f t="shared" si="37"/>
        <v>#DIV/0!</v>
      </c>
      <c r="E364" s="160">
        <f>'1 23'!B578+'2 23'!B578+'3 23'!B578+'4 23'!B578+'5 20'!B578+'6 20'!B578+'7 23'!B578+'8 23'!B578+'9 20'!B578+'10 20'!B578+'11 20'!B578+'12 20'!B578</f>
        <v>0</v>
      </c>
      <c r="F364" s="161" t="e">
        <f t="shared" si="38"/>
        <v>#DIV/0!</v>
      </c>
      <c r="G364" s="160">
        <f>'CH.I'!V378</f>
        <v>0</v>
      </c>
      <c r="H364" s="162" t="e">
        <f t="shared" si="39"/>
        <v>#DIV/0!</v>
      </c>
      <c r="I364" s="163">
        <f t="shared" si="40"/>
        <v>0</v>
      </c>
      <c r="J364" s="163">
        <f t="shared" si="35"/>
        <v>0</v>
      </c>
      <c r="L364" s="169"/>
      <c r="M364" s="170">
        <f>'Rég clients'!H583</f>
        <v>0</v>
      </c>
    </row>
    <row r="365" spans="2:13" ht="22.5" thickTop="1" thickBot="1" x14ac:dyDescent="0.35">
      <c r="B365" s="156">
        <f t="shared" si="36"/>
        <v>0</v>
      </c>
      <c r="C365" s="157">
        <f>achats!O364</f>
        <v>0</v>
      </c>
      <c r="D365" s="164" t="e">
        <f t="shared" si="37"/>
        <v>#DIV/0!</v>
      </c>
      <c r="E365" s="157">
        <f>'1 23'!B579+'2 23'!B579+'3 23'!B579+'4 23'!B579+'5 20'!B579+'6 20'!B579+'7 23'!B579+'8 23'!B579+'9 20'!B579+'10 20'!B579+'11 20'!B579+'12 20'!B579</f>
        <v>0</v>
      </c>
      <c r="F365" s="164" t="e">
        <f t="shared" si="38"/>
        <v>#DIV/0!</v>
      </c>
      <c r="G365" s="157">
        <f>'CH.I'!W378</f>
        <v>0</v>
      </c>
      <c r="H365" s="165" t="e">
        <f t="shared" si="39"/>
        <v>#DIV/0!</v>
      </c>
      <c r="I365" s="158">
        <f t="shared" si="40"/>
        <v>0</v>
      </c>
      <c r="J365" s="158">
        <f t="shared" si="35"/>
        <v>0</v>
      </c>
      <c r="L365" s="169"/>
      <c r="M365" s="170">
        <f>'Rég clients'!H584</f>
        <v>0</v>
      </c>
    </row>
    <row r="366" spans="2:13" ht="22.5" thickTop="1" thickBot="1" x14ac:dyDescent="0.35">
      <c r="B366" s="159">
        <f t="shared" si="36"/>
        <v>0</v>
      </c>
      <c r="C366" s="160">
        <f>achats!O365</f>
        <v>0</v>
      </c>
      <c r="D366" s="161" t="e">
        <f t="shared" si="37"/>
        <v>#DIV/0!</v>
      </c>
      <c r="E366" s="160">
        <f>'1 23'!B580+'2 23'!B580+'3 23'!B580+'4 23'!B580+'5 20'!B580+'6 20'!B580+'7 23'!B580+'8 23'!B580+'9 20'!B580+'10 20'!B580+'11 20'!B580+'12 20'!B580</f>
        <v>0</v>
      </c>
      <c r="F366" s="161" t="e">
        <f t="shared" si="38"/>
        <v>#DIV/0!</v>
      </c>
      <c r="G366" s="160">
        <f>'CH.I'!V380</f>
        <v>0</v>
      </c>
      <c r="H366" s="162" t="e">
        <f t="shared" si="39"/>
        <v>#DIV/0!</v>
      </c>
      <c r="I366" s="163">
        <f t="shared" si="40"/>
        <v>0</v>
      </c>
      <c r="J366" s="163">
        <f t="shared" si="35"/>
        <v>0</v>
      </c>
      <c r="L366" s="169"/>
      <c r="M366" s="170">
        <f>'Rég clients'!H585</f>
        <v>0</v>
      </c>
    </row>
    <row r="367" spans="2:13" ht="22.5" thickTop="1" thickBot="1" x14ac:dyDescent="0.35">
      <c r="B367" s="156">
        <f t="shared" si="36"/>
        <v>0</v>
      </c>
      <c r="C367" s="157">
        <f>achats!O366</f>
        <v>0</v>
      </c>
      <c r="D367" s="164" t="e">
        <f t="shared" si="37"/>
        <v>#DIV/0!</v>
      </c>
      <c r="E367" s="157">
        <f>'1 23'!B581+'2 23'!B581+'3 23'!B581+'4 23'!B581+'5 20'!B581+'6 20'!B581+'7 23'!B581+'8 23'!B581+'9 20'!B581+'10 20'!B581+'11 20'!B581+'12 20'!B581</f>
        <v>0</v>
      </c>
      <c r="F367" s="164" t="e">
        <f t="shared" si="38"/>
        <v>#DIV/0!</v>
      </c>
      <c r="G367" s="157">
        <f>'CH.I'!W380</f>
        <v>0</v>
      </c>
      <c r="H367" s="165" t="e">
        <f t="shared" si="39"/>
        <v>#DIV/0!</v>
      </c>
      <c r="I367" s="158">
        <f t="shared" si="40"/>
        <v>0</v>
      </c>
      <c r="J367" s="158">
        <f t="shared" si="35"/>
        <v>0</v>
      </c>
      <c r="L367" s="169"/>
      <c r="M367" s="170">
        <f>'Rég clients'!H586</f>
        <v>0</v>
      </c>
    </row>
    <row r="368" spans="2:13" ht="22.5" thickTop="1" thickBot="1" x14ac:dyDescent="0.35">
      <c r="B368" s="159">
        <f t="shared" si="36"/>
        <v>0</v>
      </c>
      <c r="C368" s="160">
        <f>achats!O367</f>
        <v>0</v>
      </c>
      <c r="D368" s="161" t="e">
        <f t="shared" si="37"/>
        <v>#DIV/0!</v>
      </c>
      <c r="E368" s="160">
        <f>'1 23'!B582+'2 23'!B582+'3 23'!B582+'4 23'!B582+'5 20'!B582+'6 20'!B582+'7 23'!B582+'8 23'!B582+'9 20'!B582+'10 20'!B582+'11 20'!B582+'12 20'!B582</f>
        <v>0</v>
      </c>
      <c r="F368" s="161" t="e">
        <f t="shared" si="38"/>
        <v>#DIV/0!</v>
      </c>
      <c r="G368" s="160">
        <f>'CH.I'!V382</f>
        <v>0</v>
      </c>
      <c r="H368" s="162" t="e">
        <f t="shared" si="39"/>
        <v>#DIV/0!</v>
      </c>
      <c r="I368" s="163">
        <f t="shared" si="40"/>
        <v>0</v>
      </c>
      <c r="J368" s="163">
        <f t="shared" si="35"/>
        <v>0</v>
      </c>
      <c r="L368" s="169"/>
      <c r="M368" s="170">
        <f>'Rég clients'!H587</f>
        <v>0</v>
      </c>
    </row>
    <row r="369" spans="2:13" ht="22.5" thickTop="1" thickBot="1" x14ac:dyDescent="0.35">
      <c r="B369" s="156">
        <f t="shared" si="36"/>
        <v>0</v>
      </c>
      <c r="C369" s="157">
        <f>achats!O368</f>
        <v>0</v>
      </c>
      <c r="D369" s="164" t="e">
        <f t="shared" si="37"/>
        <v>#DIV/0!</v>
      </c>
      <c r="E369" s="157">
        <f>'1 23'!B583+'2 23'!B583+'3 23'!B583+'4 23'!B583+'5 20'!B583+'6 20'!B583+'7 23'!B583+'8 23'!B583+'9 20'!B583+'10 20'!B583+'11 20'!B583+'12 20'!B583</f>
        <v>0</v>
      </c>
      <c r="F369" s="164" t="e">
        <f t="shared" si="38"/>
        <v>#DIV/0!</v>
      </c>
      <c r="G369" s="157">
        <f>'CH.I'!W382</f>
        <v>0</v>
      </c>
      <c r="H369" s="165" t="e">
        <f t="shared" si="39"/>
        <v>#DIV/0!</v>
      </c>
      <c r="I369" s="158">
        <f t="shared" si="40"/>
        <v>0</v>
      </c>
      <c r="J369" s="158">
        <f t="shared" si="35"/>
        <v>0</v>
      </c>
      <c r="L369" s="169"/>
      <c r="M369" s="170">
        <f>'Rég clients'!H588</f>
        <v>0</v>
      </c>
    </row>
    <row r="370" spans="2:13" ht="22.5" thickTop="1" thickBot="1" x14ac:dyDescent="0.35">
      <c r="B370" s="159">
        <f t="shared" si="36"/>
        <v>0</v>
      </c>
      <c r="C370" s="160">
        <f>achats!O369</f>
        <v>0</v>
      </c>
      <c r="D370" s="161" t="e">
        <f t="shared" si="37"/>
        <v>#DIV/0!</v>
      </c>
      <c r="E370" s="160">
        <f>'1 23'!B584+'2 23'!B584+'3 23'!B584+'4 23'!B584+'5 20'!B584+'6 20'!B584+'7 23'!B584+'8 23'!B584+'9 20'!B584+'10 20'!B584+'11 20'!B584+'12 20'!B584</f>
        <v>0</v>
      </c>
      <c r="F370" s="161" t="e">
        <f t="shared" si="38"/>
        <v>#DIV/0!</v>
      </c>
      <c r="G370" s="160">
        <f>'CH.I'!V384</f>
        <v>0</v>
      </c>
      <c r="H370" s="162" t="e">
        <f t="shared" si="39"/>
        <v>#DIV/0!</v>
      </c>
      <c r="I370" s="163">
        <f t="shared" si="40"/>
        <v>0</v>
      </c>
      <c r="J370" s="163">
        <f t="shared" si="35"/>
        <v>0</v>
      </c>
      <c r="L370" s="169"/>
      <c r="M370" s="170">
        <f>'Rég clients'!H589</f>
        <v>0</v>
      </c>
    </row>
    <row r="371" spans="2:13" ht="22.5" thickTop="1" thickBot="1" x14ac:dyDescent="0.35">
      <c r="B371" s="156">
        <f t="shared" si="36"/>
        <v>0</v>
      </c>
      <c r="C371" s="157">
        <f>achats!O370</f>
        <v>0</v>
      </c>
      <c r="D371" s="164" t="e">
        <f t="shared" si="37"/>
        <v>#DIV/0!</v>
      </c>
      <c r="E371" s="157">
        <f>'1 23'!B585+'2 23'!B585+'3 23'!B585+'4 23'!B585+'5 20'!B585+'6 20'!B585+'7 23'!B585+'8 23'!B585+'9 20'!B585+'10 20'!B585+'11 20'!B585+'12 20'!B585</f>
        <v>0</v>
      </c>
      <c r="F371" s="164" t="e">
        <f t="shared" si="38"/>
        <v>#DIV/0!</v>
      </c>
      <c r="G371" s="157">
        <f>'CH.I'!W384</f>
        <v>0</v>
      </c>
      <c r="H371" s="165" t="e">
        <f t="shared" si="39"/>
        <v>#DIV/0!</v>
      </c>
      <c r="I371" s="158">
        <f t="shared" si="40"/>
        <v>0</v>
      </c>
      <c r="J371" s="158">
        <f t="shared" si="35"/>
        <v>0</v>
      </c>
      <c r="L371" s="169"/>
      <c r="M371" s="170">
        <f>'Rég clients'!H590</f>
        <v>0</v>
      </c>
    </row>
    <row r="372" spans="2:13" ht="22.5" thickTop="1" thickBot="1" x14ac:dyDescent="0.35">
      <c r="B372" s="159">
        <f t="shared" si="36"/>
        <v>0</v>
      </c>
      <c r="C372" s="160">
        <f>achats!O371</f>
        <v>0</v>
      </c>
      <c r="D372" s="161" t="e">
        <f t="shared" si="37"/>
        <v>#DIV/0!</v>
      </c>
      <c r="E372" s="160">
        <f>'1 23'!B586+'2 23'!B586+'3 23'!B586+'4 23'!B586+'5 20'!B586+'6 20'!B586+'7 23'!B586+'8 23'!B586+'9 20'!B586+'10 20'!B586+'11 20'!B586+'12 20'!B586</f>
        <v>0</v>
      </c>
      <c r="F372" s="161" t="e">
        <f t="shared" si="38"/>
        <v>#DIV/0!</v>
      </c>
      <c r="G372" s="160">
        <f>'CH.I'!V386</f>
        <v>0</v>
      </c>
      <c r="H372" s="162" t="e">
        <f t="shared" si="39"/>
        <v>#DIV/0!</v>
      </c>
      <c r="I372" s="163">
        <f t="shared" si="40"/>
        <v>0</v>
      </c>
      <c r="J372" s="163">
        <f t="shared" si="35"/>
        <v>0</v>
      </c>
      <c r="L372" s="169"/>
      <c r="M372" s="170">
        <f>'Rég clients'!H591</f>
        <v>0</v>
      </c>
    </row>
    <row r="373" spans="2:13" ht="22.5" thickTop="1" thickBot="1" x14ac:dyDescent="0.35">
      <c r="B373" s="156">
        <f t="shared" si="36"/>
        <v>0</v>
      </c>
      <c r="C373" s="157">
        <f>achats!O372</f>
        <v>0</v>
      </c>
      <c r="D373" s="164" t="e">
        <f t="shared" si="37"/>
        <v>#DIV/0!</v>
      </c>
      <c r="E373" s="157">
        <f>'1 23'!B587+'2 23'!B587+'3 23'!B587+'4 23'!B587+'5 20'!B587+'6 20'!B587+'7 23'!B587+'8 23'!B587+'9 20'!B587+'10 20'!B587+'11 20'!B587+'12 20'!B587</f>
        <v>0</v>
      </c>
      <c r="F373" s="164" t="e">
        <f t="shared" si="38"/>
        <v>#DIV/0!</v>
      </c>
      <c r="G373" s="157">
        <f>'CH.I'!W386</f>
        <v>0</v>
      </c>
      <c r="H373" s="165" t="e">
        <f t="shared" si="39"/>
        <v>#DIV/0!</v>
      </c>
      <c r="I373" s="158">
        <f t="shared" si="40"/>
        <v>0</v>
      </c>
      <c r="J373" s="158">
        <f t="shared" si="35"/>
        <v>0</v>
      </c>
      <c r="L373" s="169"/>
      <c r="M373" s="170">
        <f>'Rég clients'!H592</f>
        <v>0</v>
      </c>
    </row>
    <row r="374" spans="2:13" ht="22.5" thickTop="1" thickBot="1" x14ac:dyDescent="0.35">
      <c r="B374" s="159">
        <f t="shared" si="36"/>
        <v>0</v>
      </c>
      <c r="C374" s="160">
        <f>achats!O373</f>
        <v>0</v>
      </c>
      <c r="D374" s="161" t="e">
        <f t="shared" si="37"/>
        <v>#DIV/0!</v>
      </c>
      <c r="E374" s="160">
        <f>'1 23'!B588+'2 23'!B588+'3 23'!B588+'4 23'!B588+'5 20'!B588+'6 20'!B588+'7 23'!B588+'8 23'!B588+'9 20'!B588+'10 20'!B588+'11 20'!B588+'12 20'!B588</f>
        <v>0</v>
      </c>
      <c r="F374" s="161" t="e">
        <f t="shared" si="38"/>
        <v>#DIV/0!</v>
      </c>
      <c r="G374" s="160">
        <f>'CH.I'!V388</f>
        <v>0</v>
      </c>
      <c r="H374" s="162" t="e">
        <f t="shared" si="39"/>
        <v>#DIV/0!</v>
      </c>
      <c r="I374" s="163">
        <f t="shared" si="40"/>
        <v>0</v>
      </c>
      <c r="J374" s="163">
        <f t="shared" si="35"/>
        <v>0</v>
      </c>
      <c r="L374" s="169"/>
      <c r="M374" s="170">
        <f>'Rég clients'!H593</f>
        <v>0</v>
      </c>
    </row>
    <row r="375" spans="2:13" ht="22.5" thickTop="1" thickBot="1" x14ac:dyDescent="0.35">
      <c r="B375" s="156">
        <f t="shared" si="36"/>
        <v>0</v>
      </c>
      <c r="C375" s="157">
        <f>achats!O374</f>
        <v>0</v>
      </c>
      <c r="D375" s="164" t="e">
        <f t="shared" si="37"/>
        <v>#DIV/0!</v>
      </c>
      <c r="E375" s="157">
        <f>'1 23'!B589+'2 23'!B589+'3 23'!B589+'4 23'!B589+'5 20'!B589+'6 20'!B589+'7 23'!B589+'8 23'!B589+'9 20'!B589+'10 20'!B589+'11 20'!B589+'12 20'!B589</f>
        <v>0</v>
      </c>
      <c r="F375" s="164" t="e">
        <f t="shared" si="38"/>
        <v>#DIV/0!</v>
      </c>
      <c r="G375" s="157">
        <f>'CH.I'!W388</f>
        <v>0</v>
      </c>
      <c r="H375" s="165" t="e">
        <f t="shared" si="39"/>
        <v>#DIV/0!</v>
      </c>
      <c r="I375" s="158">
        <f t="shared" si="40"/>
        <v>0</v>
      </c>
      <c r="J375" s="158">
        <f t="shared" si="35"/>
        <v>0</v>
      </c>
      <c r="L375" s="169"/>
      <c r="M375" s="170">
        <f>'Rég clients'!H594</f>
        <v>0</v>
      </c>
    </row>
    <row r="376" spans="2:13" ht="22.5" thickTop="1" thickBot="1" x14ac:dyDescent="0.35">
      <c r="B376" s="159">
        <f t="shared" si="36"/>
        <v>0</v>
      </c>
      <c r="C376" s="160">
        <f>achats!O375</f>
        <v>0</v>
      </c>
      <c r="D376" s="161" t="e">
        <f t="shared" si="37"/>
        <v>#DIV/0!</v>
      </c>
      <c r="E376" s="160">
        <f>'1 23'!B590+'2 23'!B590+'3 23'!B590+'4 23'!B590+'5 20'!B590+'6 20'!B590+'7 23'!B590+'8 23'!B590+'9 20'!B590+'10 20'!B590+'11 20'!B590+'12 20'!B590</f>
        <v>0</v>
      </c>
      <c r="F376" s="161" t="e">
        <f t="shared" si="38"/>
        <v>#DIV/0!</v>
      </c>
      <c r="G376" s="160">
        <f>'CH.I'!V390</f>
        <v>0</v>
      </c>
      <c r="H376" s="162" t="e">
        <f t="shared" si="39"/>
        <v>#DIV/0!</v>
      </c>
      <c r="I376" s="163">
        <f t="shared" si="40"/>
        <v>0</v>
      </c>
      <c r="J376" s="163">
        <f t="shared" si="35"/>
        <v>0</v>
      </c>
      <c r="L376" s="169"/>
      <c r="M376" s="170">
        <f>'Rég clients'!H595</f>
        <v>0</v>
      </c>
    </row>
    <row r="377" spans="2:13" ht="22.5" thickTop="1" thickBot="1" x14ac:dyDescent="0.35">
      <c r="B377" s="156">
        <f t="shared" si="36"/>
        <v>0</v>
      </c>
      <c r="C377" s="157">
        <f>achats!O376</f>
        <v>0</v>
      </c>
      <c r="D377" s="164" t="e">
        <f t="shared" si="37"/>
        <v>#DIV/0!</v>
      </c>
      <c r="E377" s="157">
        <f>'1 23'!B591+'2 23'!B591+'3 23'!B591+'4 23'!B591+'5 20'!B591+'6 20'!B591+'7 23'!B591+'8 23'!B591+'9 20'!B591+'10 20'!B591+'11 20'!B591+'12 20'!B591</f>
        <v>0</v>
      </c>
      <c r="F377" s="164" t="e">
        <f t="shared" si="38"/>
        <v>#DIV/0!</v>
      </c>
      <c r="G377" s="157">
        <f>'CH.I'!W390</f>
        <v>0</v>
      </c>
      <c r="H377" s="165" t="e">
        <f t="shared" si="39"/>
        <v>#DIV/0!</v>
      </c>
      <c r="I377" s="158">
        <f t="shared" si="40"/>
        <v>0</v>
      </c>
      <c r="J377" s="158">
        <f t="shared" si="35"/>
        <v>0</v>
      </c>
      <c r="L377" s="169"/>
      <c r="M377" s="170">
        <f>'Rég clients'!H596</f>
        <v>0</v>
      </c>
    </row>
    <row r="378" spans="2:13" ht="22.5" thickTop="1" thickBot="1" x14ac:dyDescent="0.35">
      <c r="B378" s="159">
        <f t="shared" si="36"/>
        <v>0</v>
      </c>
      <c r="C378" s="160">
        <f>achats!O377</f>
        <v>0</v>
      </c>
      <c r="D378" s="161" t="e">
        <f t="shared" si="37"/>
        <v>#DIV/0!</v>
      </c>
      <c r="E378" s="160">
        <f>'1 23'!B592+'2 23'!B592+'3 23'!B592+'4 23'!B592+'5 20'!B592+'6 20'!B592+'7 23'!B592+'8 23'!B592+'9 20'!B592+'10 20'!B592+'11 20'!B592+'12 20'!B592</f>
        <v>0</v>
      </c>
      <c r="F378" s="161" t="e">
        <f t="shared" si="38"/>
        <v>#DIV/0!</v>
      </c>
      <c r="G378" s="160">
        <f>'CH.I'!V392</f>
        <v>0</v>
      </c>
      <c r="H378" s="162" t="e">
        <f t="shared" si="39"/>
        <v>#DIV/0!</v>
      </c>
      <c r="I378" s="163">
        <f t="shared" si="40"/>
        <v>0</v>
      </c>
      <c r="J378" s="163">
        <f t="shared" si="35"/>
        <v>0</v>
      </c>
      <c r="L378" s="169"/>
      <c r="M378" s="170">
        <f>'Rég clients'!H597</f>
        <v>0</v>
      </c>
    </row>
    <row r="379" spans="2:13" ht="22.5" thickTop="1" thickBot="1" x14ac:dyDescent="0.35">
      <c r="B379" s="156">
        <f t="shared" si="36"/>
        <v>0</v>
      </c>
      <c r="C379" s="157">
        <f>achats!O378</f>
        <v>0</v>
      </c>
      <c r="D379" s="164" t="e">
        <f t="shared" si="37"/>
        <v>#DIV/0!</v>
      </c>
      <c r="E379" s="157">
        <f>'1 23'!B593+'2 23'!B593+'3 23'!B593+'4 23'!B593+'5 20'!B593+'6 20'!B593+'7 23'!B593+'8 23'!B593+'9 20'!B593+'10 20'!B593+'11 20'!B593+'12 20'!B593</f>
        <v>0</v>
      </c>
      <c r="F379" s="164" t="e">
        <f t="shared" si="38"/>
        <v>#DIV/0!</v>
      </c>
      <c r="G379" s="157">
        <f>'CH.I'!W392</f>
        <v>0</v>
      </c>
      <c r="H379" s="165" t="e">
        <f t="shared" si="39"/>
        <v>#DIV/0!</v>
      </c>
      <c r="I379" s="158">
        <f t="shared" si="40"/>
        <v>0</v>
      </c>
      <c r="J379" s="158">
        <f t="shared" si="35"/>
        <v>0</v>
      </c>
      <c r="L379" s="169"/>
      <c r="M379" s="170">
        <f>'Rég clients'!H598</f>
        <v>0</v>
      </c>
    </row>
    <row r="380" spans="2:13" ht="22.5" thickTop="1" thickBot="1" x14ac:dyDescent="0.35">
      <c r="B380" s="159">
        <f t="shared" si="36"/>
        <v>0</v>
      </c>
      <c r="C380" s="160">
        <f>achats!O379</f>
        <v>0</v>
      </c>
      <c r="D380" s="161" t="e">
        <f t="shared" si="37"/>
        <v>#DIV/0!</v>
      </c>
      <c r="E380" s="160">
        <f>'1 23'!B594+'2 23'!B594+'3 23'!B594+'4 23'!B594+'5 20'!B594+'6 20'!B594+'7 23'!B594+'8 23'!B594+'9 20'!B594+'10 20'!B594+'11 20'!B594+'12 20'!B594</f>
        <v>0</v>
      </c>
      <c r="F380" s="161" t="e">
        <f t="shared" si="38"/>
        <v>#DIV/0!</v>
      </c>
      <c r="G380" s="160">
        <f>'CH.I'!V394</f>
        <v>0</v>
      </c>
      <c r="H380" s="162" t="e">
        <f t="shared" si="39"/>
        <v>#DIV/0!</v>
      </c>
      <c r="I380" s="163">
        <f t="shared" si="40"/>
        <v>0</v>
      </c>
      <c r="J380" s="163">
        <f t="shared" si="35"/>
        <v>0</v>
      </c>
      <c r="L380" s="169"/>
      <c r="M380" s="170">
        <f>'Rég clients'!H599</f>
        <v>0</v>
      </c>
    </row>
    <row r="381" spans="2:13" ht="22.5" thickTop="1" thickBot="1" x14ac:dyDescent="0.35">
      <c r="B381" s="156">
        <f t="shared" si="36"/>
        <v>0</v>
      </c>
      <c r="C381" s="157">
        <f>achats!O380</f>
        <v>0</v>
      </c>
      <c r="D381" s="164" t="e">
        <f t="shared" si="37"/>
        <v>#DIV/0!</v>
      </c>
      <c r="E381" s="157">
        <f>'1 23'!B595+'2 23'!B595+'3 23'!B595+'4 23'!B595+'5 20'!B595+'6 20'!B595+'7 23'!B595+'8 23'!B595+'9 20'!B595+'10 20'!B595+'11 20'!B595+'12 20'!B595</f>
        <v>0</v>
      </c>
      <c r="F381" s="164" t="e">
        <f t="shared" si="38"/>
        <v>#DIV/0!</v>
      </c>
      <c r="G381" s="157">
        <f>'CH.I'!W394</f>
        <v>0</v>
      </c>
      <c r="H381" s="165" t="e">
        <f t="shared" si="39"/>
        <v>#DIV/0!</v>
      </c>
      <c r="I381" s="158">
        <f t="shared" si="40"/>
        <v>0</v>
      </c>
      <c r="J381" s="158">
        <f t="shared" si="35"/>
        <v>0</v>
      </c>
      <c r="L381" s="169"/>
      <c r="M381" s="170">
        <f>'Rég clients'!H600</f>
        <v>0</v>
      </c>
    </row>
    <row r="382" spans="2:13" ht="22.5" thickTop="1" thickBot="1" x14ac:dyDescent="0.35">
      <c r="B382" s="159">
        <f t="shared" si="36"/>
        <v>0</v>
      </c>
      <c r="C382" s="160">
        <f>achats!O381</f>
        <v>0</v>
      </c>
      <c r="D382" s="161" t="e">
        <f t="shared" si="37"/>
        <v>#DIV/0!</v>
      </c>
      <c r="E382" s="160">
        <f>'1 23'!B596+'2 23'!B596+'3 23'!B596+'4 23'!B596+'5 20'!B596+'6 20'!B596+'7 23'!B596+'8 23'!B596+'9 20'!B596+'10 20'!B596+'11 20'!B596+'12 20'!B596</f>
        <v>0</v>
      </c>
      <c r="F382" s="161" t="e">
        <f t="shared" si="38"/>
        <v>#DIV/0!</v>
      </c>
      <c r="G382" s="160">
        <f>'CH.I'!V396</f>
        <v>0</v>
      </c>
      <c r="H382" s="162" t="e">
        <f t="shared" si="39"/>
        <v>#DIV/0!</v>
      </c>
      <c r="I382" s="163">
        <f t="shared" si="40"/>
        <v>0</v>
      </c>
      <c r="J382" s="163">
        <f t="shared" si="35"/>
        <v>0</v>
      </c>
      <c r="L382" s="169"/>
      <c r="M382" s="170">
        <f>'Rég clients'!H601</f>
        <v>0</v>
      </c>
    </row>
    <row r="383" spans="2:13" ht="22.5" thickTop="1" thickBot="1" x14ac:dyDescent="0.35">
      <c r="B383" s="156">
        <f t="shared" si="36"/>
        <v>0</v>
      </c>
      <c r="C383" s="157">
        <f>achats!O382</f>
        <v>0</v>
      </c>
      <c r="D383" s="164" t="e">
        <f t="shared" si="37"/>
        <v>#DIV/0!</v>
      </c>
      <c r="E383" s="157">
        <f>'1 23'!B597+'2 23'!B597+'3 23'!B597+'4 23'!B597+'5 20'!B597+'6 20'!B597+'7 23'!B597+'8 23'!B597+'9 20'!B597+'10 20'!B597+'11 20'!B597+'12 20'!B597</f>
        <v>0</v>
      </c>
      <c r="F383" s="164" t="e">
        <f t="shared" si="38"/>
        <v>#DIV/0!</v>
      </c>
      <c r="G383" s="157">
        <f>'CH.I'!W396</f>
        <v>0</v>
      </c>
      <c r="H383" s="165" t="e">
        <f t="shared" si="39"/>
        <v>#DIV/0!</v>
      </c>
      <c r="I383" s="158">
        <f t="shared" si="40"/>
        <v>0</v>
      </c>
      <c r="J383" s="158">
        <f t="shared" si="35"/>
        <v>0</v>
      </c>
      <c r="L383" s="169"/>
      <c r="M383" s="170">
        <f>'Rég clients'!H602</f>
        <v>0</v>
      </c>
    </row>
    <row r="384" spans="2:13" ht="22.5" thickTop="1" thickBot="1" x14ac:dyDescent="0.35">
      <c r="B384" s="159">
        <f t="shared" si="36"/>
        <v>0</v>
      </c>
      <c r="C384" s="160">
        <f>achats!O383</f>
        <v>0</v>
      </c>
      <c r="D384" s="161" t="e">
        <f t="shared" si="37"/>
        <v>#DIV/0!</v>
      </c>
      <c r="E384" s="160">
        <f>'1 23'!B598+'2 23'!B598+'3 23'!B598+'4 23'!B598+'5 20'!B598+'6 20'!B598+'7 23'!B598+'8 23'!B598+'9 20'!B598+'10 20'!B598+'11 20'!B598+'12 20'!B598</f>
        <v>0</v>
      </c>
      <c r="F384" s="161" t="e">
        <f t="shared" si="38"/>
        <v>#DIV/0!</v>
      </c>
      <c r="G384" s="160">
        <f>'CH.I'!V398</f>
        <v>0</v>
      </c>
      <c r="H384" s="162" t="e">
        <f t="shared" si="39"/>
        <v>#DIV/0!</v>
      </c>
      <c r="I384" s="163">
        <f t="shared" si="40"/>
        <v>0</v>
      </c>
      <c r="J384" s="163">
        <f t="shared" si="35"/>
        <v>0</v>
      </c>
      <c r="L384" s="169"/>
      <c r="M384" s="170">
        <f>'Rég clients'!H603</f>
        <v>0</v>
      </c>
    </row>
    <row r="385" spans="2:13" ht="22.5" thickTop="1" thickBot="1" x14ac:dyDescent="0.35">
      <c r="B385" s="156">
        <f t="shared" si="36"/>
        <v>0</v>
      </c>
      <c r="C385" s="157">
        <f>achats!O384</f>
        <v>0</v>
      </c>
      <c r="D385" s="164" t="e">
        <f t="shared" si="37"/>
        <v>#DIV/0!</v>
      </c>
      <c r="E385" s="157">
        <f>'1 23'!B599+'2 23'!B599+'3 23'!B599+'4 23'!B599+'5 20'!B599+'6 20'!B599+'7 23'!B599+'8 23'!B599+'9 20'!B599+'10 20'!B599+'11 20'!B599+'12 20'!B599</f>
        <v>0</v>
      </c>
      <c r="F385" s="164" t="e">
        <f t="shared" si="38"/>
        <v>#DIV/0!</v>
      </c>
      <c r="G385" s="157">
        <f>'CH.I'!W398</f>
        <v>0</v>
      </c>
      <c r="H385" s="165" t="e">
        <f t="shared" si="39"/>
        <v>#DIV/0!</v>
      </c>
      <c r="I385" s="158">
        <f t="shared" si="40"/>
        <v>0</v>
      </c>
      <c r="J385" s="158">
        <f t="shared" si="35"/>
        <v>0</v>
      </c>
      <c r="L385" s="169"/>
      <c r="M385" s="170">
        <f>'Rég clients'!H604</f>
        <v>0</v>
      </c>
    </row>
    <row r="386" spans="2:13" ht="22.5" thickTop="1" thickBot="1" x14ac:dyDescent="0.35">
      <c r="B386" s="159">
        <f t="shared" si="36"/>
        <v>0</v>
      </c>
      <c r="C386" s="160">
        <f>achats!O385</f>
        <v>0</v>
      </c>
      <c r="D386" s="161" t="e">
        <f t="shared" si="37"/>
        <v>#DIV/0!</v>
      </c>
      <c r="E386" s="160">
        <f>'1 23'!B600+'2 23'!B600+'3 23'!B600+'4 23'!B600+'5 20'!B600+'6 20'!B600+'7 23'!B600+'8 23'!B600+'9 20'!B600+'10 20'!B600+'11 20'!B600+'12 20'!B600</f>
        <v>0</v>
      </c>
      <c r="F386" s="161" t="e">
        <f t="shared" si="38"/>
        <v>#DIV/0!</v>
      </c>
      <c r="G386" s="160">
        <f>'CH.I'!V400</f>
        <v>0</v>
      </c>
      <c r="H386" s="162" t="e">
        <f t="shared" si="39"/>
        <v>#DIV/0!</v>
      </c>
      <c r="I386" s="163">
        <f t="shared" si="40"/>
        <v>0</v>
      </c>
      <c r="J386" s="163">
        <f t="shared" si="35"/>
        <v>0</v>
      </c>
      <c r="L386" s="169"/>
      <c r="M386" s="170">
        <f>'Rég clients'!H605</f>
        <v>0</v>
      </c>
    </row>
    <row r="387" spans="2:13" ht="22.5" thickTop="1" thickBot="1" x14ac:dyDescent="0.35">
      <c r="B387" s="156">
        <f t="shared" si="36"/>
        <v>0</v>
      </c>
      <c r="C387" s="157">
        <f>achats!O386</f>
        <v>0</v>
      </c>
      <c r="D387" s="164" t="e">
        <f t="shared" si="37"/>
        <v>#DIV/0!</v>
      </c>
      <c r="E387" s="157">
        <f>'1 23'!B601+'2 23'!B601+'3 23'!B601+'4 23'!B601+'5 20'!B601+'6 20'!B601+'7 23'!B601+'8 23'!B601+'9 20'!B601+'10 20'!B601+'11 20'!B601+'12 20'!B601</f>
        <v>0</v>
      </c>
      <c r="F387" s="164" t="e">
        <f t="shared" si="38"/>
        <v>#DIV/0!</v>
      </c>
      <c r="G387" s="157">
        <f>'CH.I'!W400</f>
        <v>0</v>
      </c>
      <c r="H387" s="165" t="e">
        <f t="shared" si="39"/>
        <v>#DIV/0!</v>
      </c>
      <c r="I387" s="158">
        <f t="shared" si="40"/>
        <v>0</v>
      </c>
      <c r="J387" s="158">
        <f t="shared" si="35"/>
        <v>0</v>
      </c>
      <c r="L387" s="169"/>
      <c r="M387" s="170">
        <f>'Rég clients'!H606</f>
        <v>0</v>
      </c>
    </row>
    <row r="388" spans="2:13" ht="22.5" thickTop="1" thickBot="1" x14ac:dyDescent="0.35">
      <c r="B388" s="159">
        <f t="shared" si="36"/>
        <v>0</v>
      </c>
      <c r="C388" s="160">
        <f>achats!O387</f>
        <v>0</v>
      </c>
      <c r="D388" s="161" t="e">
        <f t="shared" si="37"/>
        <v>#DIV/0!</v>
      </c>
      <c r="E388" s="160">
        <f>'1 23'!B602+'2 23'!B602+'3 23'!B602+'4 23'!B602+'5 20'!B602+'6 20'!B602+'7 23'!B602+'8 23'!B602+'9 20'!B602+'10 20'!B602+'11 20'!B602+'12 20'!B602</f>
        <v>0</v>
      </c>
      <c r="F388" s="161" t="e">
        <f t="shared" si="38"/>
        <v>#DIV/0!</v>
      </c>
      <c r="G388" s="160">
        <f>'CH.I'!V402</f>
        <v>0</v>
      </c>
      <c r="H388" s="162" t="e">
        <f t="shared" si="39"/>
        <v>#DIV/0!</v>
      </c>
      <c r="I388" s="163">
        <f t="shared" si="40"/>
        <v>0</v>
      </c>
      <c r="J388" s="163">
        <f t="shared" si="35"/>
        <v>0</v>
      </c>
      <c r="L388" s="169"/>
      <c r="M388" s="170">
        <f>'Rég clients'!H607</f>
        <v>0</v>
      </c>
    </row>
    <row r="389" spans="2:13" ht="22.5" thickTop="1" thickBot="1" x14ac:dyDescent="0.35">
      <c r="B389" s="156">
        <f t="shared" si="36"/>
        <v>0</v>
      </c>
      <c r="C389" s="157">
        <f>achats!O388</f>
        <v>0</v>
      </c>
      <c r="D389" s="164" t="e">
        <f t="shared" si="37"/>
        <v>#DIV/0!</v>
      </c>
      <c r="E389" s="157">
        <f>'1 23'!B603+'2 23'!B603+'3 23'!B603+'4 23'!B603+'5 20'!B603+'6 20'!B603+'7 23'!B603+'8 23'!B603+'9 20'!B603+'10 20'!B603+'11 20'!B603+'12 20'!B603</f>
        <v>0</v>
      </c>
      <c r="F389" s="164" t="e">
        <f t="shared" si="38"/>
        <v>#DIV/0!</v>
      </c>
      <c r="G389" s="157">
        <f>'CH.I'!W402</f>
        <v>0</v>
      </c>
      <c r="H389" s="165" t="e">
        <f t="shared" si="39"/>
        <v>#DIV/0!</v>
      </c>
      <c r="I389" s="158">
        <f t="shared" si="40"/>
        <v>0</v>
      </c>
      <c r="J389" s="158">
        <f t="shared" si="35"/>
        <v>0</v>
      </c>
      <c r="L389" s="169"/>
      <c r="M389" s="170">
        <f>'Rég clients'!H608</f>
        <v>0</v>
      </c>
    </row>
    <row r="390" spans="2:13" ht="22.5" thickTop="1" thickBot="1" x14ac:dyDescent="0.35">
      <c r="B390" s="159">
        <f t="shared" si="36"/>
        <v>0</v>
      </c>
      <c r="C390" s="160">
        <f>achats!O389</f>
        <v>0</v>
      </c>
      <c r="D390" s="161" t="e">
        <f t="shared" si="37"/>
        <v>#DIV/0!</v>
      </c>
      <c r="E390" s="160">
        <f>'1 23'!B604+'2 23'!B604+'3 23'!B604+'4 23'!B604+'5 20'!B604+'6 20'!B604+'7 23'!B604+'8 23'!B604+'9 20'!B604+'10 20'!B604+'11 20'!B604+'12 20'!B604</f>
        <v>0</v>
      </c>
      <c r="F390" s="161" t="e">
        <f t="shared" si="38"/>
        <v>#DIV/0!</v>
      </c>
      <c r="G390" s="160">
        <f>'CH.I'!V404</f>
        <v>0</v>
      </c>
      <c r="H390" s="162" t="e">
        <f t="shared" si="39"/>
        <v>#DIV/0!</v>
      </c>
      <c r="I390" s="163">
        <f t="shared" si="40"/>
        <v>0</v>
      </c>
      <c r="J390" s="163">
        <f t="shared" ref="J390:J400" si="41">M390-I390</f>
        <v>0</v>
      </c>
      <c r="L390" s="169"/>
      <c r="M390" s="170">
        <f>'Rég clients'!H609</f>
        <v>0</v>
      </c>
    </row>
    <row r="391" spans="2:13" ht="22.5" thickTop="1" thickBot="1" x14ac:dyDescent="0.35">
      <c r="B391" s="156">
        <f t="shared" ref="B391:B400" si="42">L391</f>
        <v>0</v>
      </c>
      <c r="C391" s="157">
        <f>achats!O390</f>
        <v>0</v>
      </c>
      <c r="D391" s="164" t="e">
        <f t="shared" ref="D391:D400" si="43">C391/I391</f>
        <v>#DIV/0!</v>
      </c>
      <c r="E391" s="157">
        <f>'1 23'!B605+'2 23'!B605+'3 23'!B605+'4 23'!B605+'5 20'!B605+'6 20'!B605+'7 23'!B605+'8 23'!B605+'9 20'!B605+'10 20'!B605+'11 20'!B605+'12 20'!B605</f>
        <v>0</v>
      </c>
      <c r="F391" s="164" t="e">
        <f t="shared" ref="F391:F400" si="44">E391/I391</f>
        <v>#DIV/0!</v>
      </c>
      <c r="G391" s="157">
        <f>'CH.I'!W404</f>
        <v>0</v>
      </c>
      <c r="H391" s="165" t="e">
        <f t="shared" ref="H391:H400" si="45">G391/I391</f>
        <v>#DIV/0!</v>
      </c>
      <c r="I391" s="158">
        <f t="shared" ref="I391:I400" si="46">C391+E391+G391</f>
        <v>0</v>
      </c>
      <c r="J391" s="158">
        <f t="shared" si="41"/>
        <v>0</v>
      </c>
      <c r="L391" s="169"/>
      <c r="M391" s="170">
        <f>'Rég clients'!H610</f>
        <v>0</v>
      </c>
    </row>
    <row r="392" spans="2:13" ht="22.5" thickTop="1" thickBot="1" x14ac:dyDescent="0.35">
      <c r="B392" s="159">
        <f t="shared" si="42"/>
        <v>0</v>
      </c>
      <c r="C392" s="160">
        <f>achats!O391</f>
        <v>0</v>
      </c>
      <c r="D392" s="161" t="e">
        <f t="shared" si="43"/>
        <v>#DIV/0!</v>
      </c>
      <c r="E392" s="160">
        <f>'1 23'!B606+'2 23'!B606+'3 23'!B606+'4 23'!B606+'5 20'!B606+'6 20'!B606+'7 23'!B606+'8 23'!B606+'9 20'!B606+'10 20'!B606+'11 20'!B606+'12 20'!B606</f>
        <v>0</v>
      </c>
      <c r="F392" s="161" t="e">
        <f t="shared" si="44"/>
        <v>#DIV/0!</v>
      </c>
      <c r="G392" s="160">
        <f>'CH.I'!V406</f>
        <v>0</v>
      </c>
      <c r="H392" s="162" t="e">
        <f t="shared" si="45"/>
        <v>#DIV/0!</v>
      </c>
      <c r="I392" s="163">
        <f t="shared" si="46"/>
        <v>0</v>
      </c>
      <c r="J392" s="163">
        <f t="shared" si="41"/>
        <v>0</v>
      </c>
      <c r="L392" s="169"/>
      <c r="M392" s="170">
        <f>'Rég clients'!H611</f>
        <v>0</v>
      </c>
    </row>
    <row r="393" spans="2:13" ht="22.5" thickTop="1" thickBot="1" x14ac:dyDescent="0.35">
      <c r="B393" s="156">
        <f t="shared" si="42"/>
        <v>0</v>
      </c>
      <c r="C393" s="157">
        <f>achats!O392</f>
        <v>0</v>
      </c>
      <c r="D393" s="164" t="e">
        <f t="shared" si="43"/>
        <v>#DIV/0!</v>
      </c>
      <c r="E393" s="157">
        <f>'1 23'!B607+'2 23'!B607+'3 23'!B607+'4 23'!B607+'5 20'!B607+'6 20'!B607+'7 23'!B607+'8 23'!B607+'9 20'!B607+'10 20'!B607+'11 20'!B607+'12 20'!B607</f>
        <v>0</v>
      </c>
      <c r="F393" s="164" t="e">
        <f t="shared" si="44"/>
        <v>#DIV/0!</v>
      </c>
      <c r="G393" s="157">
        <f>'CH.I'!W406</f>
        <v>0</v>
      </c>
      <c r="H393" s="165" t="e">
        <f t="shared" si="45"/>
        <v>#DIV/0!</v>
      </c>
      <c r="I393" s="158">
        <f t="shared" si="46"/>
        <v>0</v>
      </c>
      <c r="J393" s="158">
        <f t="shared" si="41"/>
        <v>0</v>
      </c>
      <c r="L393" s="169"/>
      <c r="M393" s="170">
        <f>'Rég clients'!H612</f>
        <v>0</v>
      </c>
    </row>
    <row r="394" spans="2:13" ht="22.5" thickTop="1" thickBot="1" x14ac:dyDescent="0.35">
      <c r="B394" s="159">
        <f t="shared" si="42"/>
        <v>0</v>
      </c>
      <c r="C394" s="160">
        <f>achats!O393</f>
        <v>0</v>
      </c>
      <c r="D394" s="161" t="e">
        <f t="shared" si="43"/>
        <v>#DIV/0!</v>
      </c>
      <c r="E394" s="160">
        <f>'1 23'!B608+'2 23'!B608+'3 23'!B608+'4 23'!B608+'5 20'!B608+'6 20'!B608+'7 23'!B608+'8 23'!B608+'9 20'!B608+'10 20'!B608+'11 20'!B608+'12 20'!B608</f>
        <v>0</v>
      </c>
      <c r="F394" s="161" t="e">
        <f t="shared" si="44"/>
        <v>#DIV/0!</v>
      </c>
      <c r="G394" s="160">
        <f>'CH.I'!V408</f>
        <v>0</v>
      </c>
      <c r="H394" s="162" t="e">
        <f t="shared" si="45"/>
        <v>#DIV/0!</v>
      </c>
      <c r="I394" s="163">
        <f t="shared" si="46"/>
        <v>0</v>
      </c>
      <c r="J394" s="163">
        <f t="shared" si="41"/>
        <v>0</v>
      </c>
      <c r="L394" s="169"/>
      <c r="M394" s="170">
        <f>'Rég clients'!H613</f>
        <v>0</v>
      </c>
    </row>
    <row r="395" spans="2:13" ht="22.5" thickTop="1" thickBot="1" x14ac:dyDescent="0.35">
      <c r="B395" s="156">
        <f t="shared" si="42"/>
        <v>0</v>
      </c>
      <c r="C395" s="157">
        <f>achats!O394</f>
        <v>0</v>
      </c>
      <c r="D395" s="164" t="e">
        <f t="shared" si="43"/>
        <v>#DIV/0!</v>
      </c>
      <c r="E395" s="157">
        <f>'1 23'!B609+'2 23'!B609+'3 23'!B609+'4 23'!B609+'5 20'!B609+'6 20'!B609+'7 23'!B609+'8 23'!B609+'9 20'!B609+'10 20'!B609+'11 20'!B609+'12 20'!B609</f>
        <v>0</v>
      </c>
      <c r="F395" s="164" t="e">
        <f t="shared" si="44"/>
        <v>#DIV/0!</v>
      </c>
      <c r="G395" s="157">
        <f>'CH.I'!W408</f>
        <v>0</v>
      </c>
      <c r="H395" s="165" t="e">
        <f t="shared" si="45"/>
        <v>#DIV/0!</v>
      </c>
      <c r="I395" s="158">
        <f t="shared" si="46"/>
        <v>0</v>
      </c>
      <c r="J395" s="158">
        <f t="shared" si="41"/>
        <v>0</v>
      </c>
      <c r="L395" s="169"/>
      <c r="M395" s="170">
        <f>'Rég clients'!H614</f>
        <v>0</v>
      </c>
    </row>
    <row r="396" spans="2:13" ht="22.5" thickTop="1" thickBot="1" x14ac:dyDescent="0.35">
      <c r="B396" s="159">
        <f t="shared" si="42"/>
        <v>0</v>
      </c>
      <c r="C396" s="160">
        <f>achats!O395</f>
        <v>0</v>
      </c>
      <c r="D396" s="161" t="e">
        <f t="shared" si="43"/>
        <v>#DIV/0!</v>
      </c>
      <c r="E396" s="160">
        <f>'1 23'!B610+'2 23'!B610+'3 23'!B610+'4 23'!B610+'5 20'!B610+'6 20'!B610+'7 23'!B610+'8 23'!B610+'9 20'!B610+'10 20'!B610+'11 20'!B610+'12 20'!B610</f>
        <v>0</v>
      </c>
      <c r="F396" s="161" t="e">
        <f t="shared" si="44"/>
        <v>#DIV/0!</v>
      </c>
      <c r="G396" s="160">
        <f>'CH.I'!V410</f>
        <v>0</v>
      </c>
      <c r="H396" s="162" t="e">
        <f t="shared" si="45"/>
        <v>#DIV/0!</v>
      </c>
      <c r="I396" s="163">
        <f t="shared" si="46"/>
        <v>0</v>
      </c>
      <c r="J396" s="163">
        <f t="shared" si="41"/>
        <v>0</v>
      </c>
      <c r="L396" s="169"/>
      <c r="M396" s="170">
        <f>'Rég clients'!H615</f>
        <v>0</v>
      </c>
    </row>
    <row r="397" spans="2:13" ht="22.5" thickTop="1" thickBot="1" x14ac:dyDescent="0.35">
      <c r="B397" s="156">
        <f t="shared" si="42"/>
        <v>0</v>
      </c>
      <c r="C397" s="157">
        <f>achats!O396</f>
        <v>0</v>
      </c>
      <c r="D397" s="164" t="e">
        <f t="shared" si="43"/>
        <v>#DIV/0!</v>
      </c>
      <c r="E397" s="157">
        <f>'1 23'!B611+'2 23'!B611+'3 23'!B611+'4 23'!B611+'5 20'!B611+'6 20'!B611+'7 23'!B611+'8 23'!B611+'9 20'!B611+'10 20'!B611+'11 20'!B611+'12 20'!B611</f>
        <v>0</v>
      </c>
      <c r="F397" s="164" t="e">
        <f t="shared" si="44"/>
        <v>#DIV/0!</v>
      </c>
      <c r="G397" s="157">
        <f>'CH.I'!W410</f>
        <v>0</v>
      </c>
      <c r="H397" s="165" t="e">
        <f t="shared" si="45"/>
        <v>#DIV/0!</v>
      </c>
      <c r="I397" s="158">
        <f t="shared" si="46"/>
        <v>0</v>
      </c>
      <c r="J397" s="158">
        <f t="shared" si="41"/>
        <v>0</v>
      </c>
      <c r="L397" s="169"/>
      <c r="M397" s="170">
        <f>'Rég clients'!H616</f>
        <v>0</v>
      </c>
    </row>
    <row r="398" spans="2:13" ht="22.5" thickTop="1" thickBot="1" x14ac:dyDescent="0.35">
      <c r="B398" s="159">
        <f t="shared" si="42"/>
        <v>0</v>
      </c>
      <c r="C398" s="160">
        <f>achats!O397</f>
        <v>0</v>
      </c>
      <c r="D398" s="161" t="e">
        <f t="shared" si="43"/>
        <v>#DIV/0!</v>
      </c>
      <c r="E398" s="160">
        <f>'1 23'!B612+'2 23'!B612+'3 23'!B612+'4 23'!B612+'5 20'!B612+'6 20'!B612+'7 23'!B612+'8 23'!B612+'9 20'!B612+'10 20'!B612+'11 20'!B612+'12 20'!B612</f>
        <v>0</v>
      </c>
      <c r="F398" s="161" t="e">
        <f t="shared" si="44"/>
        <v>#DIV/0!</v>
      </c>
      <c r="G398" s="160">
        <f>'CH.I'!V412</f>
        <v>0</v>
      </c>
      <c r="H398" s="162" t="e">
        <f t="shared" si="45"/>
        <v>#DIV/0!</v>
      </c>
      <c r="I398" s="163">
        <f t="shared" si="46"/>
        <v>0</v>
      </c>
      <c r="J398" s="163">
        <f t="shared" si="41"/>
        <v>0</v>
      </c>
      <c r="L398" s="169"/>
      <c r="M398" s="170">
        <f>'Rég clients'!H617</f>
        <v>0</v>
      </c>
    </row>
    <row r="399" spans="2:13" ht="22.5" thickTop="1" thickBot="1" x14ac:dyDescent="0.35">
      <c r="B399" s="156">
        <f t="shared" si="42"/>
        <v>0</v>
      </c>
      <c r="C399" s="157">
        <f>achats!O398</f>
        <v>0</v>
      </c>
      <c r="D399" s="164" t="e">
        <f t="shared" si="43"/>
        <v>#DIV/0!</v>
      </c>
      <c r="E399" s="157">
        <f>'1 23'!B613+'2 23'!B613+'3 23'!B613+'4 23'!B613+'5 20'!B613+'6 20'!B613+'7 23'!B613+'8 23'!B613+'9 20'!B613+'10 20'!B613+'11 20'!B613+'12 20'!B613</f>
        <v>0</v>
      </c>
      <c r="F399" s="164" t="e">
        <f t="shared" si="44"/>
        <v>#DIV/0!</v>
      </c>
      <c r="G399" s="157">
        <f>'CH.I'!W412</f>
        <v>0</v>
      </c>
      <c r="H399" s="165" t="e">
        <f t="shared" si="45"/>
        <v>#DIV/0!</v>
      </c>
      <c r="I399" s="158">
        <f t="shared" si="46"/>
        <v>0</v>
      </c>
      <c r="J399" s="158">
        <f t="shared" si="41"/>
        <v>0</v>
      </c>
      <c r="L399" s="169"/>
      <c r="M399" s="170">
        <f>'Rég clients'!H618</f>
        <v>0</v>
      </c>
    </row>
    <row r="400" spans="2:13" ht="22.5" thickTop="1" thickBot="1" x14ac:dyDescent="0.35">
      <c r="B400" s="159">
        <f t="shared" si="42"/>
        <v>0</v>
      </c>
      <c r="C400" s="160">
        <f>achats!O399</f>
        <v>0</v>
      </c>
      <c r="D400" s="161" t="e">
        <f t="shared" si="43"/>
        <v>#DIV/0!</v>
      </c>
      <c r="E400" s="160">
        <f>'1 23'!B614+'2 23'!B614+'3 23'!B614+'4 23'!B614+'5 20'!B614+'6 20'!B614+'7 23'!B614+'8 23'!B614+'9 20'!B614+'10 20'!B614+'11 20'!B614+'12 20'!B614</f>
        <v>0</v>
      </c>
      <c r="F400" s="161" t="e">
        <f t="shared" si="44"/>
        <v>#DIV/0!</v>
      </c>
      <c r="G400" s="160">
        <f>'CH.I'!V414</f>
        <v>0</v>
      </c>
      <c r="H400" s="162" t="e">
        <f t="shared" si="45"/>
        <v>#DIV/0!</v>
      </c>
      <c r="I400" s="163">
        <f t="shared" si="46"/>
        <v>0</v>
      </c>
      <c r="J400" s="163">
        <f t="shared" si="41"/>
        <v>0</v>
      </c>
      <c r="L400" s="169"/>
      <c r="M400" s="170">
        <f>'Rég clients'!H619</f>
        <v>0</v>
      </c>
    </row>
    <row r="401" ht="12" thickTop="1" x14ac:dyDescent="0.15"/>
  </sheetData>
  <mergeCells count="10">
    <mergeCell ref="N5:P5"/>
    <mergeCell ref="N6:P6"/>
    <mergeCell ref="N7:P7"/>
    <mergeCell ref="N8:P8"/>
    <mergeCell ref="N4:P4"/>
    <mergeCell ref="B1:P1"/>
    <mergeCell ref="C3:D3"/>
    <mergeCell ref="E3:F3"/>
    <mergeCell ref="G3:H3"/>
    <mergeCell ref="N3:P3"/>
  </mergeCells>
  <conditionalFormatting sqref="J4:J400">
    <cfRule type="cellIs" dxfId="2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theme="3" tint="0.39997558519241921"/>
  </sheetPr>
  <dimension ref="A2:AG431"/>
  <sheetViews>
    <sheetView workbookViewId="0">
      <selection activeCell="D16" sqref="D16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519531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>
        <f>DATE(2023,8,1)</f>
        <v>45139</v>
      </c>
      <c r="D2" s="195"/>
      <c r="E2" s="196"/>
      <c r="F2" s="67"/>
      <c r="K2" s="129" t="s">
        <v>135</v>
      </c>
      <c r="L2" s="194">
        <f>DATE(2020,1,11)</f>
        <v>43841</v>
      </c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>
        <f>AA4/$AD$4</f>
        <v>0</v>
      </c>
      <c r="AD4" s="71">
        <f>SUM(AA:AA)</f>
        <v>62</v>
      </c>
      <c r="AF4" s="109" t="s">
        <v>162</v>
      </c>
      <c r="AG4" s="109" t="s">
        <v>8</v>
      </c>
    </row>
    <row r="5" spans="1:33" ht="13.5" customHeight="1" thickBot="1" x14ac:dyDescent="0.2">
      <c r="A5" s="103" t="s">
        <v>178</v>
      </c>
      <c r="B5" s="126">
        <f>IF(A5="","",VLOOKUP(A5,'Rég clients'!A:B,2,0))</f>
        <v>150</v>
      </c>
      <c r="C5" s="123">
        <v>1</v>
      </c>
      <c r="D5" s="123">
        <v>6</v>
      </c>
      <c r="E5" s="124" t="s">
        <v>177</v>
      </c>
      <c r="F5" s="125"/>
      <c r="G5" s="106">
        <f>B5*D5</f>
        <v>900</v>
      </c>
      <c r="H5" s="104" t="e">
        <f>SUM(G5:G105)</f>
        <v>#VALUE!</v>
      </c>
      <c r="I5" s="107"/>
      <c r="J5" s="128" t="str">
        <f>IF(I5="","",VLOOKUP(I5,'Rég clients'!A:B,2,0))</f>
        <v/>
      </c>
      <c r="K5" s="123"/>
      <c r="L5" s="123"/>
      <c r="M5" s="123"/>
      <c r="N5" s="123"/>
      <c r="O5" s="3" t="e">
        <f>J5*L5</f>
        <v>#VALUE!</v>
      </c>
      <c r="P5" s="54" t="e">
        <f>SUM(O5:O105)</f>
        <v>#VALUE!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55</v>
      </c>
      <c r="Z5" s="7">
        <f t="shared" ref="Z5:Z68" si="2">SUMIF(M:M,A219,L:L)</f>
        <v>0</v>
      </c>
      <c r="AA5" s="7">
        <f t="shared" ref="AA5:AA68" si="3">SUM(Y5:Z5)</f>
        <v>55</v>
      </c>
      <c r="AB5" s="72">
        <f t="shared" ref="AB5:AB68" si="4">AA5/$AD$4</f>
        <v>0.88709677419354838</v>
      </c>
      <c r="AD5" s="74">
        <f>SUM(AB4:AB431)</f>
        <v>1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 t="s">
        <v>185</v>
      </c>
      <c r="B6" s="126">
        <f>IF(A6="","",VLOOKUP(A6,'Rég clients'!A:B,2,0))</f>
        <v>140</v>
      </c>
      <c r="C6" s="123">
        <v>1</v>
      </c>
      <c r="D6" s="123">
        <v>6</v>
      </c>
      <c r="E6" s="124" t="s">
        <v>177</v>
      </c>
      <c r="F6" s="125"/>
      <c r="G6" s="106">
        <f t="shared" ref="G6:G69" si="5">B6*D6</f>
        <v>840</v>
      </c>
      <c r="I6" s="107"/>
      <c r="J6" s="128" t="str">
        <f>IF(I6="","",VLOOKUP(I6,'Rég clients'!A:B,2,0))</f>
        <v/>
      </c>
      <c r="K6" s="123"/>
      <c r="L6" s="123"/>
      <c r="M6" s="123"/>
      <c r="N6" s="123"/>
      <c r="O6" s="3" t="e">
        <f t="shared" ref="O6:O69" si="6">J6*L6</f>
        <v>#VALUE!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7</v>
      </c>
      <c r="Z6" s="7">
        <f t="shared" si="2"/>
        <v>0</v>
      </c>
      <c r="AA6" s="7">
        <f t="shared" si="3"/>
        <v>7</v>
      </c>
      <c r="AB6" s="72">
        <f t="shared" si="4"/>
        <v>0.11290322580645161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 t="s">
        <v>187</v>
      </c>
      <c r="B7" s="126">
        <f>IF(A7="","",VLOOKUP(A7,'Rég clients'!A:B,2,0))</f>
        <v>130</v>
      </c>
      <c r="C7" s="123">
        <v>1</v>
      </c>
      <c r="D7" s="123">
        <v>6</v>
      </c>
      <c r="E7" s="124" t="s">
        <v>177</v>
      </c>
      <c r="F7" s="125"/>
      <c r="G7" s="106">
        <f t="shared" si="5"/>
        <v>780</v>
      </c>
      <c r="I7" s="107"/>
      <c r="J7" s="128" t="str">
        <f>IF(I7="","",VLOOKUP(I7,'Rég clients'!A:B,2,0))</f>
        <v/>
      </c>
      <c r="K7" s="123"/>
      <c r="L7" s="123"/>
      <c r="M7" s="123"/>
      <c r="N7" s="123"/>
      <c r="O7" s="3" t="e">
        <f t="shared" si="6"/>
        <v>#VALUE!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>
        <f t="shared" si="4"/>
        <v>0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 t="s">
        <v>165</v>
      </c>
      <c r="B8" s="126">
        <f>IF(A8="","",VLOOKUP(A8,'Rég clients'!A:B,2,0))</f>
        <v>100</v>
      </c>
      <c r="C8" s="123">
        <v>1</v>
      </c>
      <c r="D8" s="123">
        <v>6</v>
      </c>
      <c r="E8" s="124" t="s">
        <v>177</v>
      </c>
      <c r="F8" s="125"/>
      <c r="G8" s="106">
        <f t="shared" si="5"/>
        <v>600</v>
      </c>
      <c r="I8" s="107"/>
      <c r="J8" s="128" t="str">
        <f>IF(I8="","",VLOOKUP(I8,'Rég clients'!A:B,2,0))</f>
        <v/>
      </c>
      <c r="K8" s="123"/>
      <c r="L8" s="123"/>
      <c r="M8" s="123"/>
      <c r="N8" s="123"/>
      <c r="O8" s="3" t="e">
        <f t="shared" si="6"/>
        <v>#VALUE!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>
        <f t="shared" si="4"/>
        <v>0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 t="s">
        <v>181</v>
      </c>
      <c r="B9" s="126">
        <f>IF(A9="","",VLOOKUP(A9,'Rég clients'!A:B,2,0))</f>
        <v>100</v>
      </c>
      <c r="C9" s="123">
        <v>1</v>
      </c>
      <c r="D9" s="123">
        <v>6</v>
      </c>
      <c r="E9" s="124" t="s">
        <v>177</v>
      </c>
      <c r="F9" s="125"/>
      <c r="G9" s="106">
        <f t="shared" si="5"/>
        <v>600</v>
      </c>
      <c r="I9" s="107"/>
      <c r="J9" s="128" t="str">
        <f>IF(I9="","",VLOOKUP(I9,'Rég clients'!A:B,2,0))</f>
        <v/>
      </c>
      <c r="K9" s="123"/>
      <c r="L9" s="123"/>
      <c r="M9" s="123"/>
      <c r="N9" s="123"/>
      <c r="O9" s="3" t="e">
        <f t="shared" si="6"/>
        <v>#VALUE!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>
        <f t="shared" si="4"/>
        <v>0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 t="s">
        <v>179</v>
      </c>
      <c r="B10" s="126">
        <f>IF(A10="","",VLOOKUP(A10,'Rég clients'!A:B,2,0))</f>
        <v>100</v>
      </c>
      <c r="C10" s="123">
        <v>1</v>
      </c>
      <c r="D10" s="123">
        <v>6</v>
      </c>
      <c r="E10" s="124" t="s">
        <v>177</v>
      </c>
      <c r="F10" s="125"/>
      <c r="G10" s="106">
        <f t="shared" si="5"/>
        <v>600</v>
      </c>
      <c r="I10" s="107"/>
      <c r="J10" s="128" t="str">
        <f>IF(I10="","",VLOOKUP(I10,'Rég clients'!A:B,2,0))</f>
        <v/>
      </c>
      <c r="K10" s="123"/>
      <c r="L10" s="123"/>
      <c r="M10" s="123"/>
      <c r="N10" s="123"/>
      <c r="O10" s="3" t="e">
        <f t="shared" si="6"/>
        <v>#VALUE!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>
        <f t="shared" si="4"/>
        <v>0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 t="s">
        <v>183</v>
      </c>
      <c r="B11" s="126">
        <f>IF(A11="","",VLOOKUP(A11,'Rég clients'!A:B,2,0))</f>
        <v>90</v>
      </c>
      <c r="C11" s="123">
        <v>1</v>
      </c>
      <c r="D11" s="123">
        <v>6</v>
      </c>
      <c r="E11" s="124" t="s">
        <v>177</v>
      </c>
      <c r="F11" s="125"/>
      <c r="G11" s="106">
        <f t="shared" si="5"/>
        <v>540</v>
      </c>
      <c r="I11" s="107"/>
      <c r="J11" s="128" t="str">
        <f>IF(I11="","",VLOOKUP(I11,'Rég clients'!A:B,2,0))</f>
        <v/>
      </c>
      <c r="K11" s="123"/>
      <c r="L11" s="123"/>
      <c r="M11" s="123"/>
      <c r="N11" s="123"/>
      <c r="O11" s="3" t="e">
        <f t="shared" si="6"/>
        <v>#VALUE!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>
        <f t="shared" si="4"/>
        <v>0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 t="s">
        <v>190</v>
      </c>
      <c r="B12" s="126">
        <f>IF(A12="","",VLOOKUP(A12,'Rég clients'!A:B,2,0))</f>
        <v>90</v>
      </c>
      <c r="C12" s="123">
        <v>1</v>
      </c>
      <c r="D12" s="123">
        <v>6</v>
      </c>
      <c r="E12" s="124" t="s">
        <v>177</v>
      </c>
      <c r="F12" s="125"/>
      <c r="G12" s="106">
        <f t="shared" si="5"/>
        <v>540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>
        <f t="shared" si="4"/>
        <v>0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 t="s">
        <v>188</v>
      </c>
      <c r="B13" s="126">
        <f>IF(A13="","",VLOOKUP(A13,'Rég clients'!A:B,2,0))</f>
        <v>80</v>
      </c>
      <c r="C13" s="123">
        <v>1</v>
      </c>
      <c r="D13" s="123">
        <v>7</v>
      </c>
      <c r="E13" s="124" t="s">
        <v>192</v>
      </c>
      <c r="F13" s="125"/>
      <c r="G13" s="106">
        <f t="shared" si="5"/>
        <v>560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>
        <f t="shared" si="4"/>
        <v>0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 t="s">
        <v>189</v>
      </c>
      <c r="B14" s="126">
        <f>IF(A14="","",VLOOKUP(A14,'Rég clients'!A:B,2,0))</f>
        <v>70</v>
      </c>
      <c r="C14" s="123">
        <v>1</v>
      </c>
      <c r="D14" s="123">
        <v>7</v>
      </c>
      <c r="E14" s="124" t="s">
        <v>177</v>
      </c>
      <c r="F14" s="125"/>
      <c r="G14" s="106">
        <f t="shared" si="5"/>
        <v>490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>
        <f t="shared" si="4"/>
        <v>0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 t="s">
        <v>186</v>
      </c>
      <c r="B15" s="126">
        <f>IF(A15="","",VLOOKUP(A15,'Rég clients'!A:B,2,0))</f>
        <v>100</v>
      </c>
      <c r="C15" s="123">
        <v>1</v>
      </c>
      <c r="D15" s="123">
        <v>50</v>
      </c>
      <c r="E15" s="124"/>
      <c r="F15" s="125"/>
      <c r="G15" s="106">
        <f t="shared" si="5"/>
        <v>5000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>
        <f t="shared" si="4"/>
        <v>0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 t="s">
        <v>180</v>
      </c>
      <c r="B16" s="126">
        <f>IF(A16="","",VLOOKUP(A16,'Rég clients'!A:B,2,0))</f>
        <v>100</v>
      </c>
      <c r="C16" s="123">
        <v>1</v>
      </c>
      <c r="D16" s="123"/>
      <c r="E16" s="124"/>
      <c r="F16" s="125"/>
      <c r="G16" s="106">
        <f t="shared" si="5"/>
        <v>0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>
        <f t="shared" si="4"/>
        <v>0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>
        <f t="shared" si="4"/>
        <v>0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>
        <f t="shared" si="4"/>
        <v>0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>
        <f t="shared" si="4"/>
        <v>0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>
        <f t="shared" si="4"/>
        <v>0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>
        <f t="shared" si="4"/>
        <v>0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>
        <f t="shared" si="4"/>
        <v>0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>
        <f t="shared" si="4"/>
        <v>0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>
        <f t="shared" si="4"/>
        <v>0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>
        <f t="shared" si="4"/>
        <v>0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>
        <f t="shared" si="4"/>
        <v>0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>
        <f t="shared" si="4"/>
        <v>0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>
        <f t="shared" si="4"/>
        <v>0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>
        <f t="shared" si="4"/>
        <v>0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>
        <f t="shared" si="4"/>
        <v>0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>
        <f t="shared" si="4"/>
        <v>0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>
        <f t="shared" si="4"/>
        <v>0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>
        <f t="shared" si="4"/>
        <v>0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>
        <f t="shared" si="4"/>
        <v>0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>
        <f t="shared" si="4"/>
        <v>0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>
        <f t="shared" si="4"/>
        <v>0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>
        <f t="shared" si="4"/>
        <v>0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>
        <f t="shared" si="4"/>
        <v>0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>
        <f t="shared" si="4"/>
        <v>0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>
        <f t="shared" si="4"/>
        <v>0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>
        <f t="shared" si="4"/>
        <v>0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>
        <f t="shared" si="4"/>
        <v>0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>
        <f t="shared" si="4"/>
        <v>0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>
        <f t="shared" si="4"/>
        <v>0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>
        <f t="shared" si="4"/>
        <v>0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>
        <f t="shared" si="4"/>
        <v>0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>
        <f t="shared" si="4"/>
        <v>0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>
        <f t="shared" si="4"/>
        <v>0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>
        <f t="shared" si="4"/>
        <v>0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>
        <f t="shared" si="4"/>
        <v>0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>
        <f t="shared" si="4"/>
        <v>0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>
        <f t="shared" si="4"/>
        <v>0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>
        <f t="shared" si="4"/>
        <v>0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>
        <f t="shared" si="4"/>
        <v>0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>
        <f t="shared" si="4"/>
        <v>0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>
        <f t="shared" si="4"/>
        <v>0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>
        <f t="shared" si="4"/>
        <v>0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>
        <f t="shared" si="4"/>
        <v>0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>
        <f t="shared" si="4"/>
        <v>0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>
        <f t="shared" si="4"/>
        <v>0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>
        <f t="shared" si="4"/>
        <v>0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>
        <f t="shared" si="4"/>
        <v>0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>
        <f t="shared" si="4"/>
        <v>0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>
        <f t="shared" si="4"/>
        <v>0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>
        <f t="shared" si="4"/>
        <v>0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>
        <f t="shared" si="4"/>
        <v>0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>
        <f t="shared" si="4"/>
        <v>0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>
        <f t="shared" si="4"/>
        <v>0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>
        <f t="shared" ref="AB69:AB132" si="12">AA69/$AD$4</f>
        <v>0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>
        <f t="shared" si="12"/>
        <v>0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>
        <f t="shared" si="12"/>
        <v>0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>
        <f t="shared" si="12"/>
        <v>0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>
        <f t="shared" si="12"/>
        <v>0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>
        <f t="shared" si="12"/>
        <v>0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>
        <f t="shared" si="12"/>
        <v>0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>
        <f t="shared" si="12"/>
        <v>0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>
        <f t="shared" si="12"/>
        <v>0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>
        <f t="shared" si="12"/>
        <v>0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>
        <f t="shared" si="12"/>
        <v>0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>
        <f t="shared" si="12"/>
        <v>0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>
        <f t="shared" si="12"/>
        <v>0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>
        <f t="shared" si="12"/>
        <v>0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>
        <f t="shared" si="12"/>
        <v>0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>
        <f t="shared" si="12"/>
        <v>0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>
        <f t="shared" si="12"/>
        <v>0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>
        <f t="shared" si="12"/>
        <v>0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>
        <f t="shared" si="12"/>
        <v>0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>
        <f t="shared" si="12"/>
        <v>0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>
        <f t="shared" si="12"/>
        <v>0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>
        <f t="shared" si="12"/>
        <v>0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>
        <f t="shared" si="12"/>
        <v>0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>
        <f t="shared" si="12"/>
        <v>0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>
        <f t="shared" si="12"/>
        <v>0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>
        <f t="shared" si="12"/>
        <v>0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>
        <f t="shared" si="12"/>
        <v>0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>
        <f t="shared" si="12"/>
        <v>0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>
        <f t="shared" si="12"/>
        <v>0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>
        <f t="shared" si="12"/>
        <v>0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>
        <f t="shared" si="12"/>
        <v>0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>
        <f t="shared" si="12"/>
        <v>0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>
        <f t="shared" si="12"/>
        <v>0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>
        <f t="shared" si="12"/>
        <v>0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>
        <f t="shared" si="12"/>
        <v>0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>
        <f t="shared" si="12"/>
        <v>0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>
        <f t="shared" si="12"/>
        <v>0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>
        <f t="shared" si="12"/>
        <v>0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>
        <f t="shared" si="12"/>
        <v>0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>
        <f t="shared" si="12"/>
        <v>0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>
        <f t="shared" si="12"/>
        <v>0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>
        <f t="shared" si="12"/>
        <v>0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>
        <f>DATE(2020,1,18)</f>
        <v>43848</v>
      </c>
      <c r="D111" s="195"/>
      <c r="E111" s="196"/>
      <c r="F111" s="67"/>
      <c r="K111" s="129" t="s">
        <v>133</v>
      </c>
      <c r="L111" s="194">
        <f>DATE(2020,1,25)</f>
        <v>43855</v>
      </c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>
        <f t="shared" si="12"/>
        <v>0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>
        <f t="shared" si="12"/>
        <v>0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>
        <f t="shared" si="12"/>
        <v>0</v>
      </c>
      <c r="AF113" s="127">
        <f>achats!V111</f>
        <v>0</v>
      </c>
      <c r="AG113" s="127">
        <f t="shared" si="15"/>
        <v>0</v>
      </c>
    </row>
    <row r="114" spans="1:33" x14ac:dyDescent="0.15">
      <c r="A114" s="103"/>
      <c r="B114" s="126" t="str">
        <f>IF(A114="","",VLOOKUP(A114,'Rég clients'!A:B,2,0))</f>
        <v/>
      </c>
      <c r="C114" s="123"/>
      <c r="D114" s="123"/>
      <c r="E114" s="123"/>
      <c r="F114" s="123"/>
      <c r="G114" s="130" t="e">
        <f>B114*D114</f>
        <v>#VALUE!</v>
      </c>
      <c r="H114" s="54" t="e">
        <f>SUM(G114:G214)</f>
        <v>#VALUE!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>
        <f t="shared" si="12"/>
        <v>0</v>
      </c>
      <c r="AF114" s="127">
        <f>achats!V112</f>
        <v>0</v>
      </c>
      <c r="AG114" s="127">
        <f t="shared" si="15"/>
        <v>0</v>
      </c>
    </row>
    <row r="115" spans="1:33" x14ac:dyDescent="0.15">
      <c r="A115" s="103"/>
      <c r="B115" s="126" t="str">
        <f>IF(A115="","",VLOOKUP(A115,'Rég clients'!A:B,2,0))</f>
        <v/>
      </c>
      <c r="C115" s="123"/>
      <c r="D115" s="123"/>
      <c r="E115" s="123"/>
      <c r="F115" s="123"/>
      <c r="G115" s="130" t="e">
        <f t="shared" ref="G115:G178" si="16">B115*D115</f>
        <v>#VALUE!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>
        <f t="shared" si="12"/>
        <v>0</v>
      </c>
      <c r="AF115" s="127">
        <f>achats!V113</f>
        <v>0</v>
      </c>
      <c r="AG115" s="127">
        <f t="shared" si="15"/>
        <v>0</v>
      </c>
    </row>
    <row r="116" spans="1:33" x14ac:dyDescent="0.15">
      <c r="A116" s="103"/>
      <c r="B116" s="126" t="str">
        <f>IF(A116="","",VLOOKUP(A116,'Rég clients'!A:B,2,0))</f>
        <v/>
      </c>
      <c r="C116" s="123"/>
      <c r="D116" s="123"/>
      <c r="E116" s="123"/>
      <c r="F116" s="123"/>
      <c r="G116" s="130" t="e">
        <f t="shared" si="16"/>
        <v>#VALUE!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>
        <f t="shared" si="12"/>
        <v>0</v>
      </c>
      <c r="AF116" s="127">
        <f>achats!V114</f>
        <v>0</v>
      </c>
      <c r="AG116" s="127">
        <f t="shared" si="15"/>
        <v>0</v>
      </c>
    </row>
    <row r="117" spans="1:33" x14ac:dyDescent="0.15">
      <c r="A117" s="103"/>
      <c r="B117" s="126" t="str">
        <f>IF(A117="","",VLOOKUP(A117,'Rég clients'!A:B,2,0))</f>
        <v/>
      </c>
      <c r="C117" s="123"/>
      <c r="D117" s="123"/>
      <c r="E117" s="123"/>
      <c r="F117" s="123"/>
      <c r="G117" s="130" t="e">
        <f t="shared" si="16"/>
        <v>#VALUE!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>
        <f t="shared" si="12"/>
        <v>0</v>
      </c>
      <c r="AF117" s="127">
        <f>achats!V115</f>
        <v>0</v>
      </c>
      <c r="AG117" s="127">
        <f t="shared" si="15"/>
        <v>0</v>
      </c>
    </row>
    <row r="118" spans="1:33" x14ac:dyDescent="0.15">
      <c r="A118" s="103"/>
      <c r="B118" s="126" t="str">
        <f>IF(A118="","",VLOOKUP(A118,'Rég clients'!A:B,2,0))</f>
        <v/>
      </c>
      <c r="C118" s="123"/>
      <c r="D118" s="123"/>
      <c r="E118" s="123"/>
      <c r="F118" s="123"/>
      <c r="G118" s="130" t="e">
        <f t="shared" si="16"/>
        <v>#VALUE!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>
        <f t="shared" si="12"/>
        <v>0</v>
      </c>
      <c r="AF118" s="127">
        <f>achats!V116</f>
        <v>0</v>
      </c>
      <c r="AG118" s="127">
        <f t="shared" si="15"/>
        <v>0</v>
      </c>
    </row>
    <row r="119" spans="1:33" x14ac:dyDescent="0.15">
      <c r="A119" s="103"/>
      <c r="B119" s="126" t="str">
        <f>IF(A119="","",VLOOKUP(A119,'Rég clients'!A:B,2,0))</f>
        <v/>
      </c>
      <c r="C119" s="123"/>
      <c r="D119" s="123"/>
      <c r="E119" s="123"/>
      <c r="F119" s="123"/>
      <c r="G119" s="130" t="e">
        <f t="shared" si="16"/>
        <v>#VALUE!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>
        <f t="shared" si="12"/>
        <v>0</v>
      </c>
      <c r="AF119" s="127">
        <f>achats!V117</f>
        <v>0</v>
      </c>
      <c r="AG119" s="127">
        <f t="shared" si="15"/>
        <v>0</v>
      </c>
    </row>
    <row r="120" spans="1:33" x14ac:dyDescent="0.15">
      <c r="A120" s="103"/>
      <c r="B120" s="126" t="str">
        <f>IF(A120="","",VLOOKUP(A120,'Rég clients'!A:B,2,0))</f>
        <v/>
      </c>
      <c r="C120" s="123"/>
      <c r="D120" s="123"/>
      <c r="E120" s="123"/>
      <c r="F120" s="123"/>
      <c r="G120" s="130" t="e">
        <f t="shared" si="16"/>
        <v>#VALUE!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>
        <f t="shared" si="12"/>
        <v>0</v>
      </c>
      <c r="AF120" s="127">
        <f>achats!V118</f>
        <v>0</v>
      </c>
      <c r="AG120" s="127">
        <f t="shared" si="15"/>
        <v>0</v>
      </c>
    </row>
    <row r="121" spans="1:33" x14ac:dyDescent="0.15">
      <c r="A121" s="103"/>
      <c r="B121" s="126" t="str">
        <f>IF(A121="","",VLOOKUP(A121,'Rég clients'!A:B,2,0))</f>
        <v/>
      </c>
      <c r="C121" s="123"/>
      <c r="D121" s="123"/>
      <c r="E121" s="123"/>
      <c r="F121" s="123"/>
      <c r="G121" s="130" t="e">
        <f t="shared" si="16"/>
        <v>#VALUE!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>
        <f t="shared" si="12"/>
        <v>0</v>
      </c>
      <c r="AF121" s="127">
        <f>achats!V119</f>
        <v>0</v>
      </c>
      <c r="AG121" s="127">
        <f t="shared" si="15"/>
        <v>0</v>
      </c>
    </row>
    <row r="122" spans="1:33" x14ac:dyDescent="0.15">
      <c r="A122" s="103"/>
      <c r="B122" s="126" t="str">
        <f>IF(A122="","",VLOOKUP(A122,'Rég clients'!A:B,2,0))</f>
        <v/>
      </c>
      <c r="C122" s="123"/>
      <c r="D122" s="123"/>
      <c r="E122" s="123"/>
      <c r="F122" s="123"/>
      <c r="G122" s="130" t="e">
        <f t="shared" si="16"/>
        <v>#VALUE!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>
        <f t="shared" si="12"/>
        <v>0</v>
      </c>
      <c r="AF122" s="127">
        <f>achats!V120</f>
        <v>0</v>
      </c>
      <c r="AG122" s="127">
        <f t="shared" si="15"/>
        <v>0</v>
      </c>
    </row>
    <row r="123" spans="1:33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>
        <f t="shared" si="12"/>
        <v>0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>
        <f t="shared" si="12"/>
        <v>0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>
        <f t="shared" si="12"/>
        <v>0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>
        <f t="shared" si="12"/>
        <v>0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>
        <f t="shared" si="12"/>
        <v>0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>
        <f t="shared" si="12"/>
        <v>0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>
        <f t="shared" si="12"/>
        <v>0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>
        <f t="shared" si="12"/>
        <v>0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>
        <f t="shared" si="12"/>
        <v>0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>
        <f t="shared" si="12"/>
        <v>0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>
        <f t="shared" ref="AB133:AB196" si="22">AA133/$AD$4</f>
        <v>0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>
        <f t="shared" si="22"/>
        <v>0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>
        <f t="shared" si="22"/>
        <v>0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>
        <f t="shared" si="22"/>
        <v>0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>
        <f t="shared" si="22"/>
        <v>0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>
        <f t="shared" si="22"/>
        <v>0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>
        <f t="shared" si="22"/>
        <v>0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>
        <f t="shared" si="22"/>
        <v>0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>
        <f t="shared" si="22"/>
        <v>0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>
        <f t="shared" si="22"/>
        <v>0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>
        <f t="shared" si="22"/>
        <v>0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>
        <f t="shared" si="22"/>
        <v>0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>
        <f t="shared" si="22"/>
        <v>0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>
        <f t="shared" si="22"/>
        <v>0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>
        <f t="shared" si="22"/>
        <v>0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>
        <f t="shared" si="22"/>
        <v>0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>
        <f t="shared" si="22"/>
        <v>0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>
        <f t="shared" si="22"/>
        <v>0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>
        <f t="shared" si="22"/>
        <v>0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>
        <f t="shared" si="22"/>
        <v>0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>
        <f t="shared" si="22"/>
        <v>0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>
        <f t="shared" si="22"/>
        <v>0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>
        <f t="shared" si="22"/>
        <v>0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>
        <f t="shared" si="22"/>
        <v>0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>
        <f t="shared" si="22"/>
        <v>0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>
        <f t="shared" si="22"/>
        <v>0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>
        <f t="shared" si="22"/>
        <v>0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>
        <f t="shared" si="22"/>
        <v>0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>
        <f t="shared" si="22"/>
        <v>0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>
        <f t="shared" si="22"/>
        <v>0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>
        <f t="shared" si="22"/>
        <v>0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>
        <f t="shared" si="22"/>
        <v>0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>
        <f t="shared" si="22"/>
        <v>0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>
        <f t="shared" si="22"/>
        <v>0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>
        <f t="shared" si="22"/>
        <v>0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>
        <f t="shared" si="22"/>
        <v>0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>
        <f t="shared" si="22"/>
        <v>0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>
        <f t="shared" si="22"/>
        <v>0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>
        <f t="shared" si="22"/>
        <v>0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>
        <f t="shared" si="22"/>
        <v>0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>
        <f t="shared" si="22"/>
        <v>0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>
        <f t="shared" si="22"/>
        <v>0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>
        <f t="shared" si="22"/>
        <v>0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>
        <f t="shared" si="22"/>
        <v>0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>
        <f t="shared" si="22"/>
        <v>0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>
        <f t="shared" si="22"/>
        <v>0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>
        <f t="shared" si="22"/>
        <v>0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>
        <f t="shared" si="22"/>
        <v>0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>
        <f t="shared" si="22"/>
        <v>0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>
        <f t="shared" si="22"/>
        <v>0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>
        <f t="shared" si="22"/>
        <v>0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>
        <f t="shared" si="22"/>
        <v>0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>
        <f t="shared" si="22"/>
        <v>0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>
        <f t="shared" si="22"/>
        <v>0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>
        <f t="shared" si="22"/>
        <v>0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>
        <f t="shared" si="22"/>
        <v>0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>
        <f t="shared" si="22"/>
        <v>0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>
        <f t="shared" si="22"/>
        <v>0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>
        <f t="shared" si="22"/>
        <v>0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>
        <f t="shared" si="22"/>
        <v>0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>
        <f t="shared" si="22"/>
        <v>0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>
        <f t="shared" si="22"/>
        <v>0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>
        <f t="shared" si="22"/>
        <v>0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>
        <f t="shared" si="22"/>
        <v>0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>
        <f t="shared" ref="AB197:AB260" si="30">AA197/$AD$4</f>
        <v>0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>
        <f t="shared" si="30"/>
        <v>0</v>
      </c>
      <c r="AF198" s="127">
        <f>achats!V196</f>
        <v>0</v>
      </c>
      <c r="AG198" s="127">
        <f t="shared" ref="AG198:AG261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>
        <f t="shared" si="30"/>
        <v>0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>
        <f t="shared" si="30"/>
        <v>0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>
        <f t="shared" si="30"/>
        <v>0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>
        <f t="shared" si="30"/>
        <v>0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>
        <f t="shared" si="30"/>
        <v>0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>
        <f t="shared" si="30"/>
        <v>0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>
        <f t="shared" si="30"/>
        <v>0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>
        <f t="shared" si="30"/>
        <v>0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>
        <f t="shared" si="30"/>
        <v>0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>
        <f t="shared" si="30"/>
        <v>0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>
        <f t="shared" si="30"/>
        <v>0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>
        <f t="shared" si="30"/>
        <v>0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>
        <f t="shared" si="30"/>
        <v>0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>
        <f t="shared" si="30"/>
        <v>0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>
        <f t="shared" si="30"/>
        <v>0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>
        <f t="shared" si="30"/>
        <v>0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>
        <f t="shared" si="30"/>
        <v>0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>
        <f t="shared" si="30"/>
        <v>0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>
        <f t="shared" si="30"/>
        <v>0</v>
      </c>
      <c r="AF217" s="127">
        <f>achats!V215</f>
        <v>0</v>
      </c>
      <c r="AG217" s="127">
        <f t="shared" si="31"/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>
        <f>AB4</f>
        <v>0</v>
      </c>
      <c r="D218" s="73">
        <f>AD5</f>
        <v>1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>
        <f t="shared" si="30"/>
        <v>0</v>
      </c>
      <c r="AF218" s="127">
        <f>achats!V216</f>
        <v>0</v>
      </c>
      <c r="AG218" s="127">
        <f t="shared" si="31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5890</v>
      </c>
      <c r="C219" s="133">
        <f t="shared" ref="C219:C282" si="33">AB5</f>
        <v>0.88709677419354838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>
        <f t="shared" si="30"/>
        <v>0</v>
      </c>
      <c r="AF219" s="127">
        <f>achats!V217</f>
        <v>0</v>
      </c>
      <c r="AG219" s="127">
        <f t="shared" si="31"/>
        <v>0</v>
      </c>
    </row>
    <row r="220" spans="1:33" ht="14.25" customHeight="1" x14ac:dyDescent="0.15">
      <c r="A220" s="52" t="str">
        <f>'tab bord'!L6</f>
        <v>Bab ftouh</v>
      </c>
      <c r="B220" s="132">
        <f t="shared" si="32"/>
        <v>560</v>
      </c>
      <c r="C220" s="133">
        <f t="shared" si="33"/>
        <v>0.11290322580645161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>
        <f t="shared" si="30"/>
        <v>0</v>
      </c>
      <c r="AF220" s="127">
        <f>achats!V218</f>
        <v>0</v>
      </c>
      <c r="AG220" s="127">
        <f t="shared" si="31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2"/>
        <v>0</v>
      </c>
      <c r="C221" s="133">
        <f t="shared" si="33"/>
        <v>0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>
        <f t="shared" si="30"/>
        <v>0</v>
      </c>
      <c r="AF221" s="127">
        <f>achats!V219</f>
        <v>0</v>
      </c>
      <c r="AG221" s="127">
        <f t="shared" si="31"/>
        <v>0</v>
      </c>
    </row>
    <row r="222" spans="1:33" ht="15.75" customHeight="1" x14ac:dyDescent="0.15">
      <c r="A222" s="52">
        <f>'tab bord'!L8</f>
        <v>0</v>
      </c>
      <c r="B222" s="132">
        <f t="shared" si="32"/>
        <v>0</v>
      </c>
      <c r="C222" s="133">
        <f t="shared" si="33"/>
        <v>0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>
        <f t="shared" si="30"/>
        <v>0</v>
      </c>
      <c r="AF222" s="127">
        <f>achats!V220</f>
        <v>0</v>
      </c>
      <c r="AG222" s="127">
        <f t="shared" si="31"/>
        <v>0</v>
      </c>
    </row>
    <row r="223" spans="1:33" x14ac:dyDescent="0.15">
      <c r="A223" s="52">
        <f>'tab bord'!L9</f>
        <v>0</v>
      </c>
      <c r="B223" s="132">
        <f t="shared" si="32"/>
        <v>0</v>
      </c>
      <c r="C223" s="133">
        <f t="shared" si="33"/>
        <v>0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>
        <f t="shared" si="30"/>
        <v>0</v>
      </c>
      <c r="AF223" s="127">
        <f>achats!V221</f>
        <v>0</v>
      </c>
      <c r="AG223" s="127">
        <f t="shared" si="31"/>
        <v>0</v>
      </c>
    </row>
    <row r="224" spans="1:33" x14ac:dyDescent="0.15">
      <c r="A224" s="52">
        <f>'tab bord'!L10</f>
        <v>0</v>
      </c>
      <c r="B224" s="132">
        <f t="shared" si="32"/>
        <v>0</v>
      </c>
      <c r="C224" s="133">
        <f t="shared" si="33"/>
        <v>0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>
        <f t="shared" si="30"/>
        <v>0</v>
      </c>
      <c r="AF224" s="127">
        <f>achats!V222</f>
        <v>0</v>
      </c>
      <c r="AG224" s="127">
        <f t="shared" si="31"/>
        <v>0</v>
      </c>
    </row>
    <row r="225" spans="1:33" x14ac:dyDescent="0.15">
      <c r="A225" s="52">
        <f>'tab bord'!L11</f>
        <v>0</v>
      </c>
      <c r="B225" s="132">
        <f t="shared" si="32"/>
        <v>0</v>
      </c>
      <c r="C225" s="133">
        <f t="shared" si="33"/>
        <v>0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>
        <f t="shared" si="30"/>
        <v>0</v>
      </c>
      <c r="AF225" s="127">
        <f>achats!V223</f>
        <v>0</v>
      </c>
      <c r="AG225" s="127">
        <f t="shared" si="31"/>
        <v>0</v>
      </c>
    </row>
    <row r="226" spans="1:33" x14ac:dyDescent="0.15">
      <c r="A226" s="52">
        <f>'tab bord'!L12</f>
        <v>0</v>
      </c>
      <c r="B226" s="132">
        <f t="shared" si="32"/>
        <v>0</v>
      </c>
      <c r="C226" s="133">
        <f t="shared" si="33"/>
        <v>0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>
        <f t="shared" si="30"/>
        <v>0</v>
      </c>
      <c r="AF226" s="127">
        <f>achats!V224</f>
        <v>0</v>
      </c>
      <c r="AG226" s="127">
        <f t="shared" si="31"/>
        <v>0</v>
      </c>
    </row>
    <row r="227" spans="1:33" x14ac:dyDescent="0.15">
      <c r="A227" s="52">
        <f>'tab bord'!L13</f>
        <v>0</v>
      </c>
      <c r="B227" s="132">
        <f t="shared" si="32"/>
        <v>0</v>
      </c>
      <c r="C227" s="133">
        <f t="shared" si="33"/>
        <v>0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>
        <f t="shared" si="30"/>
        <v>0</v>
      </c>
      <c r="AF227" s="127">
        <f>achats!V225</f>
        <v>0</v>
      </c>
      <c r="AG227" s="127">
        <f t="shared" si="31"/>
        <v>0</v>
      </c>
    </row>
    <row r="228" spans="1:33" x14ac:dyDescent="0.15">
      <c r="A228" s="52">
        <f>'tab bord'!L14</f>
        <v>0</v>
      </c>
      <c r="B228" s="132">
        <f t="shared" si="32"/>
        <v>0</v>
      </c>
      <c r="C228" s="133">
        <f t="shared" si="33"/>
        <v>0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>
        <f t="shared" si="30"/>
        <v>0</v>
      </c>
      <c r="AF228" s="127">
        <f>achats!V226</f>
        <v>0</v>
      </c>
      <c r="AG228" s="127">
        <f t="shared" si="31"/>
        <v>0</v>
      </c>
    </row>
    <row r="229" spans="1:33" x14ac:dyDescent="0.15">
      <c r="A229" s="52">
        <f>'tab bord'!L15</f>
        <v>0</v>
      </c>
      <c r="B229" s="132">
        <f t="shared" si="32"/>
        <v>0</v>
      </c>
      <c r="C229" s="133">
        <f t="shared" si="33"/>
        <v>0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>
        <f t="shared" si="30"/>
        <v>0</v>
      </c>
      <c r="AF229" s="127">
        <f>achats!V227</f>
        <v>0</v>
      </c>
      <c r="AG229" s="127">
        <f t="shared" si="31"/>
        <v>0</v>
      </c>
    </row>
    <row r="230" spans="1:33" x14ac:dyDescent="0.15">
      <c r="A230" s="52">
        <f>'tab bord'!L16</f>
        <v>0</v>
      </c>
      <c r="B230" s="132">
        <f t="shared" si="32"/>
        <v>0</v>
      </c>
      <c r="C230" s="133">
        <f t="shared" si="33"/>
        <v>0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>
        <f t="shared" si="30"/>
        <v>0</v>
      </c>
      <c r="AF230" s="127">
        <f>achats!V228</f>
        <v>0</v>
      </c>
      <c r="AG230" s="127">
        <f t="shared" si="31"/>
        <v>0</v>
      </c>
    </row>
    <row r="231" spans="1:33" x14ac:dyDescent="0.15">
      <c r="A231" s="52">
        <f>'tab bord'!L17</f>
        <v>0</v>
      </c>
      <c r="B231" s="132">
        <f t="shared" si="32"/>
        <v>0</v>
      </c>
      <c r="C231" s="133">
        <f t="shared" si="33"/>
        <v>0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>
        <f t="shared" si="30"/>
        <v>0</v>
      </c>
      <c r="AF231" s="127">
        <f>achats!V229</f>
        <v>0</v>
      </c>
      <c r="AG231" s="127">
        <f t="shared" si="31"/>
        <v>0</v>
      </c>
    </row>
    <row r="232" spans="1:33" x14ac:dyDescent="0.15">
      <c r="A232" s="52">
        <f>'tab bord'!L18</f>
        <v>0</v>
      </c>
      <c r="B232" s="132">
        <f t="shared" si="32"/>
        <v>0</v>
      </c>
      <c r="C232" s="133">
        <f t="shared" si="33"/>
        <v>0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>
        <f t="shared" si="30"/>
        <v>0</v>
      </c>
      <c r="AF232" s="127">
        <f>achats!V230</f>
        <v>0</v>
      </c>
      <c r="AG232" s="127">
        <f t="shared" si="31"/>
        <v>0</v>
      </c>
    </row>
    <row r="233" spans="1:33" x14ac:dyDescent="0.15">
      <c r="A233" s="52">
        <f>'tab bord'!L19</f>
        <v>0</v>
      </c>
      <c r="B233" s="132">
        <f t="shared" si="32"/>
        <v>0</v>
      </c>
      <c r="C233" s="133">
        <f t="shared" si="33"/>
        <v>0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>
        <f t="shared" si="30"/>
        <v>0</v>
      </c>
      <c r="AF233" s="127">
        <f>achats!V231</f>
        <v>0</v>
      </c>
      <c r="AG233" s="127">
        <f t="shared" si="31"/>
        <v>0</v>
      </c>
    </row>
    <row r="234" spans="1:33" x14ac:dyDescent="0.15">
      <c r="A234" s="52">
        <f>'tab bord'!L20</f>
        <v>0</v>
      </c>
      <c r="B234" s="132">
        <f t="shared" si="32"/>
        <v>0</v>
      </c>
      <c r="C234" s="133">
        <f t="shared" si="33"/>
        <v>0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>
        <f t="shared" si="30"/>
        <v>0</v>
      </c>
      <c r="AF234" s="127">
        <f>achats!V232</f>
        <v>0</v>
      </c>
      <c r="AG234" s="127">
        <f t="shared" si="31"/>
        <v>0</v>
      </c>
    </row>
    <row r="235" spans="1:33" x14ac:dyDescent="0.15">
      <c r="A235" s="52">
        <f>'tab bord'!L21</f>
        <v>0</v>
      </c>
      <c r="B235" s="132">
        <f t="shared" si="32"/>
        <v>0</v>
      </c>
      <c r="C235" s="133">
        <f t="shared" si="33"/>
        <v>0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>
        <f t="shared" si="30"/>
        <v>0</v>
      </c>
      <c r="AF235" s="127">
        <f>achats!V233</f>
        <v>0</v>
      </c>
      <c r="AG235" s="127">
        <f t="shared" si="31"/>
        <v>0</v>
      </c>
    </row>
    <row r="236" spans="1:33" x14ac:dyDescent="0.15">
      <c r="A236" s="52">
        <f>'tab bord'!L22</f>
        <v>0</v>
      </c>
      <c r="B236" s="132">
        <f t="shared" si="32"/>
        <v>0</v>
      </c>
      <c r="C236" s="133">
        <f t="shared" si="33"/>
        <v>0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>
        <f t="shared" si="30"/>
        <v>0</v>
      </c>
      <c r="AF236" s="127">
        <f>achats!V234</f>
        <v>0</v>
      </c>
      <c r="AG236" s="127">
        <f t="shared" si="31"/>
        <v>0</v>
      </c>
    </row>
    <row r="237" spans="1:33" x14ac:dyDescent="0.15">
      <c r="A237" s="52">
        <f>'tab bord'!L23</f>
        <v>0</v>
      </c>
      <c r="B237" s="132">
        <f t="shared" si="32"/>
        <v>0</v>
      </c>
      <c r="C237" s="133">
        <f t="shared" si="33"/>
        <v>0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>
        <f t="shared" si="30"/>
        <v>0</v>
      </c>
      <c r="AF237" s="127">
        <f>achats!V235</f>
        <v>0</v>
      </c>
      <c r="AG237" s="127">
        <f t="shared" si="31"/>
        <v>0</v>
      </c>
    </row>
    <row r="238" spans="1:33" x14ac:dyDescent="0.15">
      <c r="A238" s="52">
        <f>'tab bord'!L24</f>
        <v>0</v>
      </c>
      <c r="B238" s="132">
        <f t="shared" si="32"/>
        <v>0</v>
      </c>
      <c r="C238" s="133">
        <f t="shared" si="33"/>
        <v>0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>
        <f t="shared" si="30"/>
        <v>0</v>
      </c>
      <c r="AF238" s="127">
        <f>achats!V236</f>
        <v>0</v>
      </c>
      <c r="AG238" s="127">
        <f t="shared" si="31"/>
        <v>0</v>
      </c>
    </row>
    <row r="239" spans="1:33" x14ac:dyDescent="0.15">
      <c r="A239" s="52">
        <f>'tab bord'!L25</f>
        <v>0</v>
      </c>
      <c r="B239" s="132">
        <f t="shared" si="32"/>
        <v>0</v>
      </c>
      <c r="C239" s="133">
        <f t="shared" si="33"/>
        <v>0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>
        <f t="shared" si="30"/>
        <v>0</v>
      </c>
      <c r="AF239" s="127">
        <f>achats!V237</f>
        <v>0</v>
      </c>
      <c r="AG239" s="127">
        <f t="shared" si="31"/>
        <v>0</v>
      </c>
    </row>
    <row r="240" spans="1:33" x14ac:dyDescent="0.15">
      <c r="A240" s="52">
        <f>'tab bord'!L26</f>
        <v>0</v>
      </c>
      <c r="B240" s="132">
        <f t="shared" si="32"/>
        <v>0</v>
      </c>
      <c r="C240" s="133">
        <f t="shared" si="33"/>
        <v>0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>
        <f t="shared" si="30"/>
        <v>0</v>
      </c>
      <c r="AF240" s="127">
        <f>achats!V238</f>
        <v>0</v>
      </c>
      <c r="AG240" s="127">
        <f t="shared" si="31"/>
        <v>0</v>
      </c>
    </row>
    <row r="241" spans="1:33" x14ac:dyDescent="0.15">
      <c r="A241" s="52">
        <f>'tab bord'!L27</f>
        <v>0</v>
      </c>
      <c r="B241" s="132">
        <f t="shared" si="32"/>
        <v>0</v>
      </c>
      <c r="C241" s="133">
        <f t="shared" si="33"/>
        <v>0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>
        <f t="shared" si="30"/>
        <v>0</v>
      </c>
      <c r="AF241" s="127">
        <f>achats!V239</f>
        <v>0</v>
      </c>
      <c r="AG241" s="127">
        <f t="shared" si="31"/>
        <v>0</v>
      </c>
    </row>
    <row r="242" spans="1:33" x14ac:dyDescent="0.15">
      <c r="A242" s="52">
        <f>'tab bord'!L28</f>
        <v>0</v>
      </c>
      <c r="B242" s="132">
        <f t="shared" si="32"/>
        <v>0</v>
      </c>
      <c r="C242" s="133">
        <f t="shared" si="33"/>
        <v>0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>
        <f t="shared" si="30"/>
        <v>0</v>
      </c>
      <c r="AF242" s="127">
        <f>achats!V240</f>
        <v>0</v>
      </c>
      <c r="AG242" s="127">
        <f t="shared" si="31"/>
        <v>0</v>
      </c>
    </row>
    <row r="243" spans="1:33" x14ac:dyDescent="0.15">
      <c r="A243" s="52">
        <f>'tab bord'!L29</f>
        <v>0</v>
      </c>
      <c r="B243" s="132">
        <f t="shared" si="32"/>
        <v>0</v>
      </c>
      <c r="C243" s="133">
        <f t="shared" si="33"/>
        <v>0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>
        <f t="shared" si="30"/>
        <v>0</v>
      </c>
      <c r="AF243" s="127">
        <f>achats!V241</f>
        <v>0</v>
      </c>
      <c r="AG243" s="127">
        <f t="shared" si="31"/>
        <v>0</v>
      </c>
    </row>
    <row r="244" spans="1:33" x14ac:dyDescent="0.15">
      <c r="A244" s="52">
        <f>'tab bord'!L30</f>
        <v>0</v>
      </c>
      <c r="B244" s="132">
        <f t="shared" si="32"/>
        <v>0</v>
      </c>
      <c r="C244" s="133">
        <f t="shared" si="33"/>
        <v>0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>
        <f t="shared" si="30"/>
        <v>0</v>
      </c>
      <c r="AF244" s="127">
        <f>achats!V242</f>
        <v>0</v>
      </c>
      <c r="AG244" s="127">
        <f t="shared" si="31"/>
        <v>0</v>
      </c>
    </row>
    <row r="245" spans="1:33" x14ac:dyDescent="0.15">
      <c r="A245" s="52">
        <f>'tab bord'!L31</f>
        <v>0</v>
      </c>
      <c r="B245" s="132">
        <f t="shared" si="32"/>
        <v>0</v>
      </c>
      <c r="C245" s="133">
        <f t="shared" si="33"/>
        <v>0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>
        <f t="shared" si="30"/>
        <v>0</v>
      </c>
      <c r="AF245" s="127">
        <f>achats!V243</f>
        <v>0</v>
      </c>
      <c r="AG245" s="127">
        <f t="shared" si="31"/>
        <v>0</v>
      </c>
    </row>
    <row r="246" spans="1:33" x14ac:dyDescent="0.15">
      <c r="A246" s="52">
        <f>'tab bord'!L32</f>
        <v>0</v>
      </c>
      <c r="B246" s="132">
        <f t="shared" si="32"/>
        <v>0</v>
      </c>
      <c r="C246" s="133">
        <f t="shared" si="33"/>
        <v>0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>
        <f t="shared" si="30"/>
        <v>0</v>
      </c>
      <c r="AF246" s="127">
        <f>achats!V244</f>
        <v>0</v>
      </c>
      <c r="AG246" s="127">
        <f t="shared" si="31"/>
        <v>0</v>
      </c>
    </row>
    <row r="247" spans="1:33" x14ac:dyDescent="0.15">
      <c r="A247" s="52">
        <f>'tab bord'!L33</f>
        <v>0</v>
      </c>
      <c r="B247" s="132">
        <f t="shared" si="32"/>
        <v>0</v>
      </c>
      <c r="C247" s="133">
        <f t="shared" si="33"/>
        <v>0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>
        <f t="shared" si="30"/>
        <v>0</v>
      </c>
      <c r="AF247" s="127">
        <f>achats!V245</f>
        <v>0</v>
      </c>
      <c r="AG247" s="127">
        <f t="shared" si="31"/>
        <v>0</v>
      </c>
    </row>
    <row r="248" spans="1:33" x14ac:dyDescent="0.15">
      <c r="A248" s="52">
        <f>'tab bord'!L34</f>
        <v>0</v>
      </c>
      <c r="B248" s="132">
        <f t="shared" si="32"/>
        <v>0</v>
      </c>
      <c r="C248" s="133">
        <f t="shared" si="33"/>
        <v>0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>
        <f t="shared" si="30"/>
        <v>0</v>
      </c>
      <c r="AF248" s="127">
        <f>achats!V246</f>
        <v>0</v>
      </c>
      <c r="AG248" s="127">
        <f t="shared" si="31"/>
        <v>0</v>
      </c>
    </row>
    <row r="249" spans="1:33" x14ac:dyDescent="0.15">
      <c r="A249" s="52">
        <f>'tab bord'!L35</f>
        <v>0</v>
      </c>
      <c r="B249" s="132">
        <f t="shared" si="32"/>
        <v>0</v>
      </c>
      <c r="C249" s="133">
        <f t="shared" si="33"/>
        <v>0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>
        <f t="shared" si="30"/>
        <v>0</v>
      </c>
      <c r="AF249" s="127">
        <f>achats!V247</f>
        <v>0</v>
      </c>
      <c r="AG249" s="127">
        <f t="shared" si="31"/>
        <v>0</v>
      </c>
    </row>
    <row r="250" spans="1:33" x14ac:dyDescent="0.15">
      <c r="A250" s="52">
        <f>'tab bord'!L36</f>
        <v>0</v>
      </c>
      <c r="B250" s="132">
        <f t="shared" si="32"/>
        <v>0</v>
      </c>
      <c r="C250" s="133">
        <f t="shared" si="33"/>
        <v>0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>
        <f t="shared" si="30"/>
        <v>0</v>
      </c>
      <c r="AF250" s="127">
        <f>achats!V248</f>
        <v>0</v>
      </c>
      <c r="AG250" s="127">
        <f t="shared" si="31"/>
        <v>0</v>
      </c>
    </row>
    <row r="251" spans="1:33" x14ac:dyDescent="0.15">
      <c r="A251" s="52">
        <f>'tab bord'!L37</f>
        <v>0</v>
      </c>
      <c r="B251" s="132">
        <f t="shared" si="32"/>
        <v>0</v>
      </c>
      <c r="C251" s="133">
        <f t="shared" si="33"/>
        <v>0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>
        <f t="shared" si="30"/>
        <v>0</v>
      </c>
      <c r="AF251" s="127">
        <f>achats!V249</f>
        <v>0</v>
      </c>
      <c r="AG251" s="127">
        <f t="shared" si="31"/>
        <v>0</v>
      </c>
    </row>
    <row r="252" spans="1:33" x14ac:dyDescent="0.15">
      <c r="A252" s="52">
        <f>'tab bord'!L38</f>
        <v>0</v>
      </c>
      <c r="B252" s="132">
        <f t="shared" si="32"/>
        <v>0</v>
      </c>
      <c r="C252" s="133">
        <f t="shared" si="33"/>
        <v>0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>
        <f t="shared" si="30"/>
        <v>0</v>
      </c>
      <c r="AF252" s="127">
        <f>achats!V250</f>
        <v>0</v>
      </c>
      <c r="AG252" s="127">
        <f t="shared" si="31"/>
        <v>0</v>
      </c>
    </row>
    <row r="253" spans="1:33" x14ac:dyDescent="0.15">
      <c r="A253" s="52">
        <f>'tab bord'!L39</f>
        <v>0</v>
      </c>
      <c r="B253" s="132">
        <f t="shared" si="32"/>
        <v>0</v>
      </c>
      <c r="C253" s="133">
        <f t="shared" si="33"/>
        <v>0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>
        <f t="shared" si="30"/>
        <v>0</v>
      </c>
      <c r="AF253" s="127">
        <f>achats!V251</f>
        <v>0</v>
      </c>
      <c r="AG253" s="127">
        <f t="shared" si="31"/>
        <v>0</v>
      </c>
    </row>
    <row r="254" spans="1:33" x14ac:dyDescent="0.15">
      <c r="A254" s="52">
        <f>'tab bord'!L40</f>
        <v>0</v>
      </c>
      <c r="B254" s="132">
        <f t="shared" si="32"/>
        <v>0</v>
      </c>
      <c r="C254" s="133">
        <f t="shared" si="33"/>
        <v>0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>
        <f t="shared" si="30"/>
        <v>0</v>
      </c>
      <c r="AF254" s="127">
        <f>achats!V252</f>
        <v>0</v>
      </c>
      <c r="AG254" s="127">
        <f t="shared" si="31"/>
        <v>0</v>
      </c>
    </row>
    <row r="255" spans="1:33" x14ac:dyDescent="0.15">
      <c r="A255" s="52">
        <f>'tab bord'!L41</f>
        <v>0</v>
      </c>
      <c r="B255" s="132">
        <f t="shared" si="32"/>
        <v>0</v>
      </c>
      <c r="C255" s="133">
        <f t="shared" si="33"/>
        <v>0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>
        <f t="shared" si="30"/>
        <v>0</v>
      </c>
      <c r="AF255" s="127">
        <f>achats!V253</f>
        <v>0</v>
      </c>
      <c r="AG255" s="127">
        <f t="shared" si="31"/>
        <v>0</v>
      </c>
    </row>
    <row r="256" spans="1:33" x14ac:dyDescent="0.15">
      <c r="A256" s="52">
        <f>'tab bord'!L42</f>
        <v>0</v>
      </c>
      <c r="B256" s="132">
        <f t="shared" si="32"/>
        <v>0</v>
      </c>
      <c r="C256" s="133">
        <f t="shared" si="33"/>
        <v>0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>
        <f t="shared" si="30"/>
        <v>0</v>
      </c>
      <c r="AF256" s="127">
        <f>achats!V254</f>
        <v>0</v>
      </c>
      <c r="AG256" s="127">
        <f t="shared" si="31"/>
        <v>0</v>
      </c>
    </row>
    <row r="257" spans="1:33" x14ac:dyDescent="0.15">
      <c r="A257" s="52">
        <f>'tab bord'!L43</f>
        <v>0</v>
      </c>
      <c r="B257" s="132">
        <f t="shared" si="32"/>
        <v>0</v>
      </c>
      <c r="C257" s="133">
        <f t="shared" si="33"/>
        <v>0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>
        <f t="shared" si="30"/>
        <v>0</v>
      </c>
      <c r="AF257" s="127">
        <f>achats!V255</f>
        <v>0</v>
      </c>
      <c r="AG257" s="127">
        <f t="shared" si="31"/>
        <v>0</v>
      </c>
    </row>
    <row r="258" spans="1:33" x14ac:dyDescent="0.15">
      <c r="A258" s="52">
        <f>'tab bord'!L44</f>
        <v>0</v>
      </c>
      <c r="B258" s="132">
        <f t="shared" si="32"/>
        <v>0</v>
      </c>
      <c r="C258" s="133">
        <f t="shared" si="33"/>
        <v>0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>
        <f t="shared" si="30"/>
        <v>0</v>
      </c>
      <c r="AF258" s="127">
        <f>achats!V256</f>
        <v>0</v>
      </c>
      <c r="AG258" s="127">
        <f t="shared" si="31"/>
        <v>0</v>
      </c>
    </row>
    <row r="259" spans="1:33" x14ac:dyDescent="0.15">
      <c r="A259" s="52">
        <f>'tab bord'!L45</f>
        <v>0</v>
      </c>
      <c r="B259" s="132">
        <f t="shared" si="32"/>
        <v>0</v>
      </c>
      <c r="C259" s="133">
        <f t="shared" si="33"/>
        <v>0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>
        <f t="shared" si="30"/>
        <v>0</v>
      </c>
      <c r="AF259" s="127">
        <f>achats!V257</f>
        <v>0</v>
      </c>
      <c r="AG259" s="127">
        <f t="shared" si="31"/>
        <v>0</v>
      </c>
    </row>
    <row r="260" spans="1:33" x14ac:dyDescent="0.15">
      <c r="A260" s="52">
        <f>'tab bord'!L46</f>
        <v>0</v>
      </c>
      <c r="B260" s="132">
        <f t="shared" si="32"/>
        <v>0</v>
      </c>
      <c r="C260" s="133">
        <f t="shared" si="33"/>
        <v>0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>
        <f t="shared" si="30"/>
        <v>0</v>
      </c>
      <c r="AF260" s="127">
        <f>achats!V258</f>
        <v>0</v>
      </c>
      <c r="AG260" s="127">
        <f t="shared" si="31"/>
        <v>0</v>
      </c>
    </row>
    <row r="261" spans="1:33" x14ac:dyDescent="0.15">
      <c r="A261" s="52">
        <f>'tab bord'!L47</f>
        <v>0</v>
      </c>
      <c r="B261" s="132">
        <f t="shared" si="32"/>
        <v>0</v>
      </c>
      <c r="C261" s="133">
        <f t="shared" si="33"/>
        <v>0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>
        <f t="shared" ref="AB261:AB324" si="38">AA261/$AD$4</f>
        <v>0</v>
      </c>
      <c r="AF261" s="127">
        <f>achats!V259</f>
        <v>0</v>
      </c>
      <c r="AG261" s="127">
        <f t="shared" si="31"/>
        <v>0</v>
      </c>
    </row>
    <row r="262" spans="1:33" x14ac:dyDescent="0.15">
      <c r="A262" s="52">
        <f>'tab bord'!L48</f>
        <v>0</v>
      </c>
      <c r="B262" s="132">
        <f t="shared" si="32"/>
        <v>0</v>
      </c>
      <c r="C262" s="133">
        <f t="shared" si="33"/>
        <v>0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>
        <f t="shared" si="38"/>
        <v>0</v>
      </c>
      <c r="AF262" s="127">
        <f>achats!V260</f>
        <v>0</v>
      </c>
      <c r="AG262" s="127">
        <f t="shared" ref="AG262:AG325" si="39">(SUMIF(F:F,AF262,G:G))+(SUMIF(N:N,AF262,O:O))</f>
        <v>0</v>
      </c>
    </row>
    <row r="263" spans="1:33" x14ac:dyDescent="0.15">
      <c r="A263" s="52">
        <f>'tab bord'!L49</f>
        <v>0</v>
      </c>
      <c r="B263" s="132">
        <f t="shared" si="32"/>
        <v>0</v>
      </c>
      <c r="C263" s="133">
        <f t="shared" si="33"/>
        <v>0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>
        <f t="shared" si="38"/>
        <v>0</v>
      </c>
      <c r="AF263" s="127">
        <f>achats!V261</f>
        <v>0</v>
      </c>
      <c r="AG263" s="127">
        <f t="shared" si="39"/>
        <v>0</v>
      </c>
    </row>
    <row r="264" spans="1:33" x14ac:dyDescent="0.15">
      <c r="A264" s="52">
        <f>'tab bord'!L50</f>
        <v>0</v>
      </c>
      <c r="B264" s="132">
        <f t="shared" si="32"/>
        <v>0</v>
      </c>
      <c r="C264" s="133">
        <f t="shared" si="33"/>
        <v>0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>
        <f t="shared" si="38"/>
        <v>0</v>
      </c>
      <c r="AF264" s="127">
        <f>achats!V262</f>
        <v>0</v>
      </c>
      <c r="AG264" s="127">
        <f t="shared" si="39"/>
        <v>0</v>
      </c>
    </row>
    <row r="265" spans="1:33" x14ac:dyDescent="0.15">
      <c r="A265" s="52">
        <f>'tab bord'!L51</f>
        <v>0</v>
      </c>
      <c r="B265" s="132">
        <f t="shared" si="32"/>
        <v>0</v>
      </c>
      <c r="C265" s="133">
        <f t="shared" si="33"/>
        <v>0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>
        <f t="shared" si="38"/>
        <v>0</v>
      </c>
      <c r="AF265" s="127">
        <f>achats!V263</f>
        <v>0</v>
      </c>
      <c r="AG265" s="127">
        <f t="shared" si="39"/>
        <v>0</v>
      </c>
    </row>
    <row r="266" spans="1:33" x14ac:dyDescent="0.15">
      <c r="A266" s="52">
        <f>'tab bord'!L52</f>
        <v>0</v>
      </c>
      <c r="B266" s="132">
        <f t="shared" si="32"/>
        <v>0</v>
      </c>
      <c r="C266" s="133">
        <f t="shared" si="33"/>
        <v>0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>
        <f t="shared" si="38"/>
        <v>0</v>
      </c>
      <c r="AF266" s="127">
        <f>achats!V264</f>
        <v>0</v>
      </c>
      <c r="AG266" s="127">
        <f t="shared" si="39"/>
        <v>0</v>
      </c>
    </row>
    <row r="267" spans="1:33" x14ac:dyDescent="0.15">
      <c r="A267" s="52">
        <f>'tab bord'!L53</f>
        <v>0</v>
      </c>
      <c r="B267" s="132">
        <f t="shared" si="32"/>
        <v>0</v>
      </c>
      <c r="C267" s="133">
        <f t="shared" si="33"/>
        <v>0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>
        <f t="shared" si="38"/>
        <v>0</v>
      </c>
      <c r="AF267" s="127">
        <f>achats!V265</f>
        <v>0</v>
      </c>
      <c r="AG267" s="127">
        <f t="shared" si="39"/>
        <v>0</v>
      </c>
    </row>
    <row r="268" spans="1:33" x14ac:dyDescent="0.15">
      <c r="A268" s="52">
        <f>'tab bord'!L54</f>
        <v>0</v>
      </c>
      <c r="B268" s="132">
        <f t="shared" si="32"/>
        <v>0</v>
      </c>
      <c r="C268" s="133">
        <f t="shared" si="33"/>
        <v>0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>
        <f t="shared" si="38"/>
        <v>0</v>
      </c>
      <c r="AF268" s="127">
        <f>achats!V266</f>
        <v>0</v>
      </c>
      <c r="AG268" s="127">
        <f t="shared" si="39"/>
        <v>0</v>
      </c>
    </row>
    <row r="269" spans="1:33" x14ac:dyDescent="0.15">
      <c r="A269" s="52">
        <f>'tab bord'!L55</f>
        <v>0</v>
      </c>
      <c r="B269" s="132">
        <f t="shared" si="32"/>
        <v>0</v>
      </c>
      <c r="C269" s="133">
        <f t="shared" si="33"/>
        <v>0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>
        <f t="shared" si="38"/>
        <v>0</v>
      </c>
      <c r="AF269" s="127">
        <f>achats!V267</f>
        <v>0</v>
      </c>
      <c r="AG269" s="127">
        <f t="shared" si="39"/>
        <v>0</v>
      </c>
    </row>
    <row r="270" spans="1:33" x14ac:dyDescent="0.15">
      <c r="A270" s="52">
        <f>'tab bord'!L56</f>
        <v>0</v>
      </c>
      <c r="B270" s="132">
        <f t="shared" si="32"/>
        <v>0</v>
      </c>
      <c r="C270" s="133">
        <f t="shared" si="33"/>
        <v>0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>
        <f t="shared" si="38"/>
        <v>0</v>
      </c>
      <c r="AF270" s="127">
        <f>achats!V268</f>
        <v>0</v>
      </c>
      <c r="AG270" s="127">
        <f t="shared" si="39"/>
        <v>0</v>
      </c>
    </row>
    <row r="271" spans="1:33" x14ac:dyDescent="0.15">
      <c r="A271" s="52">
        <f>'tab bord'!L57</f>
        <v>0</v>
      </c>
      <c r="B271" s="132">
        <f t="shared" si="32"/>
        <v>0</v>
      </c>
      <c r="C271" s="133">
        <f t="shared" si="33"/>
        <v>0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>
        <f t="shared" si="38"/>
        <v>0</v>
      </c>
      <c r="AF271" s="127">
        <f>achats!V269</f>
        <v>0</v>
      </c>
      <c r="AG271" s="127">
        <f t="shared" si="39"/>
        <v>0</v>
      </c>
    </row>
    <row r="272" spans="1:33" x14ac:dyDescent="0.15">
      <c r="A272" s="52">
        <f>'tab bord'!L58</f>
        <v>0</v>
      </c>
      <c r="B272" s="132">
        <f t="shared" si="32"/>
        <v>0</v>
      </c>
      <c r="C272" s="133">
        <f t="shared" si="33"/>
        <v>0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>
        <f t="shared" si="38"/>
        <v>0</v>
      </c>
      <c r="AF272" s="127">
        <f>achats!V270</f>
        <v>0</v>
      </c>
      <c r="AG272" s="127">
        <f t="shared" si="39"/>
        <v>0</v>
      </c>
    </row>
    <row r="273" spans="1:33" x14ac:dyDescent="0.15">
      <c r="A273" s="52">
        <f>'tab bord'!L59</f>
        <v>0</v>
      </c>
      <c r="B273" s="132">
        <f t="shared" si="32"/>
        <v>0</v>
      </c>
      <c r="C273" s="133">
        <f t="shared" si="33"/>
        <v>0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>
        <f t="shared" si="38"/>
        <v>0</v>
      </c>
      <c r="AF273" s="127">
        <f>achats!V271</f>
        <v>0</v>
      </c>
      <c r="AG273" s="127">
        <f t="shared" si="39"/>
        <v>0</v>
      </c>
    </row>
    <row r="274" spans="1:33" x14ac:dyDescent="0.15">
      <c r="A274" s="52">
        <f>'tab bord'!L60</f>
        <v>0</v>
      </c>
      <c r="B274" s="132">
        <f t="shared" si="32"/>
        <v>0</v>
      </c>
      <c r="C274" s="133">
        <f t="shared" si="33"/>
        <v>0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>
        <f t="shared" si="38"/>
        <v>0</v>
      </c>
      <c r="AF274" s="127">
        <f>achats!V272</f>
        <v>0</v>
      </c>
      <c r="AG274" s="127">
        <f t="shared" si="39"/>
        <v>0</v>
      </c>
    </row>
    <row r="275" spans="1:33" x14ac:dyDescent="0.15">
      <c r="A275" s="52">
        <f>'tab bord'!L61</f>
        <v>0</v>
      </c>
      <c r="B275" s="132">
        <f t="shared" si="32"/>
        <v>0</v>
      </c>
      <c r="C275" s="133">
        <f t="shared" si="33"/>
        <v>0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>
        <f t="shared" si="38"/>
        <v>0</v>
      </c>
      <c r="AF275" s="127">
        <f>achats!V273</f>
        <v>0</v>
      </c>
      <c r="AG275" s="127">
        <f t="shared" si="39"/>
        <v>0</v>
      </c>
    </row>
    <row r="276" spans="1:33" x14ac:dyDescent="0.15">
      <c r="A276" s="52">
        <f>'tab bord'!L62</f>
        <v>0</v>
      </c>
      <c r="B276" s="132">
        <f t="shared" si="32"/>
        <v>0</v>
      </c>
      <c r="C276" s="133">
        <f t="shared" si="33"/>
        <v>0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>
        <f t="shared" si="38"/>
        <v>0</v>
      </c>
      <c r="AF276" s="127">
        <f>achats!V274</f>
        <v>0</v>
      </c>
      <c r="AG276" s="127">
        <f t="shared" si="39"/>
        <v>0</v>
      </c>
    </row>
    <row r="277" spans="1:33" x14ac:dyDescent="0.15">
      <c r="A277" s="52">
        <f>'tab bord'!L63</f>
        <v>0</v>
      </c>
      <c r="B277" s="132">
        <f t="shared" si="32"/>
        <v>0</v>
      </c>
      <c r="C277" s="133">
        <f t="shared" si="33"/>
        <v>0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>
        <f t="shared" si="38"/>
        <v>0</v>
      </c>
      <c r="AF277" s="127">
        <f>achats!V275</f>
        <v>0</v>
      </c>
      <c r="AG277" s="127">
        <f t="shared" si="39"/>
        <v>0</v>
      </c>
    </row>
    <row r="278" spans="1:33" x14ac:dyDescent="0.15">
      <c r="A278" s="52">
        <f>'tab bord'!L64</f>
        <v>0</v>
      </c>
      <c r="B278" s="132">
        <f t="shared" si="32"/>
        <v>0</v>
      </c>
      <c r="C278" s="133">
        <f t="shared" si="33"/>
        <v>0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>
        <f t="shared" si="38"/>
        <v>0</v>
      </c>
      <c r="AF278" s="127">
        <f>achats!V276</f>
        <v>0</v>
      </c>
      <c r="AG278" s="127">
        <f t="shared" si="39"/>
        <v>0</v>
      </c>
    </row>
    <row r="279" spans="1:33" x14ac:dyDescent="0.15">
      <c r="A279" s="52">
        <f>'tab bord'!L65</f>
        <v>0</v>
      </c>
      <c r="B279" s="132">
        <f t="shared" si="32"/>
        <v>0</v>
      </c>
      <c r="C279" s="133">
        <f t="shared" si="33"/>
        <v>0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>
        <f t="shared" si="38"/>
        <v>0</v>
      </c>
      <c r="AF279" s="127">
        <f>achats!V277</f>
        <v>0</v>
      </c>
      <c r="AG279" s="127">
        <f t="shared" si="39"/>
        <v>0</v>
      </c>
    </row>
    <row r="280" spans="1:33" x14ac:dyDescent="0.15">
      <c r="A280" s="52">
        <f>'tab bord'!L66</f>
        <v>0</v>
      </c>
      <c r="B280" s="132">
        <f t="shared" si="32"/>
        <v>0</v>
      </c>
      <c r="C280" s="133">
        <f t="shared" si="33"/>
        <v>0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>
        <f t="shared" si="38"/>
        <v>0</v>
      </c>
      <c r="AF280" s="127">
        <f>achats!V278</f>
        <v>0</v>
      </c>
      <c r="AG280" s="127">
        <f t="shared" si="39"/>
        <v>0</v>
      </c>
    </row>
    <row r="281" spans="1:33" x14ac:dyDescent="0.15">
      <c r="A281" s="52">
        <f>'tab bord'!L67</f>
        <v>0</v>
      </c>
      <c r="B281" s="132">
        <f t="shared" si="32"/>
        <v>0</v>
      </c>
      <c r="C281" s="133">
        <f t="shared" si="33"/>
        <v>0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>
        <f t="shared" si="38"/>
        <v>0</v>
      </c>
      <c r="AF281" s="127">
        <f>achats!V279</f>
        <v>0</v>
      </c>
      <c r="AG281" s="127">
        <f t="shared" si="39"/>
        <v>0</v>
      </c>
    </row>
    <row r="282" spans="1:33" x14ac:dyDescent="0.15">
      <c r="A282" s="52">
        <f>'tab bord'!L68</f>
        <v>0</v>
      </c>
      <c r="B282" s="132">
        <f t="shared" si="32"/>
        <v>0</v>
      </c>
      <c r="C282" s="133">
        <f t="shared" si="33"/>
        <v>0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>
        <f t="shared" si="38"/>
        <v>0</v>
      </c>
      <c r="AF282" s="127">
        <f>achats!V280</f>
        <v>0</v>
      </c>
      <c r="AG282" s="127">
        <f t="shared" si="39"/>
        <v>0</v>
      </c>
    </row>
    <row r="283" spans="1:33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>
        <f t="shared" ref="C283:C301" si="41">AB69</f>
        <v>0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>
        <f t="shared" si="38"/>
        <v>0</v>
      </c>
      <c r="AF283" s="127">
        <f>achats!V281</f>
        <v>0</v>
      </c>
      <c r="AG283" s="127">
        <f t="shared" si="39"/>
        <v>0</v>
      </c>
    </row>
    <row r="284" spans="1:33" x14ac:dyDescent="0.15">
      <c r="A284" s="52">
        <f>'tab bord'!L70</f>
        <v>0</v>
      </c>
      <c r="B284" s="132">
        <f t="shared" si="40"/>
        <v>0</v>
      </c>
      <c r="C284" s="133">
        <f t="shared" si="41"/>
        <v>0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>
        <f t="shared" si="38"/>
        <v>0</v>
      </c>
      <c r="AF284" s="127">
        <f>achats!V282</f>
        <v>0</v>
      </c>
      <c r="AG284" s="127">
        <f t="shared" si="39"/>
        <v>0</v>
      </c>
    </row>
    <row r="285" spans="1:33" x14ac:dyDescent="0.15">
      <c r="A285" s="52">
        <f>'tab bord'!L71</f>
        <v>0</v>
      </c>
      <c r="B285" s="132">
        <f t="shared" si="40"/>
        <v>0</v>
      </c>
      <c r="C285" s="133">
        <f t="shared" si="41"/>
        <v>0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>
        <f t="shared" si="38"/>
        <v>0</v>
      </c>
      <c r="AF285" s="127">
        <f>achats!V283</f>
        <v>0</v>
      </c>
      <c r="AG285" s="127">
        <f t="shared" si="39"/>
        <v>0</v>
      </c>
    </row>
    <row r="286" spans="1:33" x14ac:dyDescent="0.15">
      <c r="A286" s="52">
        <f>'tab bord'!L72</f>
        <v>0</v>
      </c>
      <c r="B286" s="132">
        <f t="shared" si="40"/>
        <v>0</v>
      </c>
      <c r="C286" s="133">
        <f t="shared" si="41"/>
        <v>0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>
        <f t="shared" si="38"/>
        <v>0</v>
      </c>
      <c r="AF286" s="127">
        <f>achats!V284</f>
        <v>0</v>
      </c>
      <c r="AG286" s="127">
        <f t="shared" si="39"/>
        <v>0</v>
      </c>
    </row>
    <row r="287" spans="1:33" x14ac:dyDescent="0.15">
      <c r="A287" s="52">
        <f>'tab bord'!L73</f>
        <v>0</v>
      </c>
      <c r="B287" s="132">
        <f t="shared" si="40"/>
        <v>0</v>
      </c>
      <c r="C287" s="133">
        <f t="shared" si="41"/>
        <v>0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>
        <f t="shared" si="38"/>
        <v>0</v>
      </c>
      <c r="AF287" s="127">
        <f>achats!V285</f>
        <v>0</v>
      </c>
      <c r="AG287" s="127">
        <f t="shared" si="39"/>
        <v>0</v>
      </c>
    </row>
    <row r="288" spans="1:33" x14ac:dyDescent="0.15">
      <c r="A288" s="52">
        <f>'tab bord'!L74</f>
        <v>0</v>
      </c>
      <c r="B288" s="132">
        <f t="shared" si="40"/>
        <v>0</v>
      </c>
      <c r="C288" s="133">
        <f t="shared" si="41"/>
        <v>0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>
        <f t="shared" si="38"/>
        <v>0</v>
      </c>
      <c r="AF288" s="127">
        <f>achats!V286</f>
        <v>0</v>
      </c>
      <c r="AG288" s="127">
        <f t="shared" si="39"/>
        <v>0</v>
      </c>
    </row>
    <row r="289" spans="1:33" x14ac:dyDescent="0.15">
      <c r="A289" s="52">
        <f>'tab bord'!L75</f>
        <v>0</v>
      </c>
      <c r="B289" s="132">
        <f t="shared" si="40"/>
        <v>0</v>
      </c>
      <c r="C289" s="133">
        <f t="shared" si="41"/>
        <v>0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>
        <f t="shared" si="38"/>
        <v>0</v>
      </c>
      <c r="AF289" s="127">
        <f>achats!V287</f>
        <v>0</v>
      </c>
      <c r="AG289" s="127">
        <f t="shared" si="39"/>
        <v>0</v>
      </c>
    </row>
    <row r="290" spans="1:33" x14ac:dyDescent="0.15">
      <c r="A290" s="52">
        <f>'tab bord'!L76</f>
        <v>0</v>
      </c>
      <c r="B290" s="132">
        <f t="shared" si="40"/>
        <v>0</v>
      </c>
      <c r="C290" s="133">
        <f t="shared" si="41"/>
        <v>0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>
        <f t="shared" si="38"/>
        <v>0</v>
      </c>
      <c r="AF290" s="127">
        <f>achats!V288</f>
        <v>0</v>
      </c>
      <c r="AG290" s="127">
        <f t="shared" si="39"/>
        <v>0</v>
      </c>
    </row>
    <row r="291" spans="1:33" x14ac:dyDescent="0.15">
      <c r="A291" s="52">
        <f>'tab bord'!L77</f>
        <v>0</v>
      </c>
      <c r="B291" s="132">
        <f t="shared" si="40"/>
        <v>0</v>
      </c>
      <c r="C291" s="133">
        <f t="shared" si="41"/>
        <v>0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>
        <f t="shared" si="38"/>
        <v>0</v>
      </c>
      <c r="AF291" s="127">
        <f>achats!V289</f>
        <v>0</v>
      </c>
      <c r="AG291" s="127">
        <f t="shared" si="39"/>
        <v>0</v>
      </c>
    </row>
    <row r="292" spans="1:33" x14ac:dyDescent="0.15">
      <c r="A292" s="52">
        <f>'tab bord'!L78</f>
        <v>0</v>
      </c>
      <c r="B292" s="132">
        <f t="shared" si="40"/>
        <v>0</v>
      </c>
      <c r="C292" s="133">
        <f t="shared" si="41"/>
        <v>0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>
        <f t="shared" si="38"/>
        <v>0</v>
      </c>
      <c r="AF292" s="127">
        <f>achats!V290</f>
        <v>0</v>
      </c>
      <c r="AG292" s="127">
        <f t="shared" si="39"/>
        <v>0</v>
      </c>
    </row>
    <row r="293" spans="1:33" x14ac:dyDescent="0.15">
      <c r="A293" s="52">
        <f>'tab bord'!L79</f>
        <v>0</v>
      </c>
      <c r="B293" s="132">
        <f t="shared" si="40"/>
        <v>0</v>
      </c>
      <c r="C293" s="133">
        <f t="shared" si="41"/>
        <v>0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>
        <f t="shared" si="38"/>
        <v>0</v>
      </c>
      <c r="AF293" s="127">
        <f>achats!V291</f>
        <v>0</v>
      </c>
      <c r="AG293" s="127">
        <f t="shared" si="39"/>
        <v>0</v>
      </c>
    </row>
    <row r="294" spans="1:33" x14ac:dyDescent="0.15">
      <c r="A294" s="52">
        <f>'tab bord'!L80</f>
        <v>0</v>
      </c>
      <c r="B294" s="132">
        <f t="shared" si="40"/>
        <v>0</v>
      </c>
      <c r="C294" s="133">
        <f t="shared" si="41"/>
        <v>0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>
        <f t="shared" si="38"/>
        <v>0</v>
      </c>
      <c r="AF294" s="127">
        <f>achats!V292</f>
        <v>0</v>
      </c>
      <c r="AG294" s="127">
        <f t="shared" si="39"/>
        <v>0</v>
      </c>
    </row>
    <row r="295" spans="1:33" x14ac:dyDescent="0.15">
      <c r="A295" s="52">
        <f>'tab bord'!L81</f>
        <v>0</v>
      </c>
      <c r="B295" s="132">
        <f t="shared" si="40"/>
        <v>0</v>
      </c>
      <c r="C295" s="133">
        <f t="shared" si="41"/>
        <v>0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>
        <f t="shared" si="38"/>
        <v>0</v>
      </c>
      <c r="AF295" s="127">
        <f>achats!V293</f>
        <v>0</v>
      </c>
      <c r="AG295" s="127">
        <f t="shared" si="39"/>
        <v>0</v>
      </c>
    </row>
    <row r="296" spans="1:33" x14ac:dyDescent="0.15">
      <c r="A296" s="52">
        <f>'tab bord'!L82</f>
        <v>0</v>
      </c>
      <c r="B296" s="132">
        <f t="shared" si="40"/>
        <v>0</v>
      </c>
      <c r="C296" s="133">
        <f t="shared" si="41"/>
        <v>0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>
        <f t="shared" si="38"/>
        <v>0</v>
      </c>
      <c r="AF296" s="127">
        <f>achats!V294</f>
        <v>0</v>
      </c>
      <c r="AG296" s="127">
        <f t="shared" si="39"/>
        <v>0</v>
      </c>
    </row>
    <row r="297" spans="1:33" x14ac:dyDescent="0.15">
      <c r="A297" s="52">
        <f>'tab bord'!L83</f>
        <v>0</v>
      </c>
      <c r="B297" s="132">
        <f t="shared" si="40"/>
        <v>0</v>
      </c>
      <c r="C297" s="133">
        <f t="shared" si="41"/>
        <v>0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>
        <f t="shared" si="38"/>
        <v>0</v>
      </c>
      <c r="AF297" s="127">
        <f>achats!V295</f>
        <v>0</v>
      </c>
      <c r="AG297" s="127">
        <f t="shared" si="39"/>
        <v>0</v>
      </c>
    </row>
    <row r="298" spans="1:33" x14ac:dyDescent="0.15">
      <c r="A298" s="52">
        <f>'tab bord'!L84</f>
        <v>0</v>
      </c>
      <c r="B298" s="132">
        <f t="shared" si="40"/>
        <v>0</v>
      </c>
      <c r="C298" s="133">
        <f t="shared" si="41"/>
        <v>0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>
        <f t="shared" si="38"/>
        <v>0</v>
      </c>
      <c r="AF298" s="127">
        <f>achats!V296</f>
        <v>0</v>
      </c>
      <c r="AG298" s="127">
        <f t="shared" si="39"/>
        <v>0</v>
      </c>
    </row>
    <row r="299" spans="1:33" x14ac:dyDescent="0.15">
      <c r="A299" s="52">
        <f>'tab bord'!L85</f>
        <v>0</v>
      </c>
      <c r="B299" s="132">
        <f t="shared" si="40"/>
        <v>0</v>
      </c>
      <c r="C299" s="133">
        <f t="shared" si="41"/>
        <v>0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>
        <f t="shared" si="38"/>
        <v>0</v>
      </c>
      <c r="AF299" s="127">
        <f>achats!V297</f>
        <v>0</v>
      </c>
      <c r="AG299" s="127">
        <f t="shared" si="39"/>
        <v>0</v>
      </c>
    </row>
    <row r="300" spans="1:33" x14ac:dyDescent="0.15">
      <c r="A300" s="52">
        <f>'tab bord'!L86</f>
        <v>0</v>
      </c>
      <c r="B300" s="132">
        <f t="shared" si="40"/>
        <v>0</v>
      </c>
      <c r="C300" s="133">
        <f t="shared" si="41"/>
        <v>0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>
        <f t="shared" si="38"/>
        <v>0</v>
      </c>
      <c r="AF300" s="127">
        <f>achats!V298</f>
        <v>0</v>
      </c>
      <c r="AG300" s="127">
        <f t="shared" si="39"/>
        <v>0</v>
      </c>
    </row>
    <row r="301" spans="1:33" x14ac:dyDescent="0.15">
      <c r="A301" s="52">
        <f>'tab bord'!L87</f>
        <v>0</v>
      </c>
      <c r="B301" s="132">
        <f t="shared" si="40"/>
        <v>0</v>
      </c>
      <c r="C301" s="133">
        <f t="shared" si="41"/>
        <v>0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>
        <f t="shared" si="38"/>
        <v>0</v>
      </c>
      <c r="AF301" s="127">
        <f>achats!V299</f>
        <v>0</v>
      </c>
      <c r="AG301" s="127">
        <f t="shared" si="39"/>
        <v>0</v>
      </c>
    </row>
    <row r="302" spans="1:33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>
        <f t="shared" si="38"/>
        <v>0</v>
      </c>
      <c r="AF302" s="127">
        <f>achats!V300</f>
        <v>0</v>
      </c>
      <c r="AG302" s="127">
        <f t="shared" si="39"/>
        <v>0</v>
      </c>
    </row>
    <row r="303" spans="1:33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>
        <f t="shared" si="38"/>
        <v>0</v>
      </c>
      <c r="AF303" s="127">
        <f>achats!V301</f>
        <v>0</v>
      </c>
      <c r="AG303" s="127">
        <f t="shared" si="39"/>
        <v>0</v>
      </c>
    </row>
    <row r="304" spans="1:33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>
        <f t="shared" si="38"/>
        <v>0</v>
      </c>
      <c r="AF304" s="127">
        <f>achats!V302</f>
        <v>0</v>
      </c>
      <c r="AG304" s="127">
        <f t="shared" si="39"/>
        <v>0</v>
      </c>
    </row>
    <row r="305" spans="1:33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>
        <f t="shared" si="38"/>
        <v>0</v>
      </c>
      <c r="AF305" s="127">
        <f>achats!V303</f>
        <v>0</v>
      </c>
      <c r="AG305" s="127">
        <f t="shared" si="39"/>
        <v>0</v>
      </c>
    </row>
    <row r="306" spans="1:33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>
        <f t="shared" si="38"/>
        <v>0</v>
      </c>
      <c r="AF306" s="127">
        <f>achats!V304</f>
        <v>0</v>
      </c>
      <c r="AG306" s="127">
        <f t="shared" si="39"/>
        <v>0</v>
      </c>
    </row>
    <row r="307" spans="1:33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>
        <f t="shared" si="38"/>
        <v>0</v>
      </c>
      <c r="AF307" s="127">
        <f>achats!V305</f>
        <v>0</v>
      </c>
      <c r="AG307" s="127">
        <f t="shared" si="39"/>
        <v>0</v>
      </c>
    </row>
    <row r="308" spans="1:33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>
        <f t="shared" si="38"/>
        <v>0</v>
      </c>
      <c r="AF308" s="127">
        <f>achats!V306</f>
        <v>0</v>
      </c>
      <c r="AG308" s="127">
        <f t="shared" si="39"/>
        <v>0</v>
      </c>
    </row>
    <row r="309" spans="1:33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>
        <f t="shared" si="38"/>
        <v>0</v>
      </c>
      <c r="AF309" s="127">
        <f>achats!V307</f>
        <v>0</v>
      </c>
      <c r="AG309" s="127">
        <f t="shared" si="39"/>
        <v>0</v>
      </c>
    </row>
    <row r="310" spans="1:33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>
        <f t="shared" si="38"/>
        <v>0</v>
      </c>
      <c r="AF310" s="127">
        <f>achats!V308</f>
        <v>0</v>
      </c>
      <c r="AG310" s="127">
        <f t="shared" si="39"/>
        <v>0</v>
      </c>
    </row>
    <row r="311" spans="1:33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>
        <f t="shared" si="38"/>
        <v>0</v>
      </c>
      <c r="AF311" s="127">
        <f>achats!V309</f>
        <v>0</v>
      </c>
      <c r="AG311" s="127">
        <f t="shared" si="39"/>
        <v>0</v>
      </c>
    </row>
    <row r="312" spans="1:33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>
        <f t="shared" si="38"/>
        <v>0</v>
      </c>
      <c r="AF312" s="127">
        <f>achats!V310</f>
        <v>0</v>
      </c>
      <c r="AG312" s="127">
        <f t="shared" si="39"/>
        <v>0</v>
      </c>
    </row>
    <row r="313" spans="1:33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>
        <f t="shared" si="38"/>
        <v>0</v>
      </c>
      <c r="AF313" s="127">
        <f>achats!V311</f>
        <v>0</v>
      </c>
      <c r="AG313" s="127">
        <f t="shared" si="39"/>
        <v>0</v>
      </c>
    </row>
    <row r="314" spans="1:33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>
        <f t="shared" si="38"/>
        <v>0</v>
      </c>
      <c r="AF314" s="127">
        <f>achats!V312</f>
        <v>0</v>
      </c>
      <c r="AG314" s="127">
        <f t="shared" si="39"/>
        <v>0</v>
      </c>
    </row>
    <row r="315" spans="1:33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>
        <f t="shared" si="38"/>
        <v>0</v>
      </c>
      <c r="AF315" s="127">
        <f>achats!V313</f>
        <v>0</v>
      </c>
      <c r="AG315" s="127">
        <f t="shared" si="39"/>
        <v>0</v>
      </c>
    </row>
    <row r="316" spans="1:33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>
        <f t="shared" si="38"/>
        <v>0</v>
      </c>
      <c r="AF316" s="127">
        <f>achats!V314</f>
        <v>0</v>
      </c>
      <c r="AG316" s="127">
        <f t="shared" si="39"/>
        <v>0</v>
      </c>
    </row>
    <row r="317" spans="1:33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>
        <f t="shared" si="38"/>
        <v>0</v>
      </c>
      <c r="AF317" s="127">
        <f>achats!V315</f>
        <v>0</v>
      </c>
      <c r="AG317" s="127">
        <f t="shared" si="39"/>
        <v>0</v>
      </c>
    </row>
    <row r="318" spans="1:33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>
        <f t="shared" si="38"/>
        <v>0</v>
      </c>
      <c r="AF318" s="127">
        <f>achats!V316</f>
        <v>0</v>
      </c>
      <c r="AG318" s="127">
        <f t="shared" si="39"/>
        <v>0</v>
      </c>
    </row>
    <row r="319" spans="1:33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>
        <f t="shared" si="38"/>
        <v>0</v>
      </c>
      <c r="AF319" s="127">
        <f>achats!V317</f>
        <v>0</v>
      </c>
      <c r="AG319" s="127">
        <f t="shared" si="39"/>
        <v>0</v>
      </c>
    </row>
    <row r="320" spans="1:33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>
        <f t="shared" si="38"/>
        <v>0</v>
      </c>
      <c r="AF320" s="127">
        <f>achats!V318</f>
        <v>0</v>
      </c>
      <c r="AG320" s="127">
        <f t="shared" si="39"/>
        <v>0</v>
      </c>
    </row>
    <row r="321" spans="1:33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>
        <f t="shared" si="38"/>
        <v>0</v>
      </c>
      <c r="AF321" s="127">
        <f>achats!V319</f>
        <v>0</v>
      </c>
      <c r="AG321" s="127">
        <f t="shared" si="39"/>
        <v>0</v>
      </c>
    </row>
    <row r="322" spans="1:33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>
        <f t="shared" si="38"/>
        <v>0</v>
      </c>
      <c r="AF322" s="127">
        <f>achats!V320</f>
        <v>0</v>
      </c>
      <c r="AG322" s="127">
        <f t="shared" si="39"/>
        <v>0</v>
      </c>
    </row>
    <row r="323" spans="1:33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>
        <f t="shared" si="38"/>
        <v>0</v>
      </c>
      <c r="AF323" s="127">
        <f>achats!V321</f>
        <v>0</v>
      </c>
      <c r="AG323" s="127">
        <f t="shared" si="39"/>
        <v>0</v>
      </c>
    </row>
    <row r="324" spans="1:33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>
        <f t="shared" si="38"/>
        <v>0</v>
      </c>
      <c r="AF324" s="127">
        <f>achats!V322</f>
        <v>0</v>
      </c>
      <c r="AG324" s="127">
        <f t="shared" si="39"/>
        <v>0</v>
      </c>
    </row>
    <row r="325" spans="1:33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>
        <f t="shared" ref="AB325:AB388" si="46">AA325/$AD$4</f>
        <v>0</v>
      </c>
      <c r="AF325" s="127">
        <f>achats!V323</f>
        <v>0</v>
      </c>
      <c r="AG325" s="127">
        <f t="shared" si="39"/>
        <v>0</v>
      </c>
    </row>
    <row r="326" spans="1:33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>
        <f t="shared" si="46"/>
        <v>0</v>
      </c>
      <c r="AF326" s="127">
        <f>achats!V324</f>
        <v>0</v>
      </c>
      <c r="AG326" s="127">
        <f t="shared" ref="AG326:AG345" si="47">(SUMIF(F:F,AF326,G:G))+(SUMIF(N:N,AF326,O:O))</f>
        <v>0</v>
      </c>
    </row>
    <row r="327" spans="1:33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>
        <f t="shared" si="46"/>
        <v>0</v>
      </c>
      <c r="AF327" s="127">
        <f>achats!V325</f>
        <v>0</v>
      </c>
      <c r="AG327" s="127">
        <f t="shared" si="47"/>
        <v>0</v>
      </c>
    </row>
    <row r="328" spans="1:33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>
        <f t="shared" si="46"/>
        <v>0</v>
      </c>
      <c r="AF328" s="127">
        <f>achats!V326</f>
        <v>0</v>
      </c>
      <c r="AG328" s="127">
        <f t="shared" si="47"/>
        <v>0</v>
      </c>
    </row>
    <row r="329" spans="1:33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>
        <f t="shared" si="46"/>
        <v>0</v>
      </c>
      <c r="AF329" s="127">
        <f>achats!V327</f>
        <v>0</v>
      </c>
      <c r="AG329" s="127">
        <f t="shared" si="47"/>
        <v>0</v>
      </c>
    </row>
    <row r="330" spans="1:33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>
        <f t="shared" si="46"/>
        <v>0</v>
      </c>
      <c r="AF330" s="127">
        <f>achats!V328</f>
        <v>0</v>
      </c>
      <c r="AG330" s="127">
        <f t="shared" si="47"/>
        <v>0</v>
      </c>
    </row>
    <row r="331" spans="1:33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>
        <f t="shared" si="46"/>
        <v>0</v>
      </c>
      <c r="AF331" s="127">
        <f>achats!V329</f>
        <v>0</v>
      </c>
      <c r="AG331" s="127">
        <f t="shared" si="47"/>
        <v>0</v>
      </c>
    </row>
    <row r="332" spans="1:33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>
        <f t="shared" si="46"/>
        <v>0</v>
      </c>
      <c r="AF332" s="127">
        <f>achats!V330</f>
        <v>0</v>
      </c>
      <c r="AG332" s="127">
        <f t="shared" si="47"/>
        <v>0</v>
      </c>
    </row>
    <row r="333" spans="1:33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>
        <f t="shared" si="46"/>
        <v>0</v>
      </c>
      <c r="AF333" s="127">
        <f>achats!V331</f>
        <v>0</v>
      </c>
      <c r="AG333" s="127">
        <f t="shared" si="47"/>
        <v>0</v>
      </c>
    </row>
    <row r="334" spans="1:33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>
        <f t="shared" si="46"/>
        <v>0</v>
      </c>
      <c r="AF334" s="127">
        <f>achats!V332</f>
        <v>0</v>
      </c>
      <c r="AG334" s="127">
        <f t="shared" si="47"/>
        <v>0</v>
      </c>
    </row>
    <row r="335" spans="1:33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>
        <f t="shared" si="46"/>
        <v>0</v>
      </c>
      <c r="AF335" s="127">
        <f>achats!V333</f>
        <v>0</v>
      </c>
      <c r="AG335" s="127">
        <f t="shared" si="47"/>
        <v>0</v>
      </c>
    </row>
    <row r="336" spans="1:33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>
        <f t="shared" si="46"/>
        <v>0</v>
      </c>
      <c r="AF336" s="127">
        <f>achats!V334</f>
        <v>0</v>
      </c>
      <c r="AG336" s="127">
        <f t="shared" si="47"/>
        <v>0</v>
      </c>
    </row>
    <row r="337" spans="1:33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>
        <f t="shared" si="46"/>
        <v>0</v>
      </c>
      <c r="AF337" s="127">
        <f>achats!V335</f>
        <v>0</v>
      </c>
      <c r="AG337" s="127">
        <f t="shared" si="47"/>
        <v>0</v>
      </c>
    </row>
    <row r="338" spans="1:33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>
        <f t="shared" si="46"/>
        <v>0</v>
      </c>
      <c r="AF338" s="127">
        <f>achats!V336</f>
        <v>0</v>
      </c>
      <c r="AG338" s="127">
        <f t="shared" si="47"/>
        <v>0</v>
      </c>
    </row>
    <row r="339" spans="1:33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>
        <f t="shared" si="46"/>
        <v>0</v>
      </c>
      <c r="AF339" s="127">
        <f>achats!V337</f>
        <v>0</v>
      </c>
      <c r="AG339" s="127">
        <f t="shared" si="47"/>
        <v>0</v>
      </c>
    </row>
    <row r="340" spans="1:33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>
        <f t="shared" si="46"/>
        <v>0</v>
      </c>
      <c r="AF340" s="127">
        <f>achats!V338</f>
        <v>0</v>
      </c>
      <c r="AG340" s="127">
        <f t="shared" si="47"/>
        <v>0</v>
      </c>
    </row>
    <row r="341" spans="1:33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>
        <f t="shared" si="46"/>
        <v>0</v>
      </c>
      <c r="AF341" s="127">
        <f>achats!V339</f>
        <v>0</v>
      </c>
      <c r="AG341" s="127">
        <f t="shared" si="47"/>
        <v>0</v>
      </c>
    </row>
    <row r="342" spans="1:33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>
        <f t="shared" si="46"/>
        <v>0</v>
      </c>
      <c r="AF342" s="127">
        <f>achats!V340</f>
        <v>0</v>
      </c>
      <c r="AG342" s="127">
        <f t="shared" si="47"/>
        <v>0</v>
      </c>
    </row>
    <row r="343" spans="1:33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>
        <f t="shared" si="46"/>
        <v>0</v>
      </c>
      <c r="AF343" s="127">
        <f>achats!V341</f>
        <v>0</v>
      </c>
      <c r="AG343" s="127">
        <f t="shared" si="47"/>
        <v>0</v>
      </c>
    </row>
    <row r="344" spans="1:33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>
        <f t="shared" si="46"/>
        <v>0</v>
      </c>
      <c r="AF344" s="127">
        <f>achats!V342</f>
        <v>0</v>
      </c>
      <c r="AG344" s="127">
        <f t="shared" si="47"/>
        <v>0</v>
      </c>
    </row>
    <row r="345" spans="1:33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>
        <f t="shared" si="46"/>
        <v>0</v>
      </c>
      <c r="AF345" s="127">
        <f>achats!V343</f>
        <v>0</v>
      </c>
      <c r="AG345" s="127">
        <f t="shared" si="47"/>
        <v>0</v>
      </c>
    </row>
    <row r="346" spans="1:33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>
        <f t="shared" si="46"/>
        <v>0</v>
      </c>
    </row>
    <row r="347" spans="1:33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>
        <f t="shared" si="46"/>
        <v>0</v>
      </c>
    </row>
    <row r="348" spans="1:33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>
        <f t="shared" si="46"/>
        <v>0</v>
      </c>
    </row>
    <row r="349" spans="1:33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>
        <f t="shared" si="46"/>
        <v>0</v>
      </c>
    </row>
    <row r="350" spans="1:33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>
        <f t="shared" si="46"/>
        <v>0</v>
      </c>
    </row>
    <row r="351" spans="1:33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>
        <f t="shared" si="46"/>
        <v>0</v>
      </c>
    </row>
    <row r="352" spans="1:33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>
        <f t="shared" si="46"/>
        <v>0</v>
      </c>
    </row>
    <row r="353" spans="1:28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>
        <f t="shared" si="46"/>
        <v>0</v>
      </c>
    </row>
    <row r="354" spans="1:28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>
        <f t="shared" si="46"/>
        <v>0</v>
      </c>
    </row>
    <row r="355" spans="1:28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>
        <f t="shared" si="46"/>
        <v>0</v>
      </c>
    </row>
    <row r="356" spans="1:28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>
        <f t="shared" si="46"/>
        <v>0</v>
      </c>
    </row>
    <row r="357" spans="1:28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>
        <f t="shared" si="46"/>
        <v>0</v>
      </c>
    </row>
    <row r="358" spans="1:28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>
        <f t="shared" si="46"/>
        <v>0</v>
      </c>
    </row>
    <row r="359" spans="1:28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>
        <f t="shared" si="46"/>
        <v>0</v>
      </c>
    </row>
    <row r="360" spans="1:28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>
        <f t="shared" si="46"/>
        <v>0</v>
      </c>
    </row>
    <row r="361" spans="1:28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>
        <f t="shared" si="46"/>
        <v>0</v>
      </c>
    </row>
    <row r="362" spans="1:28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>
        <f t="shared" si="46"/>
        <v>0</v>
      </c>
    </row>
    <row r="363" spans="1:28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>
        <f t="shared" si="46"/>
        <v>0</v>
      </c>
    </row>
    <row r="364" spans="1:28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>
        <f t="shared" si="46"/>
        <v>0</v>
      </c>
    </row>
    <row r="365" spans="1:28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>
        <f t="shared" si="46"/>
        <v>0</v>
      </c>
    </row>
    <row r="366" spans="1:28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>
        <f t="shared" si="46"/>
        <v>0</v>
      </c>
    </row>
    <row r="367" spans="1:28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>
        <f t="shared" si="46"/>
        <v>0</v>
      </c>
    </row>
    <row r="368" spans="1:28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>
        <f t="shared" si="46"/>
        <v>0</v>
      </c>
    </row>
    <row r="369" spans="1:28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>
        <f t="shared" si="46"/>
        <v>0</v>
      </c>
    </row>
    <row r="370" spans="1:28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>
        <f t="shared" si="46"/>
        <v>0</v>
      </c>
    </row>
    <row r="371" spans="1:28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>
        <f t="shared" si="46"/>
        <v>0</v>
      </c>
    </row>
    <row r="372" spans="1:28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>
        <f t="shared" si="46"/>
        <v>0</v>
      </c>
    </row>
    <row r="373" spans="1:28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>
        <f t="shared" si="46"/>
        <v>0</v>
      </c>
    </row>
    <row r="374" spans="1:28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>
        <f t="shared" si="46"/>
        <v>0</v>
      </c>
    </row>
    <row r="375" spans="1:28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>
        <f t="shared" si="46"/>
        <v>0</v>
      </c>
    </row>
    <row r="376" spans="1:28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>
        <f t="shared" si="46"/>
        <v>0</v>
      </c>
    </row>
    <row r="377" spans="1:28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>
        <f t="shared" si="46"/>
        <v>0</v>
      </c>
    </row>
    <row r="378" spans="1:28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>
        <f t="shared" si="46"/>
        <v>0</v>
      </c>
    </row>
    <row r="379" spans="1:28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>
        <f t="shared" si="46"/>
        <v>0</v>
      </c>
    </row>
    <row r="380" spans="1:28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>
        <f t="shared" si="46"/>
        <v>0</v>
      </c>
    </row>
    <row r="381" spans="1:28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>
        <f t="shared" si="46"/>
        <v>0</v>
      </c>
    </row>
    <row r="382" spans="1:28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>
        <f t="shared" si="46"/>
        <v>0</v>
      </c>
    </row>
    <row r="383" spans="1:28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>
        <f t="shared" si="46"/>
        <v>0</v>
      </c>
    </row>
    <row r="384" spans="1:28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>
        <f t="shared" si="46"/>
        <v>0</v>
      </c>
    </row>
    <row r="385" spans="24:28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>
        <f t="shared" si="46"/>
        <v>0</v>
      </c>
    </row>
    <row r="386" spans="24:28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>
        <f t="shared" si="46"/>
        <v>0</v>
      </c>
    </row>
    <row r="387" spans="24:28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>
        <f t="shared" si="46"/>
        <v>0</v>
      </c>
    </row>
    <row r="388" spans="24:28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>
        <f t="shared" si="46"/>
        <v>0</v>
      </c>
    </row>
    <row r="389" spans="24:28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>
        <f t="shared" ref="AB389:AB431" si="52">AA389/$AD$4</f>
        <v>0</v>
      </c>
    </row>
    <row r="390" spans="24:28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>
        <f t="shared" si="52"/>
        <v>0</v>
      </c>
    </row>
    <row r="391" spans="24:28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>
        <f t="shared" si="52"/>
        <v>0</v>
      </c>
    </row>
    <row r="392" spans="24:28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>
        <f t="shared" si="52"/>
        <v>0</v>
      </c>
    </row>
    <row r="393" spans="24:28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>
        <f t="shared" si="52"/>
        <v>0</v>
      </c>
    </row>
    <row r="394" spans="24:28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>
        <f t="shared" si="52"/>
        <v>0</v>
      </c>
    </row>
    <row r="395" spans="24:28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>
        <f t="shared" si="52"/>
        <v>0</v>
      </c>
    </row>
    <row r="396" spans="24:28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>
        <f t="shared" si="52"/>
        <v>0</v>
      </c>
    </row>
    <row r="397" spans="24:28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>
        <f t="shared" si="52"/>
        <v>0</v>
      </c>
    </row>
    <row r="398" spans="24:28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>
        <f t="shared" si="52"/>
        <v>0</v>
      </c>
    </row>
    <row r="399" spans="24:28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>
        <f t="shared" si="52"/>
        <v>0</v>
      </c>
    </row>
    <row r="400" spans="24:28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>
        <f t="shared" si="52"/>
        <v>0</v>
      </c>
    </row>
    <row r="401" spans="24:28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>
        <f t="shared" si="52"/>
        <v>0</v>
      </c>
    </row>
    <row r="402" spans="24:28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>
        <f t="shared" si="52"/>
        <v>0</v>
      </c>
    </row>
    <row r="403" spans="24:28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>
        <f t="shared" si="52"/>
        <v>0</v>
      </c>
    </row>
    <row r="404" spans="24:28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>
        <f t="shared" si="52"/>
        <v>0</v>
      </c>
    </row>
    <row r="405" spans="24:28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>
        <f t="shared" si="52"/>
        <v>0</v>
      </c>
    </row>
    <row r="406" spans="24:28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>
        <f t="shared" si="52"/>
        <v>0</v>
      </c>
    </row>
    <row r="407" spans="24:28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>
        <f t="shared" si="52"/>
        <v>0</v>
      </c>
    </row>
    <row r="408" spans="24:28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>
        <f t="shared" si="52"/>
        <v>0</v>
      </c>
    </row>
    <row r="409" spans="24:28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>
        <f t="shared" si="52"/>
        <v>0</v>
      </c>
    </row>
    <row r="410" spans="24:28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>
        <f t="shared" si="52"/>
        <v>0</v>
      </c>
    </row>
    <row r="411" spans="24:28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>
        <f t="shared" si="52"/>
        <v>0</v>
      </c>
    </row>
    <row r="412" spans="24:28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>
        <f t="shared" si="52"/>
        <v>0</v>
      </c>
    </row>
    <row r="413" spans="24:28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>
        <f t="shared" si="52"/>
        <v>0</v>
      </c>
    </row>
    <row r="414" spans="24:28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>
        <f t="shared" si="52"/>
        <v>0</v>
      </c>
    </row>
    <row r="415" spans="24:28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>
        <f t="shared" si="52"/>
        <v>0</v>
      </c>
    </row>
    <row r="416" spans="24:28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>
        <f t="shared" si="52"/>
        <v>0</v>
      </c>
    </row>
    <row r="417" spans="24:28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>
        <f t="shared" si="52"/>
        <v>0</v>
      </c>
    </row>
    <row r="418" spans="24:28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>
        <f t="shared" si="52"/>
        <v>0</v>
      </c>
    </row>
    <row r="419" spans="24:28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>
        <f t="shared" si="52"/>
        <v>0</v>
      </c>
    </row>
    <row r="420" spans="24:28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>
        <f t="shared" si="52"/>
        <v>0</v>
      </c>
    </row>
    <row r="421" spans="24:28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>
        <f t="shared" si="52"/>
        <v>0</v>
      </c>
    </row>
    <row r="422" spans="24:28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>
        <f t="shared" si="52"/>
        <v>0</v>
      </c>
    </row>
    <row r="423" spans="24:28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>
        <f t="shared" si="52"/>
        <v>0</v>
      </c>
    </row>
    <row r="424" spans="24:28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>
        <f t="shared" si="52"/>
        <v>0</v>
      </c>
    </row>
    <row r="425" spans="24:28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>
        <f t="shared" si="52"/>
        <v>0</v>
      </c>
    </row>
    <row r="426" spans="24:28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>
        <f t="shared" si="52"/>
        <v>0</v>
      </c>
    </row>
    <row r="427" spans="24:28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>
        <f t="shared" si="52"/>
        <v>0</v>
      </c>
    </row>
    <row r="428" spans="24:28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>
        <f t="shared" si="52"/>
        <v>0</v>
      </c>
    </row>
    <row r="429" spans="24:28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>
        <f t="shared" si="52"/>
        <v>0</v>
      </c>
    </row>
    <row r="430" spans="24:28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>
        <f t="shared" si="52"/>
        <v>0</v>
      </c>
    </row>
    <row r="431" spans="24:28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>
        <f t="shared" si="52"/>
        <v>0</v>
      </c>
    </row>
  </sheetData>
  <mergeCells count="28">
    <mergeCell ref="R13:U14"/>
    <mergeCell ref="V13:V14"/>
    <mergeCell ref="Q15:V15"/>
    <mergeCell ref="R16:U17"/>
    <mergeCell ref="V16:V17"/>
    <mergeCell ref="Q24:V24"/>
    <mergeCell ref="R100:U101"/>
    <mergeCell ref="V100:V101"/>
    <mergeCell ref="C111:E111"/>
    <mergeCell ref="L111:M111"/>
    <mergeCell ref="Q12:V12"/>
    <mergeCell ref="C2:E2"/>
    <mergeCell ref="L2:M2"/>
    <mergeCell ref="Q3:V3"/>
    <mergeCell ref="R4:U5"/>
    <mergeCell ref="V4:V5"/>
    <mergeCell ref="Q6:V6"/>
    <mergeCell ref="R7:U8"/>
    <mergeCell ref="V7:V8"/>
    <mergeCell ref="Q9:V9"/>
    <mergeCell ref="R10:U11"/>
    <mergeCell ref="V10:V11"/>
    <mergeCell ref="Q18:V18"/>
    <mergeCell ref="R19:U20"/>
    <mergeCell ref="V19:V20"/>
    <mergeCell ref="Q21:V21"/>
    <mergeCell ref="V22:V23"/>
    <mergeCell ref="R22:U23"/>
  </mergeCells>
  <dataValidations count="1">
    <dataValidation type="list" allowBlank="1" showInputMessage="1" showErrorMessage="1" sqref="M114:M214" xr:uid="{00000000-0002-0000-0900-000000000000}">
      <formula1>$A$218:$A$230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9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9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9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9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9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tabColor theme="3" tint="0.59999389629810485"/>
  </sheetPr>
  <dimension ref="A2:AG431"/>
  <sheetViews>
    <sheetView topLeftCell="L1" workbookViewId="0">
      <selection activeCell="I125" sqref="I125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519531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>
        <f>DATE(2020,1,4)</f>
        <v>43834</v>
      </c>
      <c r="D2" s="195"/>
      <c r="E2" s="196"/>
      <c r="F2" s="67"/>
      <c r="K2" s="129" t="s">
        <v>135</v>
      </c>
      <c r="L2" s="194">
        <f>DATE(2020,1,11)</f>
        <v>43841</v>
      </c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 t="e">
        <f>AA4/$AD$4</f>
        <v>#DIV/0!</v>
      </c>
      <c r="AD4" s="71">
        <f>SUM(AA:AA)</f>
        <v>0</v>
      </c>
      <c r="AF4" s="109" t="s">
        <v>162</v>
      </c>
      <c r="AG4" s="109" t="s">
        <v>8</v>
      </c>
    </row>
    <row r="5" spans="1:33" ht="13.5" customHeight="1" thickBot="1" x14ac:dyDescent="0.2">
      <c r="A5" s="103"/>
      <c r="B5" s="126" t="str">
        <f>IF(A5="","",VLOOKUP(A5,'Rég clients'!A:B,2,0))</f>
        <v/>
      </c>
      <c r="C5" s="123"/>
      <c r="D5" s="123"/>
      <c r="E5" s="124"/>
      <c r="F5" s="125"/>
      <c r="G5" s="106" t="e">
        <f>B5*D5</f>
        <v>#VALUE!</v>
      </c>
      <c r="H5" s="104" t="e">
        <f>SUM(G5:G105)</f>
        <v>#VALUE!</v>
      </c>
      <c r="I5" s="107"/>
      <c r="J5" s="128" t="str">
        <f>IF(I5="","",VLOOKUP(I5,'Rég clients'!A:B,2,0))</f>
        <v/>
      </c>
      <c r="K5" s="123"/>
      <c r="L5" s="123"/>
      <c r="M5" s="123"/>
      <c r="N5" s="123"/>
      <c r="O5" s="3" t="e">
        <f>J5*L5</f>
        <v>#VALUE!</v>
      </c>
      <c r="P5" s="54" t="e">
        <f>SUM(O5:O105)</f>
        <v>#VALUE!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0</v>
      </c>
      <c r="Z5" s="7">
        <f t="shared" ref="Z5:Z68" si="2">SUMIF(M:M,A219,L:L)</f>
        <v>0</v>
      </c>
      <c r="AA5" s="7">
        <f t="shared" ref="AA5:AA68" si="3">SUM(Y5:Z5)</f>
        <v>0</v>
      </c>
      <c r="AB5" s="72" t="e">
        <f t="shared" ref="AB5:AB68" si="4">AA5/$AD$4</f>
        <v>#DIV/0!</v>
      </c>
      <c r="AD5" s="74" t="e">
        <f>SUM(AB4:AB431)</f>
        <v>#DIV/0!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/>
      <c r="B6" s="126" t="str">
        <f>IF(A6="","",VLOOKUP(A6,'Rég clients'!A:B,2,0))</f>
        <v/>
      </c>
      <c r="C6" s="123"/>
      <c r="D6" s="123"/>
      <c r="E6" s="124"/>
      <c r="F6" s="125"/>
      <c r="G6" s="106" t="e">
        <f t="shared" ref="G6:G69" si="5">B6*D6</f>
        <v>#VALUE!</v>
      </c>
      <c r="I6" s="107"/>
      <c r="J6" s="128" t="str">
        <f>IF(I6="","",VLOOKUP(I6,'Rég clients'!A:B,2,0))</f>
        <v/>
      </c>
      <c r="K6" s="123"/>
      <c r="L6" s="123"/>
      <c r="M6" s="123"/>
      <c r="N6" s="123"/>
      <c r="O6" s="3" t="e">
        <f t="shared" ref="O6:O69" si="6">J6*L6</f>
        <v>#VALUE!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0</v>
      </c>
      <c r="Z6" s="7">
        <f t="shared" si="2"/>
        <v>0</v>
      </c>
      <c r="AA6" s="7">
        <f t="shared" si="3"/>
        <v>0</v>
      </c>
      <c r="AB6" s="72" t="e">
        <f t="shared" si="4"/>
        <v>#DIV/0!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/>
      <c r="B7" s="126" t="str">
        <f>IF(A7="","",VLOOKUP(A7,'Rég clients'!A:B,2,0))</f>
        <v/>
      </c>
      <c r="C7" s="123"/>
      <c r="D7" s="123"/>
      <c r="E7" s="124"/>
      <c r="F7" s="125"/>
      <c r="G7" s="106" t="e">
        <f t="shared" si="5"/>
        <v>#VALUE!</v>
      </c>
      <c r="I7" s="107"/>
      <c r="J7" s="128" t="str">
        <f>IF(I7="","",VLOOKUP(I7,'Rég clients'!A:B,2,0))</f>
        <v/>
      </c>
      <c r="K7" s="123"/>
      <c r="L7" s="123"/>
      <c r="M7" s="123"/>
      <c r="N7" s="123"/>
      <c r="O7" s="3" t="e">
        <f t="shared" si="6"/>
        <v>#VALUE!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 t="e">
        <f t="shared" si="4"/>
        <v>#DIV/0!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/>
      <c r="B8" s="126" t="str">
        <f>IF(A8="","",VLOOKUP(A8,'Rég clients'!A:B,2,0))</f>
        <v/>
      </c>
      <c r="C8" s="123"/>
      <c r="D8" s="123"/>
      <c r="E8" s="124"/>
      <c r="F8" s="125"/>
      <c r="G8" s="106" t="e">
        <f t="shared" si="5"/>
        <v>#VALUE!</v>
      </c>
      <c r="I8" s="107"/>
      <c r="J8" s="128" t="str">
        <f>IF(I8="","",VLOOKUP(I8,'Rég clients'!A:B,2,0))</f>
        <v/>
      </c>
      <c r="K8" s="123"/>
      <c r="L8" s="123"/>
      <c r="M8" s="123"/>
      <c r="N8" s="123"/>
      <c r="O8" s="3" t="e">
        <f t="shared" si="6"/>
        <v>#VALUE!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 t="e">
        <f t="shared" si="4"/>
        <v>#DIV/0!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/>
      <c r="B9" s="126" t="str">
        <f>IF(A9="","",VLOOKUP(A9,'Rég clients'!A:B,2,0))</f>
        <v/>
      </c>
      <c r="C9" s="123"/>
      <c r="D9" s="123"/>
      <c r="E9" s="124"/>
      <c r="F9" s="125"/>
      <c r="G9" s="106" t="e">
        <f t="shared" si="5"/>
        <v>#VALUE!</v>
      </c>
      <c r="I9" s="107"/>
      <c r="J9" s="128" t="str">
        <f>IF(I9="","",VLOOKUP(I9,'Rég clients'!A:B,2,0))</f>
        <v/>
      </c>
      <c r="K9" s="123"/>
      <c r="L9" s="123"/>
      <c r="M9" s="123"/>
      <c r="N9" s="123"/>
      <c r="O9" s="3" t="e">
        <f t="shared" si="6"/>
        <v>#VALUE!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 t="e">
        <f t="shared" si="4"/>
        <v>#DIV/0!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/>
      <c r="B10" s="126" t="str">
        <f>IF(A10="","",VLOOKUP(A10,'Rég clients'!A:B,2,0))</f>
        <v/>
      </c>
      <c r="C10" s="123"/>
      <c r="D10" s="123"/>
      <c r="E10" s="124"/>
      <c r="F10" s="125"/>
      <c r="G10" s="106" t="e">
        <f t="shared" si="5"/>
        <v>#VALUE!</v>
      </c>
      <c r="I10" s="107"/>
      <c r="J10" s="128" t="str">
        <f>IF(I10="","",VLOOKUP(I10,'Rég clients'!A:B,2,0))</f>
        <v/>
      </c>
      <c r="K10" s="123"/>
      <c r="L10" s="123"/>
      <c r="M10" s="123"/>
      <c r="N10" s="123"/>
      <c r="O10" s="3" t="e">
        <f t="shared" si="6"/>
        <v>#VALUE!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 t="e">
        <f t="shared" si="4"/>
        <v>#DIV/0!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/>
      <c r="B11" s="126" t="str">
        <f>IF(A11="","",VLOOKUP(A11,'Rég clients'!A:B,2,0))</f>
        <v/>
      </c>
      <c r="C11" s="123"/>
      <c r="D11" s="123"/>
      <c r="E11" s="124"/>
      <c r="F11" s="125"/>
      <c r="G11" s="106" t="e">
        <f t="shared" si="5"/>
        <v>#VALUE!</v>
      </c>
      <c r="I11" s="107"/>
      <c r="J11" s="128" t="str">
        <f>IF(I11="","",VLOOKUP(I11,'Rég clients'!A:B,2,0))</f>
        <v/>
      </c>
      <c r="K11" s="123"/>
      <c r="L11" s="123"/>
      <c r="M11" s="123"/>
      <c r="N11" s="123"/>
      <c r="O11" s="3" t="e">
        <f t="shared" si="6"/>
        <v>#VALUE!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 t="e">
        <f t="shared" si="4"/>
        <v>#DIV/0!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/>
      <c r="B12" s="126" t="str">
        <f>IF(A12="","",VLOOKUP(A12,'Rég clients'!A:B,2,0))</f>
        <v/>
      </c>
      <c r="C12" s="123"/>
      <c r="D12" s="123"/>
      <c r="E12" s="124"/>
      <c r="F12" s="125"/>
      <c r="G12" s="106" t="e">
        <f t="shared" si="5"/>
        <v>#VALUE!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 t="e">
        <f t="shared" si="4"/>
        <v>#DIV/0!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/>
      <c r="B13" s="126" t="str">
        <f>IF(A13="","",VLOOKUP(A13,'Rég clients'!A:B,2,0))</f>
        <v/>
      </c>
      <c r="C13" s="123"/>
      <c r="D13" s="123"/>
      <c r="E13" s="124"/>
      <c r="F13" s="125"/>
      <c r="G13" s="106" t="e">
        <f t="shared" si="5"/>
        <v>#VALUE!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 t="e">
        <f t="shared" si="4"/>
        <v>#DIV/0!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 t="e">
        <f t="shared" si="4"/>
        <v>#DIV/0!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 t="e">
        <f t="shared" si="4"/>
        <v>#DIV/0!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 t="e">
        <f t="shared" si="4"/>
        <v>#DIV/0!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 t="e">
        <f t="shared" si="4"/>
        <v>#DIV/0!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 t="e">
        <f t="shared" si="4"/>
        <v>#DIV/0!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 t="e">
        <f t="shared" si="4"/>
        <v>#DIV/0!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 t="e">
        <f t="shared" si="4"/>
        <v>#DIV/0!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 t="e">
        <f t="shared" si="4"/>
        <v>#DIV/0!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 t="e">
        <f t="shared" si="4"/>
        <v>#DIV/0!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 t="e">
        <f t="shared" si="4"/>
        <v>#DIV/0!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 t="e">
        <f t="shared" si="4"/>
        <v>#DIV/0!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 t="e">
        <f t="shared" si="4"/>
        <v>#DIV/0!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 t="e">
        <f t="shared" si="4"/>
        <v>#DIV/0!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 t="e">
        <f t="shared" si="4"/>
        <v>#DIV/0!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 t="e">
        <f t="shared" si="4"/>
        <v>#DIV/0!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 t="e">
        <f t="shared" si="4"/>
        <v>#DIV/0!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 t="e">
        <f t="shared" si="4"/>
        <v>#DIV/0!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 t="e">
        <f t="shared" si="4"/>
        <v>#DIV/0!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 t="e">
        <f t="shared" si="4"/>
        <v>#DIV/0!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 t="e">
        <f t="shared" si="4"/>
        <v>#DIV/0!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 t="e">
        <f t="shared" si="4"/>
        <v>#DIV/0!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 t="e">
        <f t="shared" si="4"/>
        <v>#DIV/0!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 t="e">
        <f t="shared" si="4"/>
        <v>#DIV/0!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 t="e">
        <f t="shared" si="4"/>
        <v>#DIV/0!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 t="e">
        <f t="shared" si="4"/>
        <v>#DIV/0!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 t="e">
        <f t="shared" si="4"/>
        <v>#DIV/0!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 t="e">
        <f t="shared" si="4"/>
        <v>#DIV/0!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 t="e">
        <f t="shared" si="4"/>
        <v>#DIV/0!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 t="e">
        <f t="shared" si="4"/>
        <v>#DIV/0!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 t="e">
        <f t="shared" si="4"/>
        <v>#DIV/0!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 t="e">
        <f t="shared" si="4"/>
        <v>#DIV/0!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 t="e">
        <f t="shared" si="4"/>
        <v>#DIV/0!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 t="e">
        <f t="shared" si="4"/>
        <v>#DIV/0!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 t="e">
        <f t="shared" si="4"/>
        <v>#DIV/0!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 t="e">
        <f t="shared" si="4"/>
        <v>#DIV/0!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 t="e">
        <f t="shared" si="4"/>
        <v>#DIV/0!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 t="e">
        <f t="shared" si="4"/>
        <v>#DIV/0!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 t="e">
        <f t="shared" si="4"/>
        <v>#DIV/0!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 t="e">
        <f t="shared" si="4"/>
        <v>#DIV/0!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 t="e">
        <f t="shared" si="4"/>
        <v>#DIV/0!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 t="e">
        <f t="shared" si="4"/>
        <v>#DIV/0!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 t="e">
        <f t="shared" si="4"/>
        <v>#DIV/0!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 t="e">
        <f t="shared" si="4"/>
        <v>#DIV/0!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 t="e">
        <f t="shared" si="4"/>
        <v>#DIV/0!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 t="e">
        <f t="shared" si="4"/>
        <v>#DIV/0!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 t="e">
        <f t="shared" si="4"/>
        <v>#DIV/0!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 t="e">
        <f t="shared" si="4"/>
        <v>#DIV/0!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 t="e">
        <f t="shared" si="4"/>
        <v>#DIV/0!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 t="e">
        <f t="shared" si="4"/>
        <v>#DIV/0!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 t="e">
        <f t="shared" si="4"/>
        <v>#DIV/0!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 t="e">
        <f t="shared" si="4"/>
        <v>#DIV/0!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 t="e">
        <f t="shared" si="4"/>
        <v>#DIV/0!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 t="e">
        <f t="shared" si="4"/>
        <v>#DIV/0!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 t="e">
        <f t="shared" si="4"/>
        <v>#DIV/0!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 t="e">
        <f t="shared" si="4"/>
        <v>#DIV/0!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 t="e">
        <f t="shared" ref="AB69:AB132" si="12">AA69/$AD$4</f>
        <v>#DIV/0!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 t="e">
        <f t="shared" si="12"/>
        <v>#DIV/0!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 t="e">
        <f t="shared" si="12"/>
        <v>#DIV/0!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 t="e">
        <f t="shared" si="12"/>
        <v>#DIV/0!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 t="e">
        <f t="shared" si="12"/>
        <v>#DIV/0!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 t="e">
        <f t="shared" si="12"/>
        <v>#DIV/0!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 t="e">
        <f t="shared" si="12"/>
        <v>#DIV/0!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 t="e">
        <f t="shared" si="12"/>
        <v>#DIV/0!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 t="e">
        <f t="shared" si="12"/>
        <v>#DIV/0!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 t="e">
        <f t="shared" si="12"/>
        <v>#DIV/0!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 t="e">
        <f t="shared" si="12"/>
        <v>#DIV/0!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 t="e">
        <f t="shared" si="12"/>
        <v>#DIV/0!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 t="e">
        <f t="shared" si="12"/>
        <v>#DIV/0!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 t="e">
        <f t="shared" si="12"/>
        <v>#DIV/0!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 t="e">
        <f t="shared" si="12"/>
        <v>#DIV/0!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 t="e">
        <f t="shared" si="12"/>
        <v>#DIV/0!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 t="e">
        <f t="shared" si="12"/>
        <v>#DIV/0!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 t="e">
        <f t="shared" si="12"/>
        <v>#DIV/0!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 t="e">
        <f t="shared" si="12"/>
        <v>#DIV/0!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 t="e">
        <f t="shared" si="12"/>
        <v>#DIV/0!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 t="e">
        <f t="shared" si="12"/>
        <v>#DIV/0!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 t="e">
        <f t="shared" si="12"/>
        <v>#DIV/0!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 t="e">
        <f t="shared" si="12"/>
        <v>#DIV/0!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 t="e">
        <f t="shared" si="12"/>
        <v>#DIV/0!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 t="e">
        <f t="shared" si="12"/>
        <v>#DIV/0!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 t="e">
        <f t="shared" si="12"/>
        <v>#DIV/0!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 t="e">
        <f t="shared" si="12"/>
        <v>#DIV/0!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 t="e">
        <f t="shared" si="12"/>
        <v>#DIV/0!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 t="e">
        <f t="shared" si="12"/>
        <v>#DIV/0!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 t="e">
        <f t="shared" si="12"/>
        <v>#DIV/0!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 t="e">
        <f t="shared" si="12"/>
        <v>#DIV/0!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 t="e">
        <f t="shared" si="12"/>
        <v>#DIV/0!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 t="e">
        <f t="shared" si="12"/>
        <v>#DIV/0!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 t="e">
        <f t="shared" si="12"/>
        <v>#DIV/0!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 t="e">
        <f t="shared" si="12"/>
        <v>#DIV/0!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 t="e">
        <f t="shared" si="12"/>
        <v>#DIV/0!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 t="e">
        <f t="shared" si="12"/>
        <v>#DIV/0!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 t="e">
        <f t="shared" si="12"/>
        <v>#DIV/0!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 t="e">
        <f t="shared" si="12"/>
        <v>#DIV/0!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 t="e">
        <f t="shared" si="12"/>
        <v>#DIV/0!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 t="e">
        <f t="shared" si="12"/>
        <v>#DIV/0!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 t="e">
        <f t="shared" si="12"/>
        <v>#DIV/0!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>
        <f>DATE(2020,1,18)</f>
        <v>43848</v>
      </c>
      <c r="D111" s="195"/>
      <c r="E111" s="196"/>
      <c r="F111" s="67"/>
      <c r="K111" s="129" t="s">
        <v>133</v>
      </c>
      <c r="L111" s="194">
        <f>DATE(2020,1,25)</f>
        <v>43855</v>
      </c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 t="e">
        <f t="shared" si="12"/>
        <v>#DIV/0!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 t="e">
        <f t="shared" si="12"/>
        <v>#DIV/0!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 t="e">
        <f t="shared" si="12"/>
        <v>#DIV/0!</v>
      </c>
      <c r="AF113" s="127">
        <f>achats!V111</f>
        <v>0</v>
      </c>
      <c r="AG113" s="127">
        <f t="shared" si="15"/>
        <v>0</v>
      </c>
    </row>
    <row r="114" spans="1:33" x14ac:dyDescent="0.15">
      <c r="A114" s="103"/>
      <c r="B114" s="126" t="str">
        <f>IF(A114="","",VLOOKUP(A114,'Rég clients'!A:B,2,0))</f>
        <v/>
      </c>
      <c r="C114" s="123"/>
      <c r="D114" s="123"/>
      <c r="E114" s="123"/>
      <c r="F114" s="123"/>
      <c r="G114" s="130" t="e">
        <f>B114*D114</f>
        <v>#VALUE!</v>
      </c>
      <c r="H114" s="54" t="e">
        <f>SUM(G114:G214)</f>
        <v>#VALUE!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 t="e">
        <f t="shared" si="12"/>
        <v>#DIV/0!</v>
      </c>
      <c r="AF114" s="127">
        <f>achats!V112</f>
        <v>0</v>
      </c>
      <c r="AG114" s="127">
        <f t="shared" si="15"/>
        <v>0</v>
      </c>
    </row>
    <row r="115" spans="1:33" x14ac:dyDescent="0.15">
      <c r="A115" s="103"/>
      <c r="B115" s="126" t="str">
        <f>IF(A115="","",VLOOKUP(A115,'Rég clients'!A:B,2,0))</f>
        <v/>
      </c>
      <c r="C115" s="123"/>
      <c r="D115" s="123"/>
      <c r="E115" s="123"/>
      <c r="F115" s="123"/>
      <c r="G115" s="130" t="e">
        <f t="shared" ref="G115:G178" si="16">B115*D115</f>
        <v>#VALUE!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 t="e">
        <f t="shared" si="12"/>
        <v>#DIV/0!</v>
      </c>
      <c r="AF115" s="127">
        <f>achats!V113</f>
        <v>0</v>
      </c>
      <c r="AG115" s="127">
        <f t="shared" si="15"/>
        <v>0</v>
      </c>
    </row>
    <row r="116" spans="1:33" x14ac:dyDescent="0.15">
      <c r="A116" s="103"/>
      <c r="B116" s="126" t="str">
        <f>IF(A116="","",VLOOKUP(A116,'Rég clients'!A:B,2,0))</f>
        <v/>
      </c>
      <c r="C116" s="123"/>
      <c r="D116" s="123"/>
      <c r="E116" s="123"/>
      <c r="F116" s="123"/>
      <c r="G116" s="130" t="e">
        <f t="shared" si="16"/>
        <v>#VALUE!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 t="e">
        <f t="shared" si="12"/>
        <v>#DIV/0!</v>
      </c>
      <c r="AF116" s="127">
        <f>achats!V114</f>
        <v>0</v>
      </c>
      <c r="AG116" s="127">
        <f t="shared" si="15"/>
        <v>0</v>
      </c>
    </row>
    <row r="117" spans="1:33" x14ac:dyDescent="0.15">
      <c r="A117" s="103"/>
      <c r="B117" s="126" t="str">
        <f>IF(A117="","",VLOOKUP(A117,'Rég clients'!A:B,2,0))</f>
        <v/>
      </c>
      <c r="C117" s="123"/>
      <c r="D117" s="123"/>
      <c r="E117" s="123"/>
      <c r="F117" s="123"/>
      <c r="G117" s="130" t="e">
        <f t="shared" si="16"/>
        <v>#VALUE!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 t="e">
        <f t="shared" si="12"/>
        <v>#DIV/0!</v>
      </c>
      <c r="AF117" s="127">
        <f>achats!V115</f>
        <v>0</v>
      </c>
      <c r="AG117" s="127">
        <f t="shared" si="15"/>
        <v>0</v>
      </c>
    </row>
    <row r="118" spans="1:33" x14ac:dyDescent="0.15">
      <c r="A118" s="103"/>
      <c r="B118" s="126" t="str">
        <f>IF(A118="","",VLOOKUP(A118,'Rég clients'!A:B,2,0))</f>
        <v/>
      </c>
      <c r="C118" s="123"/>
      <c r="D118" s="123"/>
      <c r="E118" s="123"/>
      <c r="F118" s="123"/>
      <c r="G118" s="130" t="e">
        <f t="shared" si="16"/>
        <v>#VALUE!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 t="e">
        <f t="shared" si="12"/>
        <v>#DIV/0!</v>
      </c>
      <c r="AF118" s="127">
        <f>achats!V116</f>
        <v>0</v>
      </c>
      <c r="AG118" s="127">
        <f t="shared" si="15"/>
        <v>0</v>
      </c>
    </row>
    <row r="119" spans="1:33" x14ac:dyDescent="0.15">
      <c r="A119" s="103"/>
      <c r="B119" s="126" t="str">
        <f>IF(A119="","",VLOOKUP(A119,'Rég clients'!A:B,2,0))</f>
        <v/>
      </c>
      <c r="C119" s="123"/>
      <c r="D119" s="123"/>
      <c r="E119" s="123"/>
      <c r="F119" s="123"/>
      <c r="G119" s="130" t="e">
        <f t="shared" si="16"/>
        <v>#VALUE!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 t="e">
        <f t="shared" si="12"/>
        <v>#DIV/0!</v>
      </c>
      <c r="AF119" s="127">
        <f>achats!V117</f>
        <v>0</v>
      </c>
      <c r="AG119" s="127">
        <f t="shared" si="15"/>
        <v>0</v>
      </c>
    </row>
    <row r="120" spans="1:33" x14ac:dyDescent="0.15">
      <c r="A120" s="103"/>
      <c r="B120" s="126" t="str">
        <f>IF(A120="","",VLOOKUP(A120,'Rég clients'!A:B,2,0))</f>
        <v/>
      </c>
      <c r="C120" s="123"/>
      <c r="D120" s="123"/>
      <c r="E120" s="123"/>
      <c r="F120" s="123"/>
      <c r="G120" s="130" t="e">
        <f t="shared" si="16"/>
        <v>#VALUE!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 t="e">
        <f t="shared" si="12"/>
        <v>#DIV/0!</v>
      </c>
      <c r="AF120" s="127">
        <f>achats!V118</f>
        <v>0</v>
      </c>
      <c r="AG120" s="127">
        <f t="shared" si="15"/>
        <v>0</v>
      </c>
    </row>
    <row r="121" spans="1:33" x14ac:dyDescent="0.15">
      <c r="A121" s="103"/>
      <c r="B121" s="126" t="str">
        <f>IF(A121="","",VLOOKUP(A121,'Rég clients'!A:B,2,0))</f>
        <v/>
      </c>
      <c r="C121" s="123"/>
      <c r="D121" s="123"/>
      <c r="E121" s="123"/>
      <c r="F121" s="123"/>
      <c r="G121" s="130" t="e">
        <f t="shared" si="16"/>
        <v>#VALUE!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 t="e">
        <f t="shared" si="12"/>
        <v>#DIV/0!</v>
      </c>
      <c r="AF121" s="127">
        <f>achats!V119</f>
        <v>0</v>
      </c>
      <c r="AG121" s="127">
        <f t="shared" si="15"/>
        <v>0</v>
      </c>
    </row>
    <row r="122" spans="1:33" x14ac:dyDescent="0.15">
      <c r="A122" s="103"/>
      <c r="B122" s="126" t="str">
        <f>IF(A122="","",VLOOKUP(A122,'Rég clients'!A:B,2,0))</f>
        <v/>
      </c>
      <c r="C122" s="123"/>
      <c r="D122" s="123"/>
      <c r="E122" s="123"/>
      <c r="F122" s="123"/>
      <c r="G122" s="130" t="e">
        <f t="shared" si="16"/>
        <v>#VALUE!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 t="e">
        <f t="shared" si="12"/>
        <v>#DIV/0!</v>
      </c>
      <c r="AF122" s="127">
        <f>achats!V120</f>
        <v>0</v>
      </c>
      <c r="AG122" s="127">
        <f t="shared" si="15"/>
        <v>0</v>
      </c>
    </row>
    <row r="123" spans="1:33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 t="e">
        <f t="shared" si="12"/>
        <v>#DIV/0!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 t="e">
        <f t="shared" si="12"/>
        <v>#DIV/0!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 t="e">
        <f t="shared" si="12"/>
        <v>#DIV/0!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 t="e">
        <f t="shared" si="12"/>
        <v>#DIV/0!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 t="e">
        <f t="shared" si="12"/>
        <v>#DIV/0!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 t="e">
        <f t="shared" si="12"/>
        <v>#DIV/0!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 t="e">
        <f t="shared" si="12"/>
        <v>#DIV/0!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 t="e">
        <f t="shared" si="12"/>
        <v>#DIV/0!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 t="e">
        <f t="shared" si="12"/>
        <v>#DIV/0!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 t="e">
        <f t="shared" si="12"/>
        <v>#DIV/0!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 t="e">
        <f t="shared" ref="AB133:AB196" si="22">AA133/$AD$4</f>
        <v>#DIV/0!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 t="e">
        <f t="shared" si="22"/>
        <v>#DIV/0!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 t="e">
        <f t="shared" si="22"/>
        <v>#DIV/0!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 t="e">
        <f t="shared" si="22"/>
        <v>#DIV/0!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 t="e">
        <f t="shared" si="22"/>
        <v>#DIV/0!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 t="e">
        <f t="shared" si="22"/>
        <v>#DIV/0!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 t="e">
        <f t="shared" si="22"/>
        <v>#DIV/0!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 t="e">
        <f t="shared" si="22"/>
        <v>#DIV/0!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 t="e">
        <f t="shared" si="22"/>
        <v>#DIV/0!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 t="e">
        <f t="shared" si="22"/>
        <v>#DIV/0!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 t="e">
        <f t="shared" si="22"/>
        <v>#DIV/0!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 t="e">
        <f t="shared" si="22"/>
        <v>#DIV/0!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 t="e">
        <f t="shared" si="22"/>
        <v>#DIV/0!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 t="e">
        <f t="shared" si="22"/>
        <v>#DIV/0!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 t="e">
        <f t="shared" si="22"/>
        <v>#DIV/0!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 t="e">
        <f t="shared" si="22"/>
        <v>#DIV/0!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 t="e">
        <f t="shared" si="22"/>
        <v>#DIV/0!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 t="e">
        <f t="shared" si="22"/>
        <v>#DIV/0!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 t="e">
        <f t="shared" si="22"/>
        <v>#DIV/0!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 t="e">
        <f t="shared" si="22"/>
        <v>#DIV/0!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 t="e">
        <f t="shared" si="22"/>
        <v>#DIV/0!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 t="e">
        <f t="shared" si="22"/>
        <v>#DIV/0!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 t="e">
        <f t="shared" si="22"/>
        <v>#DIV/0!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 t="e">
        <f t="shared" si="22"/>
        <v>#DIV/0!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 t="e">
        <f t="shared" si="22"/>
        <v>#DIV/0!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 t="e">
        <f t="shared" si="22"/>
        <v>#DIV/0!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 t="e">
        <f t="shared" si="22"/>
        <v>#DIV/0!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 t="e">
        <f t="shared" si="22"/>
        <v>#DIV/0!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 t="e">
        <f t="shared" si="22"/>
        <v>#DIV/0!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 t="e">
        <f t="shared" si="22"/>
        <v>#DIV/0!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 t="e">
        <f t="shared" si="22"/>
        <v>#DIV/0!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 t="e">
        <f t="shared" si="22"/>
        <v>#DIV/0!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 t="e">
        <f t="shared" si="22"/>
        <v>#DIV/0!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 t="e">
        <f t="shared" si="22"/>
        <v>#DIV/0!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 t="e">
        <f t="shared" si="22"/>
        <v>#DIV/0!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 t="e">
        <f t="shared" si="22"/>
        <v>#DIV/0!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 t="e">
        <f t="shared" si="22"/>
        <v>#DIV/0!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 t="e">
        <f t="shared" si="22"/>
        <v>#DIV/0!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 t="e">
        <f t="shared" si="22"/>
        <v>#DIV/0!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 t="e">
        <f t="shared" si="22"/>
        <v>#DIV/0!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 t="e">
        <f t="shared" si="22"/>
        <v>#DIV/0!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 t="e">
        <f t="shared" si="22"/>
        <v>#DIV/0!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 t="e">
        <f t="shared" si="22"/>
        <v>#DIV/0!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 t="e">
        <f t="shared" si="22"/>
        <v>#DIV/0!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 t="e">
        <f t="shared" si="22"/>
        <v>#DIV/0!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 t="e">
        <f t="shared" si="22"/>
        <v>#DIV/0!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 t="e">
        <f t="shared" si="22"/>
        <v>#DIV/0!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 t="e">
        <f t="shared" si="22"/>
        <v>#DIV/0!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 t="e">
        <f t="shared" si="22"/>
        <v>#DIV/0!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 t="e">
        <f t="shared" si="22"/>
        <v>#DIV/0!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 t="e">
        <f t="shared" si="22"/>
        <v>#DIV/0!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 t="e">
        <f t="shared" si="22"/>
        <v>#DIV/0!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 t="e">
        <f t="shared" si="22"/>
        <v>#DIV/0!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 t="e">
        <f t="shared" si="22"/>
        <v>#DIV/0!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 t="e">
        <f t="shared" si="22"/>
        <v>#DIV/0!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 t="e">
        <f t="shared" si="22"/>
        <v>#DIV/0!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 t="e">
        <f t="shared" si="22"/>
        <v>#DIV/0!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 t="e">
        <f t="shared" si="22"/>
        <v>#DIV/0!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 t="e">
        <f t="shared" si="22"/>
        <v>#DIV/0!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 t="e">
        <f t="shared" si="22"/>
        <v>#DIV/0!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 t="e">
        <f t="shared" si="22"/>
        <v>#DIV/0!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 t="e">
        <f t="shared" si="22"/>
        <v>#DIV/0!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 t="e">
        <f t="shared" si="22"/>
        <v>#DIV/0!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 t="e">
        <f t="shared" si="22"/>
        <v>#DIV/0!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 t="e">
        <f t="shared" ref="AB197:AB260" si="30">AA197/$AD$4</f>
        <v>#DIV/0!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 t="e">
        <f t="shared" si="30"/>
        <v>#DIV/0!</v>
      </c>
      <c r="AF198" s="127">
        <f>achats!V196</f>
        <v>0</v>
      </c>
      <c r="AG198" s="127">
        <f t="shared" ref="AG198:AG261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 t="e">
        <f t="shared" si="30"/>
        <v>#DIV/0!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 t="e">
        <f t="shared" si="30"/>
        <v>#DIV/0!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 t="e">
        <f t="shared" si="30"/>
        <v>#DIV/0!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 t="e">
        <f t="shared" si="30"/>
        <v>#DIV/0!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 t="e">
        <f t="shared" si="30"/>
        <v>#DIV/0!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 t="e">
        <f t="shared" si="30"/>
        <v>#DIV/0!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 t="e">
        <f t="shared" si="30"/>
        <v>#DIV/0!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 t="e">
        <f t="shared" si="30"/>
        <v>#DIV/0!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 t="e">
        <f t="shared" si="30"/>
        <v>#DIV/0!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 t="e">
        <f t="shared" si="30"/>
        <v>#DIV/0!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 t="e">
        <f t="shared" si="30"/>
        <v>#DIV/0!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 t="e">
        <f t="shared" si="30"/>
        <v>#DIV/0!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 t="e">
        <f t="shared" si="30"/>
        <v>#DIV/0!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 t="e">
        <f t="shared" si="30"/>
        <v>#DIV/0!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 t="e">
        <f t="shared" si="30"/>
        <v>#DIV/0!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 t="e">
        <f t="shared" si="30"/>
        <v>#DIV/0!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 t="e">
        <f t="shared" si="30"/>
        <v>#DIV/0!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 t="e">
        <f t="shared" si="30"/>
        <v>#DIV/0!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 t="e">
        <f t="shared" si="30"/>
        <v>#DIV/0!</v>
      </c>
      <c r="AF217" s="127">
        <f>achats!V215</f>
        <v>0</v>
      </c>
      <c r="AG217" s="127">
        <f t="shared" si="31"/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 t="e">
        <f>AB4</f>
        <v>#DIV/0!</v>
      </c>
      <c r="D218" s="73" t="e">
        <f>AD5</f>
        <v>#DIV/0!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 t="e">
        <f t="shared" si="30"/>
        <v>#DIV/0!</v>
      </c>
      <c r="AF218" s="127">
        <f>achats!V216</f>
        <v>0</v>
      </c>
      <c r="AG218" s="127">
        <f t="shared" si="31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0</v>
      </c>
      <c r="C219" s="133" t="e">
        <f t="shared" ref="C219:C282" si="33">AB5</f>
        <v>#DIV/0!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 t="e">
        <f t="shared" si="30"/>
        <v>#DIV/0!</v>
      </c>
      <c r="AF219" s="127">
        <f>achats!V217</f>
        <v>0</v>
      </c>
      <c r="AG219" s="127">
        <f t="shared" si="31"/>
        <v>0</v>
      </c>
    </row>
    <row r="220" spans="1:33" ht="14.25" customHeight="1" x14ac:dyDescent="0.15">
      <c r="A220" s="52" t="str">
        <f>'tab bord'!L6</f>
        <v>Bab ftouh</v>
      </c>
      <c r="B220" s="132">
        <f t="shared" si="32"/>
        <v>0</v>
      </c>
      <c r="C220" s="133" t="e">
        <f t="shared" si="33"/>
        <v>#DIV/0!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 t="e">
        <f t="shared" si="30"/>
        <v>#DIV/0!</v>
      </c>
      <c r="AF220" s="127">
        <f>achats!V218</f>
        <v>0</v>
      </c>
      <c r="AG220" s="127">
        <f t="shared" si="31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2"/>
        <v>0</v>
      </c>
      <c r="C221" s="133" t="e">
        <f t="shared" si="33"/>
        <v>#DIV/0!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 t="e">
        <f t="shared" si="30"/>
        <v>#DIV/0!</v>
      </c>
      <c r="AF221" s="127">
        <f>achats!V219</f>
        <v>0</v>
      </c>
      <c r="AG221" s="127">
        <f t="shared" si="31"/>
        <v>0</v>
      </c>
    </row>
    <row r="222" spans="1:33" ht="15.75" customHeight="1" x14ac:dyDescent="0.15">
      <c r="A222" s="52">
        <f>'tab bord'!L8</f>
        <v>0</v>
      </c>
      <c r="B222" s="132">
        <f t="shared" si="32"/>
        <v>0</v>
      </c>
      <c r="C222" s="133" t="e">
        <f t="shared" si="33"/>
        <v>#DIV/0!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 t="e">
        <f t="shared" si="30"/>
        <v>#DIV/0!</v>
      </c>
      <c r="AF222" s="127">
        <f>achats!V220</f>
        <v>0</v>
      </c>
      <c r="AG222" s="127">
        <f t="shared" si="31"/>
        <v>0</v>
      </c>
    </row>
    <row r="223" spans="1:33" x14ac:dyDescent="0.15">
      <c r="A223" s="52">
        <f>'tab bord'!L9</f>
        <v>0</v>
      </c>
      <c r="B223" s="132">
        <f t="shared" si="32"/>
        <v>0</v>
      </c>
      <c r="C223" s="133" t="e">
        <f t="shared" si="33"/>
        <v>#DIV/0!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 t="e">
        <f t="shared" si="30"/>
        <v>#DIV/0!</v>
      </c>
      <c r="AF223" s="127">
        <f>achats!V221</f>
        <v>0</v>
      </c>
      <c r="AG223" s="127">
        <f t="shared" si="31"/>
        <v>0</v>
      </c>
    </row>
    <row r="224" spans="1:33" x14ac:dyDescent="0.15">
      <c r="A224" s="52">
        <f>'tab bord'!L10</f>
        <v>0</v>
      </c>
      <c r="B224" s="132">
        <f t="shared" si="32"/>
        <v>0</v>
      </c>
      <c r="C224" s="133" t="e">
        <f t="shared" si="33"/>
        <v>#DIV/0!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 t="e">
        <f t="shared" si="30"/>
        <v>#DIV/0!</v>
      </c>
      <c r="AF224" s="127">
        <f>achats!V222</f>
        <v>0</v>
      </c>
      <c r="AG224" s="127">
        <f t="shared" si="31"/>
        <v>0</v>
      </c>
    </row>
    <row r="225" spans="1:33" x14ac:dyDescent="0.15">
      <c r="A225" s="52">
        <f>'tab bord'!L11</f>
        <v>0</v>
      </c>
      <c r="B225" s="132">
        <f t="shared" si="32"/>
        <v>0</v>
      </c>
      <c r="C225" s="133" t="e">
        <f t="shared" si="33"/>
        <v>#DIV/0!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 t="e">
        <f t="shared" si="30"/>
        <v>#DIV/0!</v>
      </c>
      <c r="AF225" s="127">
        <f>achats!V223</f>
        <v>0</v>
      </c>
      <c r="AG225" s="127">
        <f t="shared" si="31"/>
        <v>0</v>
      </c>
    </row>
    <row r="226" spans="1:33" x14ac:dyDescent="0.15">
      <c r="A226" s="52">
        <f>'tab bord'!L12</f>
        <v>0</v>
      </c>
      <c r="B226" s="132">
        <f t="shared" si="32"/>
        <v>0</v>
      </c>
      <c r="C226" s="133" t="e">
        <f t="shared" si="33"/>
        <v>#DIV/0!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 t="e">
        <f t="shared" si="30"/>
        <v>#DIV/0!</v>
      </c>
      <c r="AF226" s="127">
        <f>achats!V224</f>
        <v>0</v>
      </c>
      <c r="AG226" s="127">
        <f t="shared" si="31"/>
        <v>0</v>
      </c>
    </row>
    <row r="227" spans="1:33" x14ac:dyDescent="0.15">
      <c r="A227" s="52">
        <f>'tab bord'!L13</f>
        <v>0</v>
      </c>
      <c r="B227" s="132">
        <f t="shared" si="32"/>
        <v>0</v>
      </c>
      <c r="C227" s="133" t="e">
        <f t="shared" si="33"/>
        <v>#DIV/0!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 t="e">
        <f t="shared" si="30"/>
        <v>#DIV/0!</v>
      </c>
      <c r="AF227" s="127">
        <f>achats!V225</f>
        <v>0</v>
      </c>
      <c r="AG227" s="127">
        <f t="shared" si="31"/>
        <v>0</v>
      </c>
    </row>
    <row r="228" spans="1:33" x14ac:dyDescent="0.15">
      <c r="A228" s="52">
        <f>'tab bord'!L14</f>
        <v>0</v>
      </c>
      <c r="B228" s="132">
        <f t="shared" si="32"/>
        <v>0</v>
      </c>
      <c r="C228" s="133" t="e">
        <f t="shared" si="33"/>
        <v>#DIV/0!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 t="e">
        <f t="shared" si="30"/>
        <v>#DIV/0!</v>
      </c>
      <c r="AF228" s="127">
        <f>achats!V226</f>
        <v>0</v>
      </c>
      <c r="AG228" s="127">
        <f t="shared" si="31"/>
        <v>0</v>
      </c>
    </row>
    <row r="229" spans="1:33" x14ac:dyDescent="0.15">
      <c r="A229" s="52">
        <f>'tab bord'!L15</f>
        <v>0</v>
      </c>
      <c r="B229" s="132">
        <f t="shared" si="32"/>
        <v>0</v>
      </c>
      <c r="C229" s="133" t="e">
        <f t="shared" si="33"/>
        <v>#DIV/0!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 t="e">
        <f t="shared" si="30"/>
        <v>#DIV/0!</v>
      </c>
      <c r="AF229" s="127">
        <f>achats!V227</f>
        <v>0</v>
      </c>
      <c r="AG229" s="127">
        <f t="shared" si="31"/>
        <v>0</v>
      </c>
    </row>
    <row r="230" spans="1:33" x14ac:dyDescent="0.15">
      <c r="A230" s="52">
        <f>'tab bord'!L16</f>
        <v>0</v>
      </c>
      <c r="B230" s="132">
        <f t="shared" si="32"/>
        <v>0</v>
      </c>
      <c r="C230" s="133" t="e">
        <f t="shared" si="33"/>
        <v>#DIV/0!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 t="e">
        <f t="shared" si="30"/>
        <v>#DIV/0!</v>
      </c>
      <c r="AF230" s="127">
        <f>achats!V228</f>
        <v>0</v>
      </c>
      <c r="AG230" s="127">
        <f t="shared" si="31"/>
        <v>0</v>
      </c>
    </row>
    <row r="231" spans="1:33" x14ac:dyDescent="0.15">
      <c r="A231" s="52">
        <f>'tab bord'!L17</f>
        <v>0</v>
      </c>
      <c r="B231" s="132">
        <f t="shared" si="32"/>
        <v>0</v>
      </c>
      <c r="C231" s="133" t="e">
        <f t="shared" si="33"/>
        <v>#DIV/0!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 t="e">
        <f t="shared" si="30"/>
        <v>#DIV/0!</v>
      </c>
      <c r="AF231" s="127">
        <f>achats!V229</f>
        <v>0</v>
      </c>
      <c r="AG231" s="127">
        <f t="shared" si="31"/>
        <v>0</v>
      </c>
    </row>
    <row r="232" spans="1:33" x14ac:dyDescent="0.15">
      <c r="A232" s="52">
        <f>'tab bord'!L18</f>
        <v>0</v>
      </c>
      <c r="B232" s="132">
        <f t="shared" si="32"/>
        <v>0</v>
      </c>
      <c r="C232" s="133" t="e">
        <f t="shared" si="33"/>
        <v>#DIV/0!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 t="e">
        <f t="shared" si="30"/>
        <v>#DIV/0!</v>
      </c>
      <c r="AF232" s="127">
        <f>achats!V230</f>
        <v>0</v>
      </c>
      <c r="AG232" s="127">
        <f t="shared" si="31"/>
        <v>0</v>
      </c>
    </row>
    <row r="233" spans="1:33" x14ac:dyDescent="0.15">
      <c r="A233" s="52">
        <f>'tab bord'!L19</f>
        <v>0</v>
      </c>
      <c r="B233" s="132">
        <f t="shared" si="32"/>
        <v>0</v>
      </c>
      <c r="C233" s="133" t="e">
        <f t="shared" si="33"/>
        <v>#DIV/0!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 t="e">
        <f t="shared" si="30"/>
        <v>#DIV/0!</v>
      </c>
      <c r="AF233" s="127">
        <f>achats!V231</f>
        <v>0</v>
      </c>
      <c r="AG233" s="127">
        <f t="shared" si="31"/>
        <v>0</v>
      </c>
    </row>
    <row r="234" spans="1:33" x14ac:dyDescent="0.15">
      <c r="A234" s="52">
        <f>'tab bord'!L20</f>
        <v>0</v>
      </c>
      <c r="B234" s="132">
        <f t="shared" si="32"/>
        <v>0</v>
      </c>
      <c r="C234" s="133" t="e">
        <f t="shared" si="33"/>
        <v>#DIV/0!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 t="e">
        <f t="shared" si="30"/>
        <v>#DIV/0!</v>
      </c>
      <c r="AF234" s="127">
        <f>achats!V232</f>
        <v>0</v>
      </c>
      <c r="AG234" s="127">
        <f t="shared" si="31"/>
        <v>0</v>
      </c>
    </row>
    <row r="235" spans="1:33" x14ac:dyDescent="0.15">
      <c r="A235" s="52">
        <f>'tab bord'!L21</f>
        <v>0</v>
      </c>
      <c r="B235" s="132">
        <f t="shared" si="32"/>
        <v>0</v>
      </c>
      <c r="C235" s="133" t="e">
        <f t="shared" si="33"/>
        <v>#DIV/0!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 t="e">
        <f t="shared" si="30"/>
        <v>#DIV/0!</v>
      </c>
      <c r="AF235" s="127">
        <f>achats!V233</f>
        <v>0</v>
      </c>
      <c r="AG235" s="127">
        <f t="shared" si="31"/>
        <v>0</v>
      </c>
    </row>
    <row r="236" spans="1:33" x14ac:dyDescent="0.15">
      <c r="A236" s="52">
        <f>'tab bord'!L22</f>
        <v>0</v>
      </c>
      <c r="B236" s="132">
        <f t="shared" si="32"/>
        <v>0</v>
      </c>
      <c r="C236" s="133" t="e">
        <f t="shared" si="33"/>
        <v>#DIV/0!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 t="e">
        <f t="shared" si="30"/>
        <v>#DIV/0!</v>
      </c>
      <c r="AF236" s="127">
        <f>achats!V234</f>
        <v>0</v>
      </c>
      <c r="AG236" s="127">
        <f t="shared" si="31"/>
        <v>0</v>
      </c>
    </row>
    <row r="237" spans="1:33" x14ac:dyDescent="0.15">
      <c r="A237" s="52">
        <f>'tab bord'!L23</f>
        <v>0</v>
      </c>
      <c r="B237" s="132">
        <f t="shared" si="32"/>
        <v>0</v>
      </c>
      <c r="C237" s="133" t="e">
        <f t="shared" si="33"/>
        <v>#DIV/0!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 t="e">
        <f t="shared" si="30"/>
        <v>#DIV/0!</v>
      </c>
      <c r="AF237" s="127">
        <f>achats!V235</f>
        <v>0</v>
      </c>
      <c r="AG237" s="127">
        <f t="shared" si="31"/>
        <v>0</v>
      </c>
    </row>
    <row r="238" spans="1:33" x14ac:dyDescent="0.15">
      <c r="A238" s="52">
        <f>'tab bord'!L24</f>
        <v>0</v>
      </c>
      <c r="B238" s="132">
        <f t="shared" si="32"/>
        <v>0</v>
      </c>
      <c r="C238" s="133" t="e">
        <f t="shared" si="33"/>
        <v>#DIV/0!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 t="e">
        <f t="shared" si="30"/>
        <v>#DIV/0!</v>
      </c>
      <c r="AF238" s="127">
        <f>achats!V236</f>
        <v>0</v>
      </c>
      <c r="AG238" s="127">
        <f t="shared" si="31"/>
        <v>0</v>
      </c>
    </row>
    <row r="239" spans="1:33" x14ac:dyDescent="0.15">
      <c r="A239" s="52">
        <f>'tab bord'!L25</f>
        <v>0</v>
      </c>
      <c r="B239" s="132">
        <f t="shared" si="32"/>
        <v>0</v>
      </c>
      <c r="C239" s="133" t="e">
        <f t="shared" si="33"/>
        <v>#DIV/0!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 t="e">
        <f t="shared" si="30"/>
        <v>#DIV/0!</v>
      </c>
      <c r="AF239" s="127">
        <f>achats!V237</f>
        <v>0</v>
      </c>
      <c r="AG239" s="127">
        <f t="shared" si="31"/>
        <v>0</v>
      </c>
    </row>
    <row r="240" spans="1:33" x14ac:dyDescent="0.15">
      <c r="A240" s="52">
        <f>'tab bord'!L26</f>
        <v>0</v>
      </c>
      <c r="B240" s="132">
        <f t="shared" si="32"/>
        <v>0</v>
      </c>
      <c r="C240" s="133" t="e">
        <f t="shared" si="33"/>
        <v>#DIV/0!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 t="e">
        <f t="shared" si="30"/>
        <v>#DIV/0!</v>
      </c>
      <c r="AF240" s="127">
        <f>achats!V238</f>
        <v>0</v>
      </c>
      <c r="AG240" s="127">
        <f t="shared" si="31"/>
        <v>0</v>
      </c>
    </row>
    <row r="241" spans="1:33" x14ac:dyDescent="0.15">
      <c r="A241" s="52">
        <f>'tab bord'!L27</f>
        <v>0</v>
      </c>
      <c r="B241" s="132">
        <f t="shared" si="32"/>
        <v>0</v>
      </c>
      <c r="C241" s="133" t="e">
        <f t="shared" si="33"/>
        <v>#DIV/0!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 t="e">
        <f t="shared" si="30"/>
        <v>#DIV/0!</v>
      </c>
      <c r="AF241" s="127">
        <f>achats!V239</f>
        <v>0</v>
      </c>
      <c r="AG241" s="127">
        <f t="shared" si="31"/>
        <v>0</v>
      </c>
    </row>
    <row r="242" spans="1:33" x14ac:dyDescent="0.15">
      <c r="A242" s="52">
        <f>'tab bord'!L28</f>
        <v>0</v>
      </c>
      <c r="B242" s="132">
        <f t="shared" si="32"/>
        <v>0</v>
      </c>
      <c r="C242" s="133" t="e">
        <f t="shared" si="33"/>
        <v>#DIV/0!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 t="e">
        <f t="shared" si="30"/>
        <v>#DIV/0!</v>
      </c>
      <c r="AF242" s="127">
        <f>achats!V240</f>
        <v>0</v>
      </c>
      <c r="AG242" s="127">
        <f t="shared" si="31"/>
        <v>0</v>
      </c>
    </row>
    <row r="243" spans="1:33" x14ac:dyDescent="0.15">
      <c r="A243" s="52">
        <f>'tab bord'!L29</f>
        <v>0</v>
      </c>
      <c r="B243" s="132">
        <f t="shared" si="32"/>
        <v>0</v>
      </c>
      <c r="C243" s="133" t="e">
        <f t="shared" si="33"/>
        <v>#DIV/0!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 t="e">
        <f t="shared" si="30"/>
        <v>#DIV/0!</v>
      </c>
      <c r="AF243" s="127">
        <f>achats!V241</f>
        <v>0</v>
      </c>
      <c r="AG243" s="127">
        <f t="shared" si="31"/>
        <v>0</v>
      </c>
    </row>
    <row r="244" spans="1:33" x14ac:dyDescent="0.15">
      <c r="A244" s="52">
        <f>'tab bord'!L30</f>
        <v>0</v>
      </c>
      <c r="B244" s="132">
        <f t="shared" si="32"/>
        <v>0</v>
      </c>
      <c r="C244" s="133" t="e">
        <f t="shared" si="33"/>
        <v>#DIV/0!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 t="e">
        <f t="shared" si="30"/>
        <v>#DIV/0!</v>
      </c>
      <c r="AF244" s="127">
        <f>achats!V242</f>
        <v>0</v>
      </c>
      <c r="AG244" s="127">
        <f t="shared" si="31"/>
        <v>0</v>
      </c>
    </row>
    <row r="245" spans="1:33" x14ac:dyDescent="0.15">
      <c r="A245" s="52">
        <f>'tab bord'!L31</f>
        <v>0</v>
      </c>
      <c r="B245" s="132">
        <f t="shared" si="32"/>
        <v>0</v>
      </c>
      <c r="C245" s="133" t="e">
        <f t="shared" si="33"/>
        <v>#DIV/0!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 t="e">
        <f t="shared" si="30"/>
        <v>#DIV/0!</v>
      </c>
      <c r="AF245" s="127">
        <f>achats!V243</f>
        <v>0</v>
      </c>
      <c r="AG245" s="127">
        <f t="shared" si="31"/>
        <v>0</v>
      </c>
    </row>
    <row r="246" spans="1:33" x14ac:dyDescent="0.15">
      <c r="A246" s="52">
        <f>'tab bord'!L32</f>
        <v>0</v>
      </c>
      <c r="B246" s="132">
        <f t="shared" si="32"/>
        <v>0</v>
      </c>
      <c r="C246" s="133" t="e">
        <f t="shared" si="33"/>
        <v>#DIV/0!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 t="e">
        <f t="shared" si="30"/>
        <v>#DIV/0!</v>
      </c>
      <c r="AF246" s="127">
        <f>achats!V244</f>
        <v>0</v>
      </c>
      <c r="AG246" s="127">
        <f t="shared" si="31"/>
        <v>0</v>
      </c>
    </row>
    <row r="247" spans="1:33" x14ac:dyDescent="0.15">
      <c r="A247" s="52">
        <f>'tab bord'!L33</f>
        <v>0</v>
      </c>
      <c r="B247" s="132">
        <f t="shared" si="32"/>
        <v>0</v>
      </c>
      <c r="C247" s="133" t="e">
        <f t="shared" si="33"/>
        <v>#DIV/0!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 t="e">
        <f t="shared" si="30"/>
        <v>#DIV/0!</v>
      </c>
      <c r="AF247" s="127">
        <f>achats!V245</f>
        <v>0</v>
      </c>
      <c r="AG247" s="127">
        <f t="shared" si="31"/>
        <v>0</v>
      </c>
    </row>
    <row r="248" spans="1:33" x14ac:dyDescent="0.15">
      <c r="A248" s="52">
        <f>'tab bord'!L34</f>
        <v>0</v>
      </c>
      <c r="B248" s="132">
        <f t="shared" si="32"/>
        <v>0</v>
      </c>
      <c r="C248" s="133" t="e">
        <f t="shared" si="33"/>
        <v>#DIV/0!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 t="e">
        <f t="shared" si="30"/>
        <v>#DIV/0!</v>
      </c>
      <c r="AF248" s="127">
        <f>achats!V246</f>
        <v>0</v>
      </c>
      <c r="AG248" s="127">
        <f t="shared" si="31"/>
        <v>0</v>
      </c>
    </row>
    <row r="249" spans="1:33" x14ac:dyDescent="0.15">
      <c r="A249" s="52">
        <f>'tab bord'!L35</f>
        <v>0</v>
      </c>
      <c r="B249" s="132">
        <f t="shared" si="32"/>
        <v>0</v>
      </c>
      <c r="C249" s="133" t="e">
        <f t="shared" si="33"/>
        <v>#DIV/0!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 t="e">
        <f t="shared" si="30"/>
        <v>#DIV/0!</v>
      </c>
      <c r="AF249" s="127">
        <f>achats!V247</f>
        <v>0</v>
      </c>
      <c r="AG249" s="127">
        <f t="shared" si="31"/>
        <v>0</v>
      </c>
    </row>
    <row r="250" spans="1:33" x14ac:dyDescent="0.15">
      <c r="A250" s="52">
        <f>'tab bord'!L36</f>
        <v>0</v>
      </c>
      <c r="B250" s="132">
        <f t="shared" si="32"/>
        <v>0</v>
      </c>
      <c r="C250" s="133" t="e">
        <f t="shared" si="33"/>
        <v>#DIV/0!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 t="e">
        <f t="shared" si="30"/>
        <v>#DIV/0!</v>
      </c>
      <c r="AF250" s="127">
        <f>achats!V248</f>
        <v>0</v>
      </c>
      <c r="AG250" s="127">
        <f t="shared" si="31"/>
        <v>0</v>
      </c>
    </row>
    <row r="251" spans="1:33" x14ac:dyDescent="0.15">
      <c r="A251" s="52">
        <f>'tab bord'!L37</f>
        <v>0</v>
      </c>
      <c r="B251" s="132">
        <f t="shared" si="32"/>
        <v>0</v>
      </c>
      <c r="C251" s="133" t="e">
        <f t="shared" si="33"/>
        <v>#DIV/0!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 t="e">
        <f t="shared" si="30"/>
        <v>#DIV/0!</v>
      </c>
      <c r="AF251" s="127">
        <f>achats!V249</f>
        <v>0</v>
      </c>
      <c r="AG251" s="127">
        <f t="shared" si="31"/>
        <v>0</v>
      </c>
    </row>
    <row r="252" spans="1:33" x14ac:dyDescent="0.15">
      <c r="A252" s="52">
        <f>'tab bord'!L38</f>
        <v>0</v>
      </c>
      <c r="B252" s="132">
        <f t="shared" si="32"/>
        <v>0</v>
      </c>
      <c r="C252" s="133" t="e">
        <f t="shared" si="33"/>
        <v>#DIV/0!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 t="e">
        <f t="shared" si="30"/>
        <v>#DIV/0!</v>
      </c>
      <c r="AF252" s="127">
        <f>achats!V250</f>
        <v>0</v>
      </c>
      <c r="AG252" s="127">
        <f t="shared" si="31"/>
        <v>0</v>
      </c>
    </row>
    <row r="253" spans="1:33" x14ac:dyDescent="0.15">
      <c r="A253" s="52">
        <f>'tab bord'!L39</f>
        <v>0</v>
      </c>
      <c r="B253" s="132">
        <f t="shared" si="32"/>
        <v>0</v>
      </c>
      <c r="C253" s="133" t="e">
        <f t="shared" si="33"/>
        <v>#DIV/0!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 t="e">
        <f t="shared" si="30"/>
        <v>#DIV/0!</v>
      </c>
      <c r="AF253" s="127">
        <f>achats!V251</f>
        <v>0</v>
      </c>
      <c r="AG253" s="127">
        <f t="shared" si="31"/>
        <v>0</v>
      </c>
    </row>
    <row r="254" spans="1:33" x14ac:dyDescent="0.15">
      <c r="A254" s="52">
        <f>'tab bord'!L40</f>
        <v>0</v>
      </c>
      <c r="B254" s="132">
        <f t="shared" si="32"/>
        <v>0</v>
      </c>
      <c r="C254" s="133" t="e">
        <f t="shared" si="33"/>
        <v>#DIV/0!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 t="e">
        <f t="shared" si="30"/>
        <v>#DIV/0!</v>
      </c>
      <c r="AF254" s="127">
        <f>achats!V252</f>
        <v>0</v>
      </c>
      <c r="AG254" s="127">
        <f t="shared" si="31"/>
        <v>0</v>
      </c>
    </row>
    <row r="255" spans="1:33" x14ac:dyDescent="0.15">
      <c r="A255" s="52">
        <f>'tab bord'!L41</f>
        <v>0</v>
      </c>
      <c r="B255" s="132">
        <f t="shared" si="32"/>
        <v>0</v>
      </c>
      <c r="C255" s="133" t="e">
        <f t="shared" si="33"/>
        <v>#DIV/0!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 t="e">
        <f t="shared" si="30"/>
        <v>#DIV/0!</v>
      </c>
      <c r="AF255" s="127">
        <f>achats!V253</f>
        <v>0</v>
      </c>
      <c r="AG255" s="127">
        <f t="shared" si="31"/>
        <v>0</v>
      </c>
    </row>
    <row r="256" spans="1:33" x14ac:dyDescent="0.15">
      <c r="A256" s="52">
        <f>'tab bord'!L42</f>
        <v>0</v>
      </c>
      <c r="B256" s="132">
        <f t="shared" si="32"/>
        <v>0</v>
      </c>
      <c r="C256" s="133" t="e">
        <f t="shared" si="33"/>
        <v>#DIV/0!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 t="e">
        <f t="shared" si="30"/>
        <v>#DIV/0!</v>
      </c>
      <c r="AF256" s="127">
        <f>achats!V254</f>
        <v>0</v>
      </c>
      <c r="AG256" s="127">
        <f t="shared" si="31"/>
        <v>0</v>
      </c>
    </row>
    <row r="257" spans="1:33" x14ac:dyDescent="0.15">
      <c r="A257" s="52">
        <f>'tab bord'!L43</f>
        <v>0</v>
      </c>
      <c r="B257" s="132">
        <f t="shared" si="32"/>
        <v>0</v>
      </c>
      <c r="C257" s="133" t="e">
        <f t="shared" si="33"/>
        <v>#DIV/0!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 t="e">
        <f t="shared" si="30"/>
        <v>#DIV/0!</v>
      </c>
      <c r="AF257" s="127">
        <f>achats!V255</f>
        <v>0</v>
      </c>
      <c r="AG257" s="127">
        <f t="shared" si="31"/>
        <v>0</v>
      </c>
    </row>
    <row r="258" spans="1:33" x14ac:dyDescent="0.15">
      <c r="A258" s="52">
        <f>'tab bord'!L44</f>
        <v>0</v>
      </c>
      <c r="B258" s="132">
        <f t="shared" si="32"/>
        <v>0</v>
      </c>
      <c r="C258" s="133" t="e">
        <f t="shared" si="33"/>
        <v>#DIV/0!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 t="e">
        <f t="shared" si="30"/>
        <v>#DIV/0!</v>
      </c>
      <c r="AF258" s="127">
        <f>achats!V256</f>
        <v>0</v>
      </c>
      <c r="AG258" s="127">
        <f t="shared" si="31"/>
        <v>0</v>
      </c>
    </row>
    <row r="259" spans="1:33" x14ac:dyDescent="0.15">
      <c r="A259" s="52">
        <f>'tab bord'!L45</f>
        <v>0</v>
      </c>
      <c r="B259" s="132">
        <f t="shared" si="32"/>
        <v>0</v>
      </c>
      <c r="C259" s="133" t="e">
        <f t="shared" si="33"/>
        <v>#DIV/0!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 t="e">
        <f t="shared" si="30"/>
        <v>#DIV/0!</v>
      </c>
      <c r="AF259" s="127">
        <f>achats!V257</f>
        <v>0</v>
      </c>
      <c r="AG259" s="127">
        <f t="shared" si="31"/>
        <v>0</v>
      </c>
    </row>
    <row r="260" spans="1:33" x14ac:dyDescent="0.15">
      <c r="A260" s="52">
        <f>'tab bord'!L46</f>
        <v>0</v>
      </c>
      <c r="B260" s="132">
        <f t="shared" si="32"/>
        <v>0</v>
      </c>
      <c r="C260" s="133" t="e">
        <f t="shared" si="33"/>
        <v>#DIV/0!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 t="e">
        <f t="shared" si="30"/>
        <v>#DIV/0!</v>
      </c>
      <c r="AF260" s="127">
        <f>achats!V258</f>
        <v>0</v>
      </c>
      <c r="AG260" s="127">
        <f t="shared" si="31"/>
        <v>0</v>
      </c>
    </row>
    <row r="261" spans="1:33" x14ac:dyDescent="0.15">
      <c r="A261" s="52">
        <f>'tab bord'!L47</f>
        <v>0</v>
      </c>
      <c r="B261" s="132">
        <f t="shared" si="32"/>
        <v>0</v>
      </c>
      <c r="C261" s="133" t="e">
        <f t="shared" si="33"/>
        <v>#DIV/0!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 t="e">
        <f t="shared" ref="AB261:AB324" si="38">AA261/$AD$4</f>
        <v>#DIV/0!</v>
      </c>
      <c r="AF261" s="127">
        <f>achats!V259</f>
        <v>0</v>
      </c>
      <c r="AG261" s="127">
        <f t="shared" si="31"/>
        <v>0</v>
      </c>
    </row>
    <row r="262" spans="1:33" x14ac:dyDescent="0.15">
      <c r="A262" s="52">
        <f>'tab bord'!L48</f>
        <v>0</v>
      </c>
      <c r="B262" s="132">
        <f t="shared" si="32"/>
        <v>0</v>
      </c>
      <c r="C262" s="133" t="e">
        <f t="shared" si="33"/>
        <v>#DIV/0!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 t="e">
        <f t="shared" si="38"/>
        <v>#DIV/0!</v>
      </c>
      <c r="AF262" s="127">
        <f>achats!V260</f>
        <v>0</v>
      </c>
      <c r="AG262" s="127">
        <f t="shared" ref="AG262:AG325" si="39">(SUMIF(F:F,AF262,G:G))+(SUMIF(N:N,AF262,O:O))</f>
        <v>0</v>
      </c>
    </row>
    <row r="263" spans="1:33" x14ac:dyDescent="0.15">
      <c r="A263" s="52">
        <f>'tab bord'!L49</f>
        <v>0</v>
      </c>
      <c r="B263" s="132">
        <f t="shared" si="32"/>
        <v>0</v>
      </c>
      <c r="C263" s="133" t="e">
        <f t="shared" si="33"/>
        <v>#DIV/0!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 t="e">
        <f t="shared" si="38"/>
        <v>#DIV/0!</v>
      </c>
      <c r="AF263" s="127">
        <f>achats!V261</f>
        <v>0</v>
      </c>
      <c r="AG263" s="127">
        <f t="shared" si="39"/>
        <v>0</v>
      </c>
    </row>
    <row r="264" spans="1:33" x14ac:dyDescent="0.15">
      <c r="A264" s="52">
        <f>'tab bord'!L50</f>
        <v>0</v>
      </c>
      <c r="B264" s="132">
        <f t="shared" si="32"/>
        <v>0</v>
      </c>
      <c r="C264" s="133" t="e">
        <f t="shared" si="33"/>
        <v>#DIV/0!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 t="e">
        <f t="shared" si="38"/>
        <v>#DIV/0!</v>
      </c>
      <c r="AF264" s="127">
        <f>achats!V262</f>
        <v>0</v>
      </c>
      <c r="AG264" s="127">
        <f t="shared" si="39"/>
        <v>0</v>
      </c>
    </row>
    <row r="265" spans="1:33" x14ac:dyDescent="0.15">
      <c r="A265" s="52">
        <f>'tab bord'!L51</f>
        <v>0</v>
      </c>
      <c r="B265" s="132">
        <f t="shared" si="32"/>
        <v>0</v>
      </c>
      <c r="C265" s="133" t="e">
        <f t="shared" si="33"/>
        <v>#DIV/0!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 t="e">
        <f t="shared" si="38"/>
        <v>#DIV/0!</v>
      </c>
      <c r="AF265" s="127">
        <f>achats!V263</f>
        <v>0</v>
      </c>
      <c r="AG265" s="127">
        <f t="shared" si="39"/>
        <v>0</v>
      </c>
    </row>
    <row r="266" spans="1:33" x14ac:dyDescent="0.15">
      <c r="A266" s="52">
        <f>'tab bord'!L52</f>
        <v>0</v>
      </c>
      <c r="B266" s="132">
        <f t="shared" si="32"/>
        <v>0</v>
      </c>
      <c r="C266" s="133" t="e">
        <f t="shared" si="33"/>
        <v>#DIV/0!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 t="e">
        <f t="shared" si="38"/>
        <v>#DIV/0!</v>
      </c>
      <c r="AF266" s="127">
        <f>achats!V264</f>
        <v>0</v>
      </c>
      <c r="AG266" s="127">
        <f t="shared" si="39"/>
        <v>0</v>
      </c>
    </row>
    <row r="267" spans="1:33" x14ac:dyDescent="0.15">
      <c r="A267" s="52">
        <f>'tab bord'!L53</f>
        <v>0</v>
      </c>
      <c r="B267" s="132">
        <f t="shared" si="32"/>
        <v>0</v>
      </c>
      <c r="C267" s="133" t="e">
        <f t="shared" si="33"/>
        <v>#DIV/0!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 t="e">
        <f t="shared" si="38"/>
        <v>#DIV/0!</v>
      </c>
      <c r="AF267" s="127">
        <f>achats!V265</f>
        <v>0</v>
      </c>
      <c r="AG267" s="127">
        <f t="shared" si="39"/>
        <v>0</v>
      </c>
    </row>
    <row r="268" spans="1:33" x14ac:dyDescent="0.15">
      <c r="A268" s="52">
        <f>'tab bord'!L54</f>
        <v>0</v>
      </c>
      <c r="B268" s="132">
        <f t="shared" si="32"/>
        <v>0</v>
      </c>
      <c r="C268" s="133" t="e">
        <f t="shared" si="33"/>
        <v>#DIV/0!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 t="e">
        <f t="shared" si="38"/>
        <v>#DIV/0!</v>
      </c>
      <c r="AF268" s="127">
        <f>achats!V266</f>
        <v>0</v>
      </c>
      <c r="AG268" s="127">
        <f t="shared" si="39"/>
        <v>0</v>
      </c>
    </row>
    <row r="269" spans="1:33" x14ac:dyDescent="0.15">
      <c r="A269" s="52">
        <f>'tab bord'!L55</f>
        <v>0</v>
      </c>
      <c r="B269" s="132">
        <f t="shared" si="32"/>
        <v>0</v>
      </c>
      <c r="C269" s="133" t="e">
        <f t="shared" si="33"/>
        <v>#DIV/0!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 t="e">
        <f t="shared" si="38"/>
        <v>#DIV/0!</v>
      </c>
      <c r="AF269" s="127">
        <f>achats!V267</f>
        <v>0</v>
      </c>
      <c r="AG269" s="127">
        <f t="shared" si="39"/>
        <v>0</v>
      </c>
    </row>
    <row r="270" spans="1:33" x14ac:dyDescent="0.15">
      <c r="A270" s="52">
        <f>'tab bord'!L56</f>
        <v>0</v>
      </c>
      <c r="B270" s="132">
        <f t="shared" si="32"/>
        <v>0</v>
      </c>
      <c r="C270" s="133" t="e">
        <f t="shared" si="33"/>
        <v>#DIV/0!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 t="e">
        <f t="shared" si="38"/>
        <v>#DIV/0!</v>
      </c>
      <c r="AF270" s="127">
        <f>achats!V268</f>
        <v>0</v>
      </c>
      <c r="AG270" s="127">
        <f t="shared" si="39"/>
        <v>0</v>
      </c>
    </row>
    <row r="271" spans="1:33" x14ac:dyDescent="0.15">
      <c r="A271" s="52">
        <f>'tab bord'!L57</f>
        <v>0</v>
      </c>
      <c r="B271" s="132">
        <f t="shared" si="32"/>
        <v>0</v>
      </c>
      <c r="C271" s="133" t="e">
        <f t="shared" si="33"/>
        <v>#DIV/0!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 t="e">
        <f t="shared" si="38"/>
        <v>#DIV/0!</v>
      </c>
      <c r="AF271" s="127">
        <f>achats!V269</f>
        <v>0</v>
      </c>
      <c r="AG271" s="127">
        <f t="shared" si="39"/>
        <v>0</v>
      </c>
    </row>
    <row r="272" spans="1:33" x14ac:dyDescent="0.15">
      <c r="A272" s="52">
        <f>'tab bord'!L58</f>
        <v>0</v>
      </c>
      <c r="B272" s="132">
        <f t="shared" si="32"/>
        <v>0</v>
      </c>
      <c r="C272" s="133" t="e">
        <f t="shared" si="33"/>
        <v>#DIV/0!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 t="e">
        <f t="shared" si="38"/>
        <v>#DIV/0!</v>
      </c>
      <c r="AF272" s="127">
        <f>achats!V270</f>
        <v>0</v>
      </c>
      <c r="AG272" s="127">
        <f t="shared" si="39"/>
        <v>0</v>
      </c>
    </row>
    <row r="273" spans="1:33" x14ac:dyDescent="0.15">
      <c r="A273" s="52">
        <f>'tab bord'!L59</f>
        <v>0</v>
      </c>
      <c r="B273" s="132">
        <f t="shared" si="32"/>
        <v>0</v>
      </c>
      <c r="C273" s="133" t="e">
        <f t="shared" si="33"/>
        <v>#DIV/0!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 t="e">
        <f t="shared" si="38"/>
        <v>#DIV/0!</v>
      </c>
      <c r="AF273" s="127">
        <f>achats!V271</f>
        <v>0</v>
      </c>
      <c r="AG273" s="127">
        <f t="shared" si="39"/>
        <v>0</v>
      </c>
    </row>
    <row r="274" spans="1:33" x14ac:dyDescent="0.15">
      <c r="A274" s="52">
        <f>'tab bord'!L60</f>
        <v>0</v>
      </c>
      <c r="B274" s="132">
        <f t="shared" si="32"/>
        <v>0</v>
      </c>
      <c r="C274" s="133" t="e">
        <f t="shared" si="33"/>
        <v>#DIV/0!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 t="e">
        <f t="shared" si="38"/>
        <v>#DIV/0!</v>
      </c>
      <c r="AF274" s="127">
        <f>achats!V272</f>
        <v>0</v>
      </c>
      <c r="AG274" s="127">
        <f t="shared" si="39"/>
        <v>0</v>
      </c>
    </row>
    <row r="275" spans="1:33" x14ac:dyDescent="0.15">
      <c r="A275" s="52">
        <f>'tab bord'!L61</f>
        <v>0</v>
      </c>
      <c r="B275" s="132">
        <f t="shared" si="32"/>
        <v>0</v>
      </c>
      <c r="C275" s="133" t="e">
        <f t="shared" si="33"/>
        <v>#DIV/0!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 t="e">
        <f t="shared" si="38"/>
        <v>#DIV/0!</v>
      </c>
      <c r="AF275" s="127">
        <f>achats!V273</f>
        <v>0</v>
      </c>
      <c r="AG275" s="127">
        <f t="shared" si="39"/>
        <v>0</v>
      </c>
    </row>
    <row r="276" spans="1:33" x14ac:dyDescent="0.15">
      <c r="A276" s="52">
        <f>'tab bord'!L62</f>
        <v>0</v>
      </c>
      <c r="B276" s="132">
        <f t="shared" si="32"/>
        <v>0</v>
      </c>
      <c r="C276" s="133" t="e">
        <f t="shared" si="33"/>
        <v>#DIV/0!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 t="e">
        <f t="shared" si="38"/>
        <v>#DIV/0!</v>
      </c>
      <c r="AF276" s="127">
        <f>achats!V274</f>
        <v>0</v>
      </c>
      <c r="AG276" s="127">
        <f t="shared" si="39"/>
        <v>0</v>
      </c>
    </row>
    <row r="277" spans="1:33" x14ac:dyDescent="0.15">
      <c r="A277" s="52">
        <f>'tab bord'!L63</f>
        <v>0</v>
      </c>
      <c r="B277" s="132">
        <f t="shared" si="32"/>
        <v>0</v>
      </c>
      <c r="C277" s="133" t="e">
        <f t="shared" si="33"/>
        <v>#DIV/0!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 t="e">
        <f t="shared" si="38"/>
        <v>#DIV/0!</v>
      </c>
      <c r="AF277" s="127">
        <f>achats!V275</f>
        <v>0</v>
      </c>
      <c r="AG277" s="127">
        <f t="shared" si="39"/>
        <v>0</v>
      </c>
    </row>
    <row r="278" spans="1:33" x14ac:dyDescent="0.15">
      <c r="A278" s="52">
        <f>'tab bord'!L64</f>
        <v>0</v>
      </c>
      <c r="B278" s="132">
        <f t="shared" si="32"/>
        <v>0</v>
      </c>
      <c r="C278" s="133" t="e">
        <f t="shared" si="33"/>
        <v>#DIV/0!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 t="e">
        <f t="shared" si="38"/>
        <v>#DIV/0!</v>
      </c>
      <c r="AF278" s="127">
        <f>achats!V276</f>
        <v>0</v>
      </c>
      <c r="AG278" s="127">
        <f t="shared" si="39"/>
        <v>0</v>
      </c>
    </row>
    <row r="279" spans="1:33" x14ac:dyDescent="0.15">
      <c r="A279" s="52">
        <f>'tab bord'!L65</f>
        <v>0</v>
      </c>
      <c r="B279" s="132">
        <f t="shared" si="32"/>
        <v>0</v>
      </c>
      <c r="C279" s="133" t="e">
        <f t="shared" si="33"/>
        <v>#DIV/0!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 t="e">
        <f t="shared" si="38"/>
        <v>#DIV/0!</v>
      </c>
      <c r="AF279" s="127">
        <f>achats!V277</f>
        <v>0</v>
      </c>
      <c r="AG279" s="127">
        <f t="shared" si="39"/>
        <v>0</v>
      </c>
    </row>
    <row r="280" spans="1:33" x14ac:dyDescent="0.15">
      <c r="A280" s="52">
        <f>'tab bord'!L66</f>
        <v>0</v>
      </c>
      <c r="B280" s="132">
        <f t="shared" si="32"/>
        <v>0</v>
      </c>
      <c r="C280" s="133" t="e">
        <f t="shared" si="33"/>
        <v>#DIV/0!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 t="e">
        <f t="shared" si="38"/>
        <v>#DIV/0!</v>
      </c>
      <c r="AF280" s="127">
        <f>achats!V278</f>
        <v>0</v>
      </c>
      <c r="AG280" s="127">
        <f t="shared" si="39"/>
        <v>0</v>
      </c>
    </row>
    <row r="281" spans="1:33" x14ac:dyDescent="0.15">
      <c r="A281" s="52">
        <f>'tab bord'!L67</f>
        <v>0</v>
      </c>
      <c r="B281" s="132">
        <f t="shared" si="32"/>
        <v>0</v>
      </c>
      <c r="C281" s="133" t="e">
        <f t="shared" si="33"/>
        <v>#DIV/0!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 t="e">
        <f t="shared" si="38"/>
        <v>#DIV/0!</v>
      </c>
      <c r="AF281" s="127">
        <f>achats!V279</f>
        <v>0</v>
      </c>
      <c r="AG281" s="127">
        <f t="shared" si="39"/>
        <v>0</v>
      </c>
    </row>
    <row r="282" spans="1:33" x14ac:dyDescent="0.15">
      <c r="A282" s="52">
        <f>'tab bord'!L68</f>
        <v>0</v>
      </c>
      <c r="B282" s="132">
        <f t="shared" si="32"/>
        <v>0</v>
      </c>
      <c r="C282" s="133" t="e">
        <f t="shared" si="33"/>
        <v>#DIV/0!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 t="e">
        <f t="shared" si="38"/>
        <v>#DIV/0!</v>
      </c>
      <c r="AF282" s="127">
        <f>achats!V280</f>
        <v>0</v>
      </c>
      <c r="AG282" s="127">
        <f t="shared" si="39"/>
        <v>0</v>
      </c>
    </row>
    <row r="283" spans="1:33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 t="e">
        <f t="shared" ref="C283:C301" si="41">AB69</f>
        <v>#DIV/0!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 t="e">
        <f t="shared" si="38"/>
        <v>#DIV/0!</v>
      </c>
      <c r="AF283" s="127">
        <f>achats!V281</f>
        <v>0</v>
      </c>
      <c r="AG283" s="127">
        <f t="shared" si="39"/>
        <v>0</v>
      </c>
    </row>
    <row r="284" spans="1:33" x14ac:dyDescent="0.15">
      <c r="A284" s="52">
        <f>'tab bord'!L70</f>
        <v>0</v>
      </c>
      <c r="B284" s="132">
        <f t="shared" si="40"/>
        <v>0</v>
      </c>
      <c r="C284" s="133" t="e">
        <f t="shared" si="41"/>
        <v>#DIV/0!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 t="e">
        <f t="shared" si="38"/>
        <v>#DIV/0!</v>
      </c>
      <c r="AF284" s="127">
        <f>achats!V282</f>
        <v>0</v>
      </c>
      <c r="AG284" s="127">
        <f t="shared" si="39"/>
        <v>0</v>
      </c>
    </row>
    <row r="285" spans="1:33" x14ac:dyDescent="0.15">
      <c r="A285" s="52">
        <f>'tab bord'!L71</f>
        <v>0</v>
      </c>
      <c r="B285" s="132">
        <f t="shared" si="40"/>
        <v>0</v>
      </c>
      <c r="C285" s="133" t="e">
        <f t="shared" si="41"/>
        <v>#DIV/0!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 t="e">
        <f t="shared" si="38"/>
        <v>#DIV/0!</v>
      </c>
      <c r="AF285" s="127">
        <f>achats!V283</f>
        <v>0</v>
      </c>
      <c r="AG285" s="127">
        <f t="shared" si="39"/>
        <v>0</v>
      </c>
    </row>
    <row r="286" spans="1:33" x14ac:dyDescent="0.15">
      <c r="A286" s="52">
        <f>'tab bord'!L72</f>
        <v>0</v>
      </c>
      <c r="B286" s="132">
        <f t="shared" si="40"/>
        <v>0</v>
      </c>
      <c r="C286" s="133" t="e">
        <f t="shared" si="41"/>
        <v>#DIV/0!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 t="e">
        <f t="shared" si="38"/>
        <v>#DIV/0!</v>
      </c>
      <c r="AF286" s="127">
        <f>achats!V284</f>
        <v>0</v>
      </c>
      <c r="AG286" s="127">
        <f t="shared" si="39"/>
        <v>0</v>
      </c>
    </row>
    <row r="287" spans="1:33" x14ac:dyDescent="0.15">
      <c r="A287" s="52">
        <f>'tab bord'!L73</f>
        <v>0</v>
      </c>
      <c r="B287" s="132">
        <f t="shared" si="40"/>
        <v>0</v>
      </c>
      <c r="C287" s="133" t="e">
        <f t="shared" si="41"/>
        <v>#DIV/0!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 t="e">
        <f t="shared" si="38"/>
        <v>#DIV/0!</v>
      </c>
      <c r="AF287" s="127">
        <f>achats!V285</f>
        <v>0</v>
      </c>
      <c r="AG287" s="127">
        <f t="shared" si="39"/>
        <v>0</v>
      </c>
    </row>
    <row r="288" spans="1:33" x14ac:dyDescent="0.15">
      <c r="A288" s="52">
        <f>'tab bord'!L74</f>
        <v>0</v>
      </c>
      <c r="B288" s="132">
        <f t="shared" si="40"/>
        <v>0</v>
      </c>
      <c r="C288" s="133" t="e">
        <f t="shared" si="41"/>
        <v>#DIV/0!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 t="e">
        <f t="shared" si="38"/>
        <v>#DIV/0!</v>
      </c>
      <c r="AF288" s="127">
        <f>achats!V286</f>
        <v>0</v>
      </c>
      <c r="AG288" s="127">
        <f t="shared" si="39"/>
        <v>0</v>
      </c>
    </row>
    <row r="289" spans="1:33" x14ac:dyDescent="0.15">
      <c r="A289" s="52">
        <f>'tab bord'!L75</f>
        <v>0</v>
      </c>
      <c r="B289" s="132">
        <f t="shared" si="40"/>
        <v>0</v>
      </c>
      <c r="C289" s="133" t="e">
        <f t="shared" si="41"/>
        <v>#DIV/0!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 t="e">
        <f t="shared" si="38"/>
        <v>#DIV/0!</v>
      </c>
      <c r="AF289" s="127">
        <f>achats!V287</f>
        <v>0</v>
      </c>
      <c r="AG289" s="127">
        <f t="shared" si="39"/>
        <v>0</v>
      </c>
    </row>
    <row r="290" spans="1:33" x14ac:dyDescent="0.15">
      <c r="A290" s="52">
        <f>'tab bord'!L76</f>
        <v>0</v>
      </c>
      <c r="B290" s="132">
        <f t="shared" si="40"/>
        <v>0</v>
      </c>
      <c r="C290" s="133" t="e">
        <f t="shared" si="41"/>
        <v>#DIV/0!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 t="e">
        <f t="shared" si="38"/>
        <v>#DIV/0!</v>
      </c>
      <c r="AF290" s="127">
        <f>achats!V288</f>
        <v>0</v>
      </c>
      <c r="AG290" s="127">
        <f t="shared" si="39"/>
        <v>0</v>
      </c>
    </row>
    <row r="291" spans="1:33" x14ac:dyDescent="0.15">
      <c r="A291" s="52">
        <f>'tab bord'!L77</f>
        <v>0</v>
      </c>
      <c r="B291" s="132">
        <f t="shared" si="40"/>
        <v>0</v>
      </c>
      <c r="C291" s="133" t="e">
        <f t="shared" si="41"/>
        <v>#DIV/0!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 t="e">
        <f t="shared" si="38"/>
        <v>#DIV/0!</v>
      </c>
      <c r="AF291" s="127">
        <f>achats!V289</f>
        <v>0</v>
      </c>
      <c r="AG291" s="127">
        <f t="shared" si="39"/>
        <v>0</v>
      </c>
    </row>
    <row r="292" spans="1:33" x14ac:dyDescent="0.15">
      <c r="A292" s="52">
        <f>'tab bord'!L78</f>
        <v>0</v>
      </c>
      <c r="B292" s="132">
        <f t="shared" si="40"/>
        <v>0</v>
      </c>
      <c r="C292" s="133" t="e">
        <f t="shared" si="41"/>
        <v>#DIV/0!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 t="e">
        <f t="shared" si="38"/>
        <v>#DIV/0!</v>
      </c>
      <c r="AF292" s="127">
        <f>achats!V290</f>
        <v>0</v>
      </c>
      <c r="AG292" s="127">
        <f t="shared" si="39"/>
        <v>0</v>
      </c>
    </row>
    <row r="293" spans="1:33" x14ac:dyDescent="0.15">
      <c r="A293" s="52">
        <f>'tab bord'!L79</f>
        <v>0</v>
      </c>
      <c r="B293" s="132">
        <f t="shared" si="40"/>
        <v>0</v>
      </c>
      <c r="C293" s="133" t="e">
        <f t="shared" si="41"/>
        <v>#DIV/0!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 t="e">
        <f t="shared" si="38"/>
        <v>#DIV/0!</v>
      </c>
      <c r="AF293" s="127">
        <f>achats!V291</f>
        <v>0</v>
      </c>
      <c r="AG293" s="127">
        <f t="shared" si="39"/>
        <v>0</v>
      </c>
    </row>
    <row r="294" spans="1:33" x14ac:dyDescent="0.15">
      <c r="A294" s="52">
        <f>'tab bord'!L80</f>
        <v>0</v>
      </c>
      <c r="B294" s="132">
        <f t="shared" si="40"/>
        <v>0</v>
      </c>
      <c r="C294" s="133" t="e">
        <f t="shared" si="41"/>
        <v>#DIV/0!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 t="e">
        <f t="shared" si="38"/>
        <v>#DIV/0!</v>
      </c>
      <c r="AF294" s="127">
        <f>achats!V292</f>
        <v>0</v>
      </c>
      <c r="AG294" s="127">
        <f t="shared" si="39"/>
        <v>0</v>
      </c>
    </row>
    <row r="295" spans="1:33" x14ac:dyDescent="0.15">
      <c r="A295" s="52">
        <f>'tab bord'!L81</f>
        <v>0</v>
      </c>
      <c r="B295" s="132">
        <f t="shared" si="40"/>
        <v>0</v>
      </c>
      <c r="C295" s="133" t="e">
        <f t="shared" si="41"/>
        <v>#DIV/0!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 t="e">
        <f t="shared" si="38"/>
        <v>#DIV/0!</v>
      </c>
      <c r="AF295" s="127">
        <f>achats!V293</f>
        <v>0</v>
      </c>
      <c r="AG295" s="127">
        <f t="shared" si="39"/>
        <v>0</v>
      </c>
    </row>
    <row r="296" spans="1:33" x14ac:dyDescent="0.15">
      <c r="A296" s="52">
        <f>'tab bord'!L82</f>
        <v>0</v>
      </c>
      <c r="B296" s="132">
        <f t="shared" si="40"/>
        <v>0</v>
      </c>
      <c r="C296" s="133" t="e">
        <f t="shared" si="41"/>
        <v>#DIV/0!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 t="e">
        <f t="shared" si="38"/>
        <v>#DIV/0!</v>
      </c>
      <c r="AF296" s="127">
        <f>achats!V294</f>
        <v>0</v>
      </c>
      <c r="AG296" s="127">
        <f t="shared" si="39"/>
        <v>0</v>
      </c>
    </row>
    <row r="297" spans="1:33" x14ac:dyDescent="0.15">
      <c r="A297" s="52">
        <f>'tab bord'!L83</f>
        <v>0</v>
      </c>
      <c r="B297" s="132">
        <f t="shared" si="40"/>
        <v>0</v>
      </c>
      <c r="C297" s="133" t="e">
        <f t="shared" si="41"/>
        <v>#DIV/0!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 t="e">
        <f t="shared" si="38"/>
        <v>#DIV/0!</v>
      </c>
      <c r="AF297" s="127">
        <f>achats!V295</f>
        <v>0</v>
      </c>
      <c r="AG297" s="127">
        <f t="shared" si="39"/>
        <v>0</v>
      </c>
    </row>
    <row r="298" spans="1:33" x14ac:dyDescent="0.15">
      <c r="A298" s="52">
        <f>'tab bord'!L84</f>
        <v>0</v>
      </c>
      <c r="B298" s="132">
        <f t="shared" si="40"/>
        <v>0</v>
      </c>
      <c r="C298" s="133" t="e">
        <f t="shared" si="41"/>
        <v>#DIV/0!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 t="e">
        <f t="shared" si="38"/>
        <v>#DIV/0!</v>
      </c>
      <c r="AF298" s="127">
        <f>achats!V296</f>
        <v>0</v>
      </c>
      <c r="AG298" s="127">
        <f t="shared" si="39"/>
        <v>0</v>
      </c>
    </row>
    <row r="299" spans="1:33" x14ac:dyDescent="0.15">
      <c r="A299" s="52">
        <f>'tab bord'!L85</f>
        <v>0</v>
      </c>
      <c r="B299" s="132">
        <f t="shared" si="40"/>
        <v>0</v>
      </c>
      <c r="C299" s="133" t="e">
        <f t="shared" si="41"/>
        <v>#DIV/0!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 t="e">
        <f t="shared" si="38"/>
        <v>#DIV/0!</v>
      </c>
      <c r="AF299" s="127">
        <f>achats!V297</f>
        <v>0</v>
      </c>
      <c r="AG299" s="127">
        <f t="shared" si="39"/>
        <v>0</v>
      </c>
    </row>
    <row r="300" spans="1:33" x14ac:dyDescent="0.15">
      <c r="A300" s="52">
        <f>'tab bord'!L86</f>
        <v>0</v>
      </c>
      <c r="B300" s="132">
        <f t="shared" si="40"/>
        <v>0</v>
      </c>
      <c r="C300" s="133" t="e">
        <f t="shared" si="41"/>
        <v>#DIV/0!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 t="e">
        <f t="shared" si="38"/>
        <v>#DIV/0!</v>
      </c>
      <c r="AF300" s="127">
        <f>achats!V298</f>
        <v>0</v>
      </c>
      <c r="AG300" s="127">
        <f t="shared" si="39"/>
        <v>0</v>
      </c>
    </row>
    <row r="301" spans="1:33" x14ac:dyDescent="0.15">
      <c r="A301" s="52">
        <f>'tab bord'!L87</f>
        <v>0</v>
      </c>
      <c r="B301" s="132">
        <f t="shared" si="40"/>
        <v>0</v>
      </c>
      <c r="C301" s="133" t="e">
        <f t="shared" si="41"/>
        <v>#DIV/0!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 t="e">
        <f t="shared" si="38"/>
        <v>#DIV/0!</v>
      </c>
      <c r="AF301" s="127">
        <f>achats!V299</f>
        <v>0</v>
      </c>
      <c r="AG301" s="127">
        <f t="shared" si="39"/>
        <v>0</v>
      </c>
    </row>
    <row r="302" spans="1:33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 t="e">
        <f t="shared" si="38"/>
        <v>#DIV/0!</v>
      </c>
      <c r="AF302" s="127">
        <f>achats!V300</f>
        <v>0</v>
      </c>
      <c r="AG302" s="127">
        <f t="shared" si="39"/>
        <v>0</v>
      </c>
    </row>
    <row r="303" spans="1:33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 t="e">
        <f t="shared" si="38"/>
        <v>#DIV/0!</v>
      </c>
      <c r="AF303" s="127">
        <f>achats!V301</f>
        <v>0</v>
      </c>
      <c r="AG303" s="127">
        <f t="shared" si="39"/>
        <v>0</v>
      </c>
    </row>
    <row r="304" spans="1:33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 t="e">
        <f t="shared" si="38"/>
        <v>#DIV/0!</v>
      </c>
      <c r="AF304" s="127">
        <f>achats!V302</f>
        <v>0</v>
      </c>
      <c r="AG304" s="127">
        <f t="shared" si="39"/>
        <v>0</v>
      </c>
    </row>
    <row r="305" spans="1:33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 t="e">
        <f t="shared" si="38"/>
        <v>#DIV/0!</v>
      </c>
      <c r="AF305" s="127">
        <f>achats!V303</f>
        <v>0</v>
      </c>
      <c r="AG305" s="127">
        <f t="shared" si="39"/>
        <v>0</v>
      </c>
    </row>
    <row r="306" spans="1:33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 t="e">
        <f t="shared" si="38"/>
        <v>#DIV/0!</v>
      </c>
      <c r="AF306" s="127">
        <f>achats!V304</f>
        <v>0</v>
      </c>
      <c r="AG306" s="127">
        <f t="shared" si="39"/>
        <v>0</v>
      </c>
    </row>
    <row r="307" spans="1:33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 t="e">
        <f t="shared" si="38"/>
        <v>#DIV/0!</v>
      </c>
      <c r="AF307" s="127">
        <f>achats!V305</f>
        <v>0</v>
      </c>
      <c r="AG307" s="127">
        <f t="shared" si="39"/>
        <v>0</v>
      </c>
    </row>
    <row r="308" spans="1:33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 t="e">
        <f t="shared" si="38"/>
        <v>#DIV/0!</v>
      </c>
      <c r="AF308" s="127">
        <f>achats!V306</f>
        <v>0</v>
      </c>
      <c r="AG308" s="127">
        <f t="shared" si="39"/>
        <v>0</v>
      </c>
    </row>
    <row r="309" spans="1:33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 t="e">
        <f t="shared" si="38"/>
        <v>#DIV/0!</v>
      </c>
      <c r="AF309" s="127">
        <f>achats!V307</f>
        <v>0</v>
      </c>
      <c r="AG309" s="127">
        <f t="shared" si="39"/>
        <v>0</v>
      </c>
    </row>
    <row r="310" spans="1:33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 t="e">
        <f t="shared" si="38"/>
        <v>#DIV/0!</v>
      </c>
      <c r="AF310" s="127">
        <f>achats!V308</f>
        <v>0</v>
      </c>
      <c r="AG310" s="127">
        <f t="shared" si="39"/>
        <v>0</v>
      </c>
    </row>
    <row r="311" spans="1:33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 t="e">
        <f t="shared" si="38"/>
        <v>#DIV/0!</v>
      </c>
      <c r="AF311" s="127">
        <f>achats!V309</f>
        <v>0</v>
      </c>
      <c r="AG311" s="127">
        <f t="shared" si="39"/>
        <v>0</v>
      </c>
    </row>
    <row r="312" spans="1:33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 t="e">
        <f t="shared" si="38"/>
        <v>#DIV/0!</v>
      </c>
      <c r="AF312" s="127">
        <f>achats!V310</f>
        <v>0</v>
      </c>
      <c r="AG312" s="127">
        <f t="shared" si="39"/>
        <v>0</v>
      </c>
    </row>
    <row r="313" spans="1:33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 t="e">
        <f t="shared" si="38"/>
        <v>#DIV/0!</v>
      </c>
      <c r="AF313" s="127">
        <f>achats!V311</f>
        <v>0</v>
      </c>
      <c r="AG313" s="127">
        <f t="shared" si="39"/>
        <v>0</v>
      </c>
    </row>
    <row r="314" spans="1:33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 t="e">
        <f t="shared" si="38"/>
        <v>#DIV/0!</v>
      </c>
      <c r="AF314" s="127">
        <f>achats!V312</f>
        <v>0</v>
      </c>
      <c r="AG314" s="127">
        <f t="shared" si="39"/>
        <v>0</v>
      </c>
    </row>
    <row r="315" spans="1:33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 t="e">
        <f t="shared" si="38"/>
        <v>#DIV/0!</v>
      </c>
      <c r="AF315" s="127">
        <f>achats!V313</f>
        <v>0</v>
      </c>
      <c r="AG315" s="127">
        <f t="shared" si="39"/>
        <v>0</v>
      </c>
    </row>
    <row r="316" spans="1:33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 t="e">
        <f t="shared" si="38"/>
        <v>#DIV/0!</v>
      </c>
      <c r="AF316" s="127">
        <f>achats!V314</f>
        <v>0</v>
      </c>
      <c r="AG316" s="127">
        <f t="shared" si="39"/>
        <v>0</v>
      </c>
    </row>
    <row r="317" spans="1:33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 t="e">
        <f t="shared" si="38"/>
        <v>#DIV/0!</v>
      </c>
      <c r="AF317" s="127">
        <f>achats!V315</f>
        <v>0</v>
      </c>
      <c r="AG317" s="127">
        <f t="shared" si="39"/>
        <v>0</v>
      </c>
    </row>
    <row r="318" spans="1:33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 t="e">
        <f t="shared" si="38"/>
        <v>#DIV/0!</v>
      </c>
      <c r="AF318" s="127">
        <f>achats!V316</f>
        <v>0</v>
      </c>
      <c r="AG318" s="127">
        <f t="shared" si="39"/>
        <v>0</v>
      </c>
    </row>
    <row r="319" spans="1:33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 t="e">
        <f t="shared" si="38"/>
        <v>#DIV/0!</v>
      </c>
      <c r="AF319" s="127">
        <f>achats!V317</f>
        <v>0</v>
      </c>
      <c r="AG319" s="127">
        <f t="shared" si="39"/>
        <v>0</v>
      </c>
    </row>
    <row r="320" spans="1:33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 t="e">
        <f t="shared" si="38"/>
        <v>#DIV/0!</v>
      </c>
      <c r="AF320" s="127">
        <f>achats!V318</f>
        <v>0</v>
      </c>
      <c r="AG320" s="127">
        <f t="shared" si="39"/>
        <v>0</v>
      </c>
    </row>
    <row r="321" spans="1:33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 t="e">
        <f t="shared" si="38"/>
        <v>#DIV/0!</v>
      </c>
      <c r="AF321" s="127">
        <f>achats!V319</f>
        <v>0</v>
      </c>
      <c r="AG321" s="127">
        <f t="shared" si="39"/>
        <v>0</v>
      </c>
    </row>
    <row r="322" spans="1:33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 t="e">
        <f t="shared" si="38"/>
        <v>#DIV/0!</v>
      </c>
      <c r="AF322" s="127">
        <f>achats!V320</f>
        <v>0</v>
      </c>
      <c r="AG322" s="127">
        <f t="shared" si="39"/>
        <v>0</v>
      </c>
    </row>
    <row r="323" spans="1:33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 t="e">
        <f t="shared" si="38"/>
        <v>#DIV/0!</v>
      </c>
      <c r="AF323" s="127">
        <f>achats!V321</f>
        <v>0</v>
      </c>
      <c r="AG323" s="127">
        <f t="shared" si="39"/>
        <v>0</v>
      </c>
    </row>
    <row r="324" spans="1:33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 t="e">
        <f t="shared" si="38"/>
        <v>#DIV/0!</v>
      </c>
      <c r="AF324" s="127">
        <f>achats!V322</f>
        <v>0</v>
      </c>
      <c r="AG324" s="127">
        <f t="shared" si="39"/>
        <v>0</v>
      </c>
    </row>
    <row r="325" spans="1:33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 t="e">
        <f t="shared" ref="AB325:AB388" si="46">AA325/$AD$4</f>
        <v>#DIV/0!</v>
      </c>
      <c r="AF325" s="127">
        <f>achats!V323</f>
        <v>0</v>
      </c>
      <c r="AG325" s="127">
        <f t="shared" si="39"/>
        <v>0</v>
      </c>
    </row>
    <row r="326" spans="1:33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 t="e">
        <f t="shared" si="46"/>
        <v>#DIV/0!</v>
      </c>
      <c r="AF326" s="127">
        <f>achats!V324</f>
        <v>0</v>
      </c>
      <c r="AG326" s="127">
        <f t="shared" ref="AG326:AG345" si="47">(SUMIF(F:F,AF326,G:G))+(SUMIF(N:N,AF326,O:O))</f>
        <v>0</v>
      </c>
    </row>
    <row r="327" spans="1:33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 t="e">
        <f t="shared" si="46"/>
        <v>#DIV/0!</v>
      </c>
      <c r="AF327" s="127">
        <f>achats!V325</f>
        <v>0</v>
      </c>
      <c r="AG327" s="127">
        <f t="shared" si="47"/>
        <v>0</v>
      </c>
    </row>
    <row r="328" spans="1:33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 t="e">
        <f t="shared" si="46"/>
        <v>#DIV/0!</v>
      </c>
      <c r="AF328" s="127">
        <f>achats!V326</f>
        <v>0</v>
      </c>
      <c r="AG328" s="127">
        <f t="shared" si="47"/>
        <v>0</v>
      </c>
    </row>
    <row r="329" spans="1:33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 t="e">
        <f t="shared" si="46"/>
        <v>#DIV/0!</v>
      </c>
      <c r="AF329" s="127">
        <f>achats!V327</f>
        <v>0</v>
      </c>
      <c r="AG329" s="127">
        <f t="shared" si="47"/>
        <v>0</v>
      </c>
    </row>
    <row r="330" spans="1:33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 t="e">
        <f t="shared" si="46"/>
        <v>#DIV/0!</v>
      </c>
      <c r="AF330" s="127">
        <f>achats!V328</f>
        <v>0</v>
      </c>
      <c r="AG330" s="127">
        <f t="shared" si="47"/>
        <v>0</v>
      </c>
    </row>
    <row r="331" spans="1:33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 t="e">
        <f t="shared" si="46"/>
        <v>#DIV/0!</v>
      </c>
      <c r="AF331" s="127">
        <f>achats!V329</f>
        <v>0</v>
      </c>
      <c r="AG331" s="127">
        <f t="shared" si="47"/>
        <v>0</v>
      </c>
    </row>
    <row r="332" spans="1:33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 t="e">
        <f t="shared" si="46"/>
        <v>#DIV/0!</v>
      </c>
      <c r="AF332" s="127">
        <f>achats!V330</f>
        <v>0</v>
      </c>
      <c r="AG332" s="127">
        <f t="shared" si="47"/>
        <v>0</v>
      </c>
    </row>
    <row r="333" spans="1:33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 t="e">
        <f t="shared" si="46"/>
        <v>#DIV/0!</v>
      </c>
      <c r="AF333" s="127">
        <f>achats!V331</f>
        <v>0</v>
      </c>
      <c r="AG333" s="127">
        <f t="shared" si="47"/>
        <v>0</v>
      </c>
    </row>
    <row r="334" spans="1:33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 t="e">
        <f t="shared" si="46"/>
        <v>#DIV/0!</v>
      </c>
      <c r="AF334" s="127">
        <f>achats!V332</f>
        <v>0</v>
      </c>
      <c r="AG334" s="127">
        <f t="shared" si="47"/>
        <v>0</v>
      </c>
    </row>
    <row r="335" spans="1:33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 t="e">
        <f t="shared" si="46"/>
        <v>#DIV/0!</v>
      </c>
      <c r="AF335" s="127">
        <f>achats!V333</f>
        <v>0</v>
      </c>
      <c r="AG335" s="127">
        <f t="shared" si="47"/>
        <v>0</v>
      </c>
    </row>
    <row r="336" spans="1:33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 t="e">
        <f t="shared" si="46"/>
        <v>#DIV/0!</v>
      </c>
      <c r="AF336" s="127">
        <f>achats!V334</f>
        <v>0</v>
      </c>
      <c r="AG336" s="127">
        <f t="shared" si="47"/>
        <v>0</v>
      </c>
    </row>
    <row r="337" spans="1:33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 t="e">
        <f t="shared" si="46"/>
        <v>#DIV/0!</v>
      </c>
      <c r="AF337" s="127">
        <f>achats!V335</f>
        <v>0</v>
      </c>
      <c r="AG337" s="127">
        <f t="shared" si="47"/>
        <v>0</v>
      </c>
    </row>
    <row r="338" spans="1:33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 t="e">
        <f t="shared" si="46"/>
        <v>#DIV/0!</v>
      </c>
      <c r="AF338" s="127">
        <f>achats!V336</f>
        <v>0</v>
      </c>
      <c r="AG338" s="127">
        <f t="shared" si="47"/>
        <v>0</v>
      </c>
    </row>
    <row r="339" spans="1:33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 t="e">
        <f t="shared" si="46"/>
        <v>#DIV/0!</v>
      </c>
      <c r="AF339" s="127">
        <f>achats!V337</f>
        <v>0</v>
      </c>
      <c r="AG339" s="127">
        <f t="shared" si="47"/>
        <v>0</v>
      </c>
    </row>
    <row r="340" spans="1:33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 t="e">
        <f t="shared" si="46"/>
        <v>#DIV/0!</v>
      </c>
      <c r="AF340" s="127">
        <f>achats!V338</f>
        <v>0</v>
      </c>
      <c r="AG340" s="127">
        <f t="shared" si="47"/>
        <v>0</v>
      </c>
    </row>
    <row r="341" spans="1:33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 t="e">
        <f t="shared" si="46"/>
        <v>#DIV/0!</v>
      </c>
      <c r="AF341" s="127">
        <f>achats!V339</f>
        <v>0</v>
      </c>
      <c r="AG341" s="127">
        <f t="shared" si="47"/>
        <v>0</v>
      </c>
    </row>
    <row r="342" spans="1:33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 t="e">
        <f t="shared" si="46"/>
        <v>#DIV/0!</v>
      </c>
      <c r="AF342" s="127">
        <f>achats!V340</f>
        <v>0</v>
      </c>
      <c r="AG342" s="127">
        <f t="shared" si="47"/>
        <v>0</v>
      </c>
    </row>
    <row r="343" spans="1:33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 t="e">
        <f t="shared" si="46"/>
        <v>#DIV/0!</v>
      </c>
      <c r="AF343" s="127">
        <f>achats!V341</f>
        <v>0</v>
      </c>
      <c r="AG343" s="127">
        <f t="shared" si="47"/>
        <v>0</v>
      </c>
    </row>
    <row r="344" spans="1:33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 t="e">
        <f t="shared" si="46"/>
        <v>#DIV/0!</v>
      </c>
      <c r="AF344" s="127">
        <f>achats!V342</f>
        <v>0</v>
      </c>
      <c r="AG344" s="127">
        <f t="shared" si="47"/>
        <v>0</v>
      </c>
    </row>
    <row r="345" spans="1:33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 t="e">
        <f t="shared" si="46"/>
        <v>#DIV/0!</v>
      </c>
      <c r="AF345" s="127">
        <f>achats!V343</f>
        <v>0</v>
      </c>
      <c r="AG345" s="127">
        <f t="shared" si="47"/>
        <v>0</v>
      </c>
    </row>
    <row r="346" spans="1:33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 t="e">
        <f t="shared" si="46"/>
        <v>#DIV/0!</v>
      </c>
    </row>
    <row r="347" spans="1:33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 t="e">
        <f t="shared" si="46"/>
        <v>#DIV/0!</v>
      </c>
    </row>
    <row r="348" spans="1:33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 t="e">
        <f t="shared" si="46"/>
        <v>#DIV/0!</v>
      </c>
    </row>
    <row r="349" spans="1:33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 t="e">
        <f t="shared" si="46"/>
        <v>#DIV/0!</v>
      </c>
    </row>
    <row r="350" spans="1:33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 t="e">
        <f t="shared" si="46"/>
        <v>#DIV/0!</v>
      </c>
    </row>
    <row r="351" spans="1:33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 t="e">
        <f t="shared" si="46"/>
        <v>#DIV/0!</v>
      </c>
    </row>
    <row r="352" spans="1:33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 t="e">
        <f t="shared" si="46"/>
        <v>#DIV/0!</v>
      </c>
    </row>
    <row r="353" spans="1:28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 t="e">
        <f t="shared" si="46"/>
        <v>#DIV/0!</v>
      </c>
    </row>
    <row r="354" spans="1:28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 t="e">
        <f t="shared" si="46"/>
        <v>#DIV/0!</v>
      </c>
    </row>
    <row r="355" spans="1:28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 t="e">
        <f t="shared" si="46"/>
        <v>#DIV/0!</v>
      </c>
    </row>
    <row r="356" spans="1:28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 t="e">
        <f t="shared" si="46"/>
        <v>#DIV/0!</v>
      </c>
    </row>
    <row r="357" spans="1:28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 t="e">
        <f t="shared" si="46"/>
        <v>#DIV/0!</v>
      </c>
    </row>
    <row r="358" spans="1:28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 t="e">
        <f t="shared" si="46"/>
        <v>#DIV/0!</v>
      </c>
    </row>
    <row r="359" spans="1:28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 t="e">
        <f t="shared" si="46"/>
        <v>#DIV/0!</v>
      </c>
    </row>
    <row r="360" spans="1:28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 t="e">
        <f t="shared" si="46"/>
        <v>#DIV/0!</v>
      </c>
    </row>
    <row r="361" spans="1:28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 t="e">
        <f t="shared" si="46"/>
        <v>#DIV/0!</v>
      </c>
    </row>
    <row r="362" spans="1:28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 t="e">
        <f t="shared" si="46"/>
        <v>#DIV/0!</v>
      </c>
    </row>
    <row r="363" spans="1:28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 t="e">
        <f t="shared" si="46"/>
        <v>#DIV/0!</v>
      </c>
    </row>
    <row r="364" spans="1:28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 t="e">
        <f t="shared" si="46"/>
        <v>#DIV/0!</v>
      </c>
    </row>
    <row r="365" spans="1:28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 t="e">
        <f t="shared" si="46"/>
        <v>#DIV/0!</v>
      </c>
    </row>
    <row r="366" spans="1:28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 t="e">
        <f t="shared" si="46"/>
        <v>#DIV/0!</v>
      </c>
    </row>
    <row r="367" spans="1:28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 t="e">
        <f t="shared" si="46"/>
        <v>#DIV/0!</v>
      </c>
    </row>
    <row r="368" spans="1:28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 t="e">
        <f t="shared" si="46"/>
        <v>#DIV/0!</v>
      </c>
    </row>
    <row r="369" spans="1:28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 t="e">
        <f t="shared" si="46"/>
        <v>#DIV/0!</v>
      </c>
    </row>
    <row r="370" spans="1:28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 t="e">
        <f t="shared" si="46"/>
        <v>#DIV/0!</v>
      </c>
    </row>
    <row r="371" spans="1:28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 t="e">
        <f t="shared" si="46"/>
        <v>#DIV/0!</v>
      </c>
    </row>
    <row r="372" spans="1:28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 t="e">
        <f t="shared" si="46"/>
        <v>#DIV/0!</v>
      </c>
    </row>
    <row r="373" spans="1:28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 t="e">
        <f t="shared" si="46"/>
        <v>#DIV/0!</v>
      </c>
    </row>
    <row r="374" spans="1:28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 t="e">
        <f t="shared" si="46"/>
        <v>#DIV/0!</v>
      </c>
    </row>
    <row r="375" spans="1:28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 t="e">
        <f t="shared" si="46"/>
        <v>#DIV/0!</v>
      </c>
    </row>
    <row r="376" spans="1:28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 t="e">
        <f t="shared" si="46"/>
        <v>#DIV/0!</v>
      </c>
    </row>
    <row r="377" spans="1:28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 t="e">
        <f t="shared" si="46"/>
        <v>#DIV/0!</v>
      </c>
    </row>
    <row r="378" spans="1:28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 t="e">
        <f t="shared" si="46"/>
        <v>#DIV/0!</v>
      </c>
    </row>
    <row r="379" spans="1:28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 t="e">
        <f t="shared" si="46"/>
        <v>#DIV/0!</v>
      </c>
    </row>
    <row r="380" spans="1:28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 t="e">
        <f t="shared" si="46"/>
        <v>#DIV/0!</v>
      </c>
    </row>
    <row r="381" spans="1:28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 t="e">
        <f t="shared" si="46"/>
        <v>#DIV/0!</v>
      </c>
    </row>
    <row r="382" spans="1:28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 t="e">
        <f t="shared" si="46"/>
        <v>#DIV/0!</v>
      </c>
    </row>
    <row r="383" spans="1:28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 t="e">
        <f t="shared" si="46"/>
        <v>#DIV/0!</v>
      </c>
    </row>
    <row r="384" spans="1:28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 t="e">
        <f t="shared" si="46"/>
        <v>#DIV/0!</v>
      </c>
    </row>
    <row r="385" spans="24:28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 t="e">
        <f t="shared" si="46"/>
        <v>#DIV/0!</v>
      </c>
    </row>
    <row r="386" spans="24:28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 t="e">
        <f t="shared" si="46"/>
        <v>#DIV/0!</v>
      </c>
    </row>
    <row r="387" spans="24:28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 t="e">
        <f t="shared" si="46"/>
        <v>#DIV/0!</v>
      </c>
    </row>
    <row r="388" spans="24:28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 t="e">
        <f t="shared" si="46"/>
        <v>#DIV/0!</v>
      </c>
    </row>
    <row r="389" spans="24:28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 t="e">
        <f t="shared" ref="AB389:AB431" si="52">AA389/$AD$4</f>
        <v>#DIV/0!</v>
      </c>
    </row>
    <row r="390" spans="24:28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 t="e">
        <f t="shared" si="52"/>
        <v>#DIV/0!</v>
      </c>
    </row>
    <row r="391" spans="24:28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 t="e">
        <f t="shared" si="52"/>
        <v>#DIV/0!</v>
      </c>
    </row>
    <row r="392" spans="24:28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 t="e">
        <f t="shared" si="52"/>
        <v>#DIV/0!</v>
      </c>
    </row>
    <row r="393" spans="24:28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 t="e">
        <f t="shared" si="52"/>
        <v>#DIV/0!</v>
      </c>
    </row>
    <row r="394" spans="24:28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 t="e">
        <f t="shared" si="52"/>
        <v>#DIV/0!</v>
      </c>
    </row>
    <row r="395" spans="24:28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 t="e">
        <f t="shared" si="52"/>
        <v>#DIV/0!</v>
      </c>
    </row>
    <row r="396" spans="24:28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 t="e">
        <f t="shared" si="52"/>
        <v>#DIV/0!</v>
      </c>
    </row>
    <row r="397" spans="24:28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 t="e">
        <f t="shared" si="52"/>
        <v>#DIV/0!</v>
      </c>
    </row>
    <row r="398" spans="24:28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 t="e">
        <f t="shared" si="52"/>
        <v>#DIV/0!</v>
      </c>
    </row>
    <row r="399" spans="24:28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 t="e">
        <f t="shared" si="52"/>
        <v>#DIV/0!</v>
      </c>
    </row>
    <row r="400" spans="24:28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 t="e">
        <f t="shared" si="52"/>
        <v>#DIV/0!</v>
      </c>
    </row>
    <row r="401" spans="24:28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 t="e">
        <f t="shared" si="52"/>
        <v>#DIV/0!</v>
      </c>
    </row>
    <row r="402" spans="24:28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 t="e">
        <f t="shared" si="52"/>
        <v>#DIV/0!</v>
      </c>
    </row>
    <row r="403" spans="24:28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 t="e">
        <f t="shared" si="52"/>
        <v>#DIV/0!</v>
      </c>
    </row>
    <row r="404" spans="24:28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 t="e">
        <f t="shared" si="52"/>
        <v>#DIV/0!</v>
      </c>
    </row>
    <row r="405" spans="24:28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 t="e">
        <f t="shared" si="52"/>
        <v>#DIV/0!</v>
      </c>
    </row>
    <row r="406" spans="24:28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 t="e">
        <f t="shared" si="52"/>
        <v>#DIV/0!</v>
      </c>
    </row>
    <row r="407" spans="24:28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 t="e">
        <f t="shared" si="52"/>
        <v>#DIV/0!</v>
      </c>
    </row>
    <row r="408" spans="24:28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 t="e">
        <f t="shared" si="52"/>
        <v>#DIV/0!</v>
      </c>
    </row>
    <row r="409" spans="24:28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 t="e">
        <f t="shared" si="52"/>
        <v>#DIV/0!</v>
      </c>
    </row>
    <row r="410" spans="24:28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 t="e">
        <f t="shared" si="52"/>
        <v>#DIV/0!</v>
      </c>
    </row>
    <row r="411" spans="24:28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 t="e">
        <f t="shared" si="52"/>
        <v>#DIV/0!</v>
      </c>
    </row>
    <row r="412" spans="24:28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 t="e">
        <f t="shared" si="52"/>
        <v>#DIV/0!</v>
      </c>
    </row>
    <row r="413" spans="24:28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 t="e">
        <f t="shared" si="52"/>
        <v>#DIV/0!</v>
      </c>
    </row>
    <row r="414" spans="24:28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 t="e">
        <f t="shared" si="52"/>
        <v>#DIV/0!</v>
      </c>
    </row>
    <row r="415" spans="24:28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 t="e">
        <f t="shared" si="52"/>
        <v>#DIV/0!</v>
      </c>
    </row>
    <row r="416" spans="24:28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 t="e">
        <f t="shared" si="52"/>
        <v>#DIV/0!</v>
      </c>
    </row>
    <row r="417" spans="24:28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 t="e">
        <f t="shared" si="52"/>
        <v>#DIV/0!</v>
      </c>
    </row>
    <row r="418" spans="24:28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 t="e">
        <f t="shared" si="52"/>
        <v>#DIV/0!</v>
      </c>
    </row>
    <row r="419" spans="24:28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 t="e">
        <f t="shared" si="52"/>
        <v>#DIV/0!</v>
      </c>
    </row>
    <row r="420" spans="24:28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 t="e">
        <f t="shared" si="52"/>
        <v>#DIV/0!</v>
      </c>
    </row>
    <row r="421" spans="24:28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 t="e">
        <f t="shared" si="52"/>
        <v>#DIV/0!</v>
      </c>
    </row>
    <row r="422" spans="24:28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 t="e">
        <f t="shared" si="52"/>
        <v>#DIV/0!</v>
      </c>
    </row>
    <row r="423" spans="24:28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 t="e">
        <f t="shared" si="52"/>
        <v>#DIV/0!</v>
      </c>
    </row>
    <row r="424" spans="24:28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 t="e">
        <f t="shared" si="52"/>
        <v>#DIV/0!</v>
      </c>
    </row>
    <row r="425" spans="24:28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 t="e">
        <f t="shared" si="52"/>
        <v>#DIV/0!</v>
      </c>
    </row>
    <row r="426" spans="24:28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 t="e">
        <f t="shared" si="52"/>
        <v>#DIV/0!</v>
      </c>
    </row>
    <row r="427" spans="24:28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 t="e">
        <f t="shared" si="52"/>
        <v>#DIV/0!</v>
      </c>
    </row>
    <row r="428" spans="24:28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 t="e">
        <f t="shared" si="52"/>
        <v>#DIV/0!</v>
      </c>
    </row>
    <row r="429" spans="24:28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 t="e">
        <f t="shared" si="52"/>
        <v>#DIV/0!</v>
      </c>
    </row>
    <row r="430" spans="24:28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 t="e">
        <f t="shared" si="52"/>
        <v>#DIV/0!</v>
      </c>
    </row>
    <row r="431" spans="24:28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 t="e">
        <f t="shared" si="52"/>
        <v>#DIV/0!</v>
      </c>
    </row>
  </sheetData>
  <mergeCells count="28">
    <mergeCell ref="C111:E111"/>
    <mergeCell ref="L111:M111"/>
    <mergeCell ref="R100:U101"/>
    <mergeCell ref="V100:V101"/>
    <mergeCell ref="Q12:V12"/>
    <mergeCell ref="R13:U14"/>
    <mergeCell ref="V13:V14"/>
    <mergeCell ref="Q15:V15"/>
    <mergeCell ref="R16:U17"/>
    <mergeCell ref="V16:V17"/>
    <mergeCell ref="Q24:V24"/>
    <mergeCell ref="Q18:V18"/>
    <mergeCell ref="R19:U20"/>
    <mergeCell ref="V19:V20"/>
    <mergeCell ref="Q21:V21"/>
    <mergeCell ref="R22:U23"/>
    <mergeCell ref="C2:E2"/>
    <mergeCell ref="L2:M2"/>
    <mergeCell ref="V22:V23"/>
    <mergeCell ref="Q9:V9"/>
    <mergeCell ref="R10:U11"/>
    <mergeCell ref="V10:V11"/>
    <mergeCell ref="Q3:V3"/>
    <mergeCell ref="R4:U5"/>
    <mergeCell ref="V4:V5"/>
    <mergeCell ref="Q6:V6"/>
    <mergeCell ref="R7:U8"/>
    <mergeCell ref="V7:V8"/>
  </mergeCells>
  <dataValidations count="1">
    <dataValidation type="list" allowBlank="1" showInputMessage="1" showErrorMessage="1" sqref="M114:M214" xr:uid="{00000000-0002-0000-0A00-000000000000}">
      <formula1>$A$218:$A$230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A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A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A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A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A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tabColor theme="3" tint="0.39997558519241921"/>
  </sheetPr>
  <dimension ref="A2:AG431"/>
  <sheetViews>
    <sheetView topLeftCell="M1" zoomScale="110" zoomScaleNormal="110" workbookViewId="0">
      <selection activeCell="A194" sqref="A194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519531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>
        <f>DATE(2020,1,4)</f>
        <v>43834</v>
      </c>
      <c r="D2" s="195"/>
      <c r="E2" s="196"/>
      <c r="F2" s="67"/>
      <c r="K2" s="129" t="s">
        <v>135</v>
      </c>
      <c r="L2" s="194">
        <f>DATE(2020,1,11)</f>
        <v>43841</v>
      </c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 t="e">
        <f>AA4/$AD$4</f>
        <v>#DIV/0!</v>
      </c>
      <c r="AD4" s="71">
        <f>SUM(AA:AA)</f>
        <v>0</v>
      </c>
      <c r="AF4" s="109" t="s">
        <v>162</v>
      </c>
      <c r="AG4" s="109" t="s">
        <v>8</v>
      </c>
    </row>
    <row r="5" spans="1:33" ht="13.5" customHeight="1" thickBot="1" x14ac:dyDescent="0.2">
      <c r="A5" s="103"/>
      <c r="B5" s="126" t="str">
        <f>IF(A5="","",VLOOKUP(A5,'Rég clients'!A:B,2,0))</f>
        <v/>
      </c>
      <c r="C5" s="123"/>
      <c r="D5" s="123"/>
      <c r="E5" s="124"/>
      <c r="F5" s="125"/>
      <c r="G5" s="106" t="e">
        <f>B5*D5</f>
        <v>#VALUE!</v>
      </c>
      <c r="H5" s="104" t="e">
        <f>SUM(G5:G105)</f>
        <v>#VALUE!</v>
      </c>
      <c r="I5" s="107"/>
      <c r="J5" s="128" t="str">
        <f>IF(I5="","",VLOOKUP(I5,'Rég clients'!A:B,2,0))</f>
        <v/>
      </c>
      <c r="K5" s="123"/>
      <c r="L5" s="123"/>
      <c r="M5" s="123"/>
      <c r="N5" s="123"/>
      <c r="O5" s="3" t="e">
        <f>J5*L5</f>
        <v>#VALUE!</v>
      </c>
      <c r="P5" s="54" t="e">
        <f>SUM(O5:O105)</f>
        <v>#VALUE!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0</v>
      </c>
      <c r="Z5" s="7">
        <f t="shared" ref="Z5:Z68" si="2">SUMIF(M:M,A219,L:L)</f>
        <v>0</v>
      </c>
      <c r="AA5" s="7">
        <f t="shared" ref="AA5:AA68" si="3">SUM(Y5:Z5)</f>
        <v>0</v>
      </c>
      <c r="AB5" s="72" t="e">
        <f t="shared" ref="AB5:AB68" si="4">AA5/$AD$4</f>
        <v>#DIV/0!</v>
      </c>
      <c r="AD5" s="74" t="e">
        <f>SUM(AB4:AB431)</f>
        <v>#DIV/0!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/>
      <c r="B6" s="126" t="str">
        <f>IF(A6="","",VLOOKUP(A6,'Rég clients'!A:B,2,0))</f>
        <v/>
      </c>
      <c r="C6" s="123"/>
      <c r="D6" s="123"/>
      <c r="E6" s="124"/>
      <c r="F6" s="125"/>
      <c r="G6" s="106" t="e">
        <f t="shared" ref="G6:G69" si="5">B6*D6</f>
        <v>#VALUE!</v>
      </c>
      <c r="I6" s="107"/>
      <c r="J6" s="128" t="str">
        <f>IF(I6="","",VLOOKUP(I6,'Rég clients'!A:B,2,0))</f>
        <v/>
      </c>
      <c r="K6" s="123"/>
      <c r="L6" s="123"/>
      <c r="M6" s="123"/>
      <c r="N6" s="123"/>
      <c r="O6" s="3" t="e">
        <f t="shared" ref="O6:O69" si="6">J6*L6</f>
        <v>#VALUE!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0</v>
      </c>
      <c r="Z6" s="7">
        <f t="shared" si="2"/>
        <v>0</v>
      </c>
      <c r="AA6" s="7">
        <f t="shared" si="3"/>
        <v>0</v>
      </c>
      <c r="AB6" s="72" t="e">
        <f t="shared" si="4"/>
        <v>#DIV/0!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/>
      <c r="B7" s="126" t="str">
        <f>IF(A7="","",VLOOKUP(A7,'Rég clients'!A:B,2,0))</f>
        <v/>
      </c>
      <c r="C7" s="123"/>
      <c r="D7" s="123"/>
      <c r="E7" s="124"/>
      <c r="F7" s="125"/>
      <c r="G7" s="106" t="e">
        <f t="shared" si="5"/>
        <v>#VALUE!</v>
      </c>
      <c r="I7" s="107"/>
      <c r="J7" s="128" t="str">
        <f>IF(I7="","",VLOOKUP(I7,'Rég clients'!A:B,2,0))</f>
        <v/>
      </c>
      <c r="K7" s="123"/>
      <c r="L7" s="123"/>
      <c r="M7" s="123"/>
      <c r="N7" s="123"/>
      <c r="O7" s="3" t="e">
        <f t="shared" si="6"/>
        <v>#VALUE!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 t="e">
        <f t="shared" si="4"/>
        <v>#DIV/0!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/>
      <c r="B8" s="126" t="str">
        <f>IF(A8="","",VLOOKUP(A8,'Rég clients'!A:B,2,0))</f>
        <v/>
      </c>
      <c r="C8" s="123"/>
      <c r="D8" s="123"/>
      <c r="E8" s="124"/>
      <c r="F8" s="125"/>
      <c r="G8" s="106" t="e">
        <f t="shared" si="5"/>
        <v>#VALUE!</v>
      </c>
      <c r="I8" s="107"/>
      <c r="J8" s="128" t="str">
        <f>IF(I8="","",VLOOKUP(I8,'Rég clients'!A:B,2,0))</f>
        <v/>
      </c>
      <c r="K8" s="123"/>
      <c r="L8" s="123"/>
      <c r="M8" s="123"/>
      <c r="N8" s="123"/>
      <c r="O8" s="3" t="e">
        <f t="shared" si="6"/>
        <v>#VALUE!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 t="e">
        <f t="shared" si="4"/>
        <v>#DIV/0!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/>
      <c r="B9" s="126" t="str">
        <f>IF(A9="","",VLOOKUP(A9,'Rég clients'!A:B,2,0))</f>
        <v/>
      </c>
      <c r="C9" s="123"/>
      <c r="D9" s="123"/>
      <c r="E9" s="124"/>
      <c r="F9" s="125"/>
      <c r="G9" s="106" t="e">
        <f t="shared" si="5"/>
        <v>#VALUE!</v>
      </c>
      <c r="I9" s="107"/>
      <c r="J9" s="128" t="str">
        <f>IF(I9="","",VLOOKUP(I9,'Rég clients'!A:B,2,0))</f>
        <v/>
      </c>
      <c r="K9" s="123"/>
      <c r="L9" s="123"/>
      <c r="M9" s="123"/>
      <c r="N9" s="123"/>
      <c r="O9" s="3" t="e">
        <f t="shared" si="6"/>
        <v>#VALUE!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 t="e">
        <f t="shared" si="4"/>
        <v>#DIV/0!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/>
      <c r="B10" s="126" t="str">
        <f>IF(A10="","",VLOOKUP(A10,'Rég clients'!A:B,2,0))</f>
        <v/>
      </c>
      <c r="C10" s="123"/>
      <c r="D10" s="123"/>
      <c r="E10" s="124"/>
      <c r="F10" s="125"/>
      <c r="G10" s="106" t="e">
        <f t="shared" si="5"/>
        <v>#VALUE!</v>
      </c>
      <c r="I10" s="107"/>
      <c r="J10" s="128" t="str">
        <f>IF(I10="","",VLOOKUP(I10,'Rég clients'!A:B,2,0))</f>
        <v/>
      </c>
      <c r="K10" s="123"/>
      <c r="L10" s="123"/>
      <c r="M10" s="123"/>
      <c r="N10" s="123"/>
      <c r="O10" s="3" t="e">
        <f t="shared" si="6"/>
        <v>#VALUE!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 t="e">
        <f t="shared" si="4"/>
        <v>#DIV/0!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/>
      <c r="B11" s="126" t="str">
        <f>IF(A11="","",VLOOKUP(A11,'Rég clients'!A:B,2,0))</f>
        <v/>
      </c>
      <c r="C11" s="123"/>
      <c r="D11" s="123"/>
      <c r="E11" s="124"/>
      <c r="F11" s="125"/>
      <c r="G11" s="106" t="e">
        <f t="shared" si="5"/>
        <v>#VALUE!</v>
      </c>
      <c r="I11" s="107"/>
      <c r="J11" s="128" t="str">
        <f>IF(I11="","",VLOOKUP(I11,'Rég clients'!A:B,2,0))</f>
        <v/>
      </c>
      <c r="K11" s="123"/>
      <c r="L11" s="123"/>
      <c r="M11" s="123"/>
      <c r="N11" s="123"/>
      <c r="O11" s="3" t="e">
        <f t="shared" si="6"/>
        <v>#VALUE!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 t="e">
        <f t="shared" si="4"/>
        <v>#DIV/0!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/>
      <c r="B12" s="126" t="str">
        <f>IF(A12="","",VLOOKUP(A12,'Rég clients'!A:B,2,0))</f>
        <v/>
      </c>
      <c r="C12" s="123"/>
      <c r="D12" s="123"/>
      <c r="E12" s="124"/>
      <c r="F12" s="125"/>
      <c r="G12" s="106" t="e">
        <f t="shared" si="5"/>
        <v>#VALUE!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 t="e">
        <f t="shared" si="4"/>
        <v>#DIV/0!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/>
      <c r="B13" s="126" t="str">
        <f>IF(A13="","",VLOOKUP(A13,'Rég clients'!A:B,2,0))</f>
        <v/>
      </c>
      <c r="C13" s="123"/>
      <c r="D13" s="123"/>
      <c r="E13" s="124"/>
      <c r="F13" s="125"/>
      <c r="G13" s="106" t="e">
        <f t="shared" si="5"/>
        <v>#VALUE!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 t="e">
        <f t="shared" si="4"/>
        <v>#DIV/0!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 t="e">
        <f t="shared" si="4"/>
        <v>#DIV/0!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 t="e">
        <f t="shared" si="4"/>
        <v>#DIV/0!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 t="e">
        <f t="shared" si="4"/>
        <v>#DIV/0!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 t="e">
        <f t="shared" si="4"/>
        <v>#DIV/0!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 t="e">
        <f t="shared" si="4"/>
        <v>#DIV/0!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 t="e">
        <f t="shared" si="4"/>
        <v>#DIV/0!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 t="e">
        <f t="shared" si="4"/>
        <v>#DIV/0!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 t="e">
        <f t="shared" si="4"/>
        <v>#DIV/0!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 t="e">
        <f t="shared" si="4"/>
        <v>#DIV/0!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 t="e">
        <f t="shared" si="4"/>
        <v>#DIV/0!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 t="e">
        <f t="shared" si="4"/>
        <v>#DIV/0!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 t="e">
        <f t="shared" si="4"/>
        <v>#DIV/0!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 t="e">
        <f t="shared" si="4"/>
        <v>#DIV/0!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 t="e">
        <f t="shared" si="4"/>
        <v>#DIV/0!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 t="e">
        <f t="shared" si="4"/>
        <v>#DIV/0!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 t="e">
        <f t="shared" si="4"/>
        <v>#DIV/0!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 t="e">
        <f t="shared" si="4"/>
        <v>#DIV/0!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 t="e">
        <f t="shared" si="4"/>
        <v>#DIV/0!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 t="e">
        <f t="shared" si="4"/>
        <v>#DIV/0!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 t="e">
        <f t="shared" si="4"/>
        <v>#DIV/0!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 t="e">
        <f t="shared" si="4"/>
        <v>#DIV/0!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 t="e">
        <f t="shared" si="4"/>
        <v>#DIV/0!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 t="e">
        <f t="shared" si="4"/>
        <v>#DIV/0!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 t="e">
        <f t="shared" si="4"/>
        <v>#DIV/0!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 t="e">
        <f t="shared" si="4"/>
        <v>#DIV/0!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 t="e">
        <f t="shared" si="4"/>
        <v>#DIV/0!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 t="e">
        <f t="shared" si="4"/>
        <v>#DIV/0!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 t="e">
        <f t="shared" si="4"/>
        <v>#DIV/0!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 t="e">
        <f t="shared" si="4"/>
        <v>#DIV/0!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 t="e">
        <f t="shared" si="4"/>
        <v>#DIV/0!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 t="e">
        <f t="shared" si="4"/>
        <v>#DIV/0!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 t="e">
        <f t="shared" si="4"/>
        <v>#DIV/0!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 t="e">
        <f t="shared" si="4"/>
        <v>#DIV/0!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 t="e">
        <f t="shared" si="4"/>
        <v>#DIV/0!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 t="e">
        <f t="shared" si="4"/>
        <v>#DIV/0!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 t="e">
        <f t="shared" si="4"/>
        <v>#DIV/0!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 t="e">
        <f t="shared" si="4"/>
        <v>#DIV/0!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 t="e">
        <f t="shared" si="4"/>
        <v>#DIV/0!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 t="e">
        <f t="shared" si="4"/>
        <v>#DIV/0!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 t="e">
        <f t="shared" si="4"/>
        <v>#DIV/0!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 t="e">
        <f t="shared" si="4"/>
        <v>#DIV/0!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 t="e">
        <f t="shared" si="4"/>
        <v>#DIV/0!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 t="e">
        <f t="shared" si="4"/>
        <v>#DIV/0!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 t="e">
        <f t="shared" si="4"/>
        <v>#DIV/0!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 t="e">
        <f t="shared" si="4"/>
        <v>#DIV/0!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 t="e">
        <f t="shared" si="4"/>
        <v>#DIV/0!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 t="e">
        <f t="shared" si="4"/>
        <v>#DIV/0!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 t="e">
        <f t="shared" si="4"/>
        <v>#DIV/0!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 t="e">
        <f t="shared" si="4"/>
        <v>#DIV/0!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 t="e">
        <f t="shared" si="4"/>
        <v>#DIV/0!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 t="e">
        <f t="shared" si="4"/>
        <v>#DIV/0!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 t="e">
        <f t="shared" si="4"/>
        <v>#DIV/0!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 t="e">
        <f t="shared" si="4"/>
        <v>#DIV/0!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 t="e">
        <f t="shared" si="4"/>
        <v>#DIV/0!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 t="e">
        <f t="shared" si="4"/>
        <v>#DIV/0!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 t="e">
        <f t="shared" ref="AB69:AB132" si="12">AA69/$AD$4</f>
        <v>#DIV/0!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 t="e">
        <f t="shared" si="12"/>
        <v>#DIV/0!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 t="e">
        <f t="shared" si="12"/>
        <v>#DIV/0!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 t="e">
        <f t="shared" si="12"/>
        <v>#DIV/0!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 t="e">
        <f t="shared" si="12"/>
        <v>#DIV/0!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 t="e">
        <f t="shared" si="12"/>
        <v>#DIV/0!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 t="e">
        <f t="shared" si="12"/>
        <v>#DIV/0!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 t="e">
        <f t="shared" si="12"/>
        <v>#DIV/0!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 t="e">
        <f t="shared" si="12"/>
        <v>#DIV/0!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 t="e">
        <f t="shared" si="12"/>
        <v>#DIV/0!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 t="e">
        <f t="shared" si="12"/>
        <v>#DIV/0!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 t="e">
        <f t="shared" si="12"/>
        <v>#DIV/0!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 t="e">
        <f t="shared" si="12"/>
        <v>#DIV/0!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 t="e">
        <f t="shared" si="12"/>
        <v>#DIV/0!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 t="e">
        <f t="shared" si="12"/>
        <v>#DIV/0!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 t="e">
        <f t="shared" si="12"/>
        <v>#DIV/0!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 t="e">
        <f t="shared" si="12"/>
        <v>#DIV/0!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 t="e">
        <f t="shared" si="12"/>
        <v>#DIV/0!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 t="e">
        <f t="shared" si="12"/>
        <v>#DIV/0!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 t="e">
        <f t="shared" si="12"/>
        <v>#DIV/0!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 t="e">
        <f t="shared" si="12"/>
        <v>#DIV/0!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 t="e">
        <f t="shared" si="12"/>
        <v>#DIV/0!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 t="e">
        <f t="shared" si="12"/>
        <v>#DIV/0!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 t="e">
        <f t="shared" si="12"/>
        <v>#DIV/0!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 t="e">
        <f t="shared" si="12"/>
        <v>#DIV/0!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 t="e">
        <f t="shared" si="12"/>
        <v>#DIV/0!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 t="e">
        <f t="shared" si="12"/>
        <v>#DIV/0!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 t="e">
        <f t="shared" si="12"/>
        <v>#DIV/0!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 t="e">
        <f t="shared" si="12"/>
        <v>#DIV/0!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 t="e">
        <f t="shared" si="12"/>
        <v>#DIV/0!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 t="e">
        <f t="shared" si="12"/>
        <v>#DIV/0!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 t="e">
        <f t="shared" si="12"/>
        <v>#DIV/0!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 t="e">
        <f t="shared" si="12"/>
        <v>#DIV/0!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 t="e">
        <f t="shared" si="12"/>
        <v>#DIV/0!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 t="e">
        <f t="shared" si="12"/>
        <v>#DIV/0!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 t="e">
        <f t="shared" si="12"/>
        <v>#DIV/0!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 t="e">
        <f t="shared" si="12"/>
        <v>#DIV/0!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 t="e">
        <f t="shared" si="12"/>
        <v>#DIV/0!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 t="e">
        <f t="shared" si="12"/>
        <v>#DIV/0!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 t="e">
        <f t="shared" si="12"/>
        <v>#DIV/0!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 t="e">
        <f t="shared" si="12"/>
        <v>#DIV/0!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 t="e">
        <f t="shared" si="12"/>
        <v>#DIV/0!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>
        <f>DATE(2020,1,18)</f>
        <v>43848</v>
      </c>
      <c r="D111" s="195"/>
      <c r="E111" s="196"/>
      <c r="F111" s="67"/>
      <c r="K111" s="129" t="s">
        <v>133</v>
      </c>
      <c r="L111" s="194">
        <f>DATE(2020,1,25)</f>
        <v>43855</v>
      </c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 t="e">
        <f t="shared" si="12"/>
        <v>#DIV/0!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 t="e">
        <f t="shared" si="12"/>
        <v>#DIV/0!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 t="e">
        <f t="shared" si="12"/>
        <v>#DIV/0!</v>
      </c>
      <c r="AF113" s="127">
        <f>achats!V111</f>
        <v>0</v>
      </c>
      <c r="AG113" s="127">
        <f t="shared" si="15"/>
        <v>0</v>
      </c>
    </row>
    <row r="114" spans="1:33" x14ac:dyDescent="0.15">
      <c r="A114" s="103"/>
      <c r="B114" s="126" t="str">
        <f>IF(A114="","",VLOOKUP(A114,'Rég clients'!A:B,2,0))</f>
        <v/>
      </c>
      <c r="C114" s="123"/>
      <c r="D114" s="123"/>
      <c r="E114" s="123"/>
      <c r="F114" s="123"/>
      <c r="G114" s="130" t="e">
        <f>B114*D114</f>
        <v>#VALUE!</v>
      </c>
      <c r="H114" s="54" t="e">
        <f>SUM(G114:G214)</f>
        <v>#VALUE!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 t="e">
        <f t="shared" si="12"/>
        <v>#DIV/0!</v>
      </c>
      <c r="AF114" s="127">
        <f>achats!V112</f>
        <v>0</v>
      </c>
      <c r="AG114" s="127">
        <f t="shared" si="15"/>
        <v>0</v>
      </c>
    </row>
    <row r="115" spans="1:33" x14ac:dyDescent="0.15">
      <c r="A115" s="103"/>
      <c r="B115" s="126" t="str">
        <f>IF(A115="","",VLOOKUP(A115,'Rég clients'!A:B,2,0))</f>
        <v/>
      </c>
      <c r="C115" s="123"/>
      <c r="D115" s="123"/>
      <c r="E115" s="123"/>
      <c r="F115" s="123"/>
      <c r="G115" s="130" t="e">
        <f t="shared" ref="G115:G178" si="16">B115*D115</f>
        <v>#VALUE!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 t="e">
        <f t="shared" si="12"/>
        <v>#DIV/0!</v>
      </c>
      <c r="AF115" s="127">
        <f>achats!V113</f>
        <v>0</v>
      </c>
      <c r="AG115" s="127">
        <f t="shared" si="15"/>
        <v>0</v>
      </c>
    </row>
    <row r="116" spans="1:33" x14ac:dyDescent="0.15">
      <c r="A116" s="103"/>
      <c r="B116" s="126" t="str">
        <f>IF(A116="","",VLOOKUP(A116,'Rég clients'!A:B,2,0))</f>
        <v/>
      </c>
      <c r="C116" s="123"/>
      <c r="D116" s="123"/>
      <c r="E116" s="123"/>
      <c r="F116" s="123"/>
      <c r="G116" s="130" t="e">
        <f t="shared" si="16"/>
        <v>#VALUE!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 t="e">
        <f t="shared" si="12"/>
        <v>#DIV/0!</v>
      </c>
      <c r="AF116" s="127">
        <f>achats!V114</f>
        <v>0</v>
      </c>
      <c r="AG116" s="127">
        <f t="shared" si="15"/>
        <v>0</v>
      </c>
    </row>
    <row r="117" spans="1:33" x14ac:dyDescent="0.15">
      <c r="A117" s="103"/>
      <c r="B117" s="126" t="str">
        <f>IF(A117="","",VLOOKUP(A117,'Rég clients'!A:B,2,0))</f>
        <v/>
      </c>
      <c r="C117" s="123"/>
      <c r="D117" s="123"/>
      <c r="E117" s="123"/>
      <c r="F117" s="123"/>
      <c r="G117" s="130" t="e">
        <f t="shared" si="16"/>
        <v>#VALUE!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 t="e">
        <f t="shared" si="12"/>
        <v>#DIV/0!</v>
      </c>
      <c r="AF117" s="127">
        <f>achats!V115</f>
        <v>0</v>
      </c>
      <c r="AG117" s="127">
        <f t="shared" si="15"/>
        <v>0</v>
      </c>
    </row>
    <row r="118" spans="1:33" x14ac:dyDescent="0.15">
      <c r="A118" s="103"/>
      <c r="B118" s="126" t="str">
        <f>IF(A118="","",VLOOKUP(A118,'Rég clients'!A:B,2,0))</f>
        <v/>
      </c>
      <c r="C118" s="123"/>
      <c r="D118" s="123"/>
      <c r="E118" s="123"/>
      <c r="F118" s="123"/>
      <c r="G118" s="130" t="e">
        <f t="shared" si="16"/>
        <v>#VALUE!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 t="e">
        <f t="shared" si="12"/>
        <v>#DIV/0!</v>
      </c>
      <c r="AF118" s="127">
        <f>achats!V116</f>
        <v>0</v>
      </c>
      <c r="AG118" s="127">
        <f t="shared" si="15"/>
        <v>0</v>
      </c>
    </row>
    <row r="119" spans="1:33" x14ac:dyDescent="0.15">
      <c r="A119" s="103"/>
      <c r="B119" s="126" t="str">
        <f>IF(A119="","",VLOOKUP(A119,'Rég clients'!A:B,2,0))</f>
        <v/>
      </c>
      <c r="C119" s="123"/>
      <c r="D119" s="123"/>
      <c r="E119" s="123"/>
      <c r="F119" s="123"/>
      <c r="G119" s="130" t="e">
        <f t="shared" si="16"/>
        <v>#VALUE!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 t="e">
        <f t="shared" si="12"/>
        <v>#DIV/0!</v>
      </c>
      <c r="AF119" s="127">
        <f>achats!V117</f>
        <v>0</v>
      </c>
      <c r="AG119" s="127">
        <f t="shared" si="15"/>
        <v>0</v>
      </c>
    </row>
    <row r="120" spans="1:33" x14ac:dyDescent="0.15">
      <c r="A120" s="103"/>
      <c r="B120" s="126" t="str">
        <f>IF(A120="","",VLOOKUP(A120,'Rég clients'!A:B,2,0))</f>
        <v/>
      </c>
      <c r="C120" s="123"/>
      <c r="D120" s="123"/>
      <c r="E120" s="123"/>
      <c r="F120" s="123"/>
      <c r="G120" s="130" t="e">
        <f t="shared" si="16"/>
        <v>#VALUE!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 t="e">
        <f t="shared" si="12"/>
        <v>#DIV/0!</v>
      </c>
      <c r="AF120" s="127">
        <f>achats!V118</f>
        <v>0</v>
      </c>
      <c r="AG120" s="127">
        <f t="shared" si="15"/>
        <v>0</v>
      </c>
    </row>
    <row r="121" spans="1:33" x14ac:dyDescent="0.15">
      <c r="A121" s="103"/>
      <c r="B121" s="126" t="str">
        <f>IF(A121="","",VLOOKUP(A121,'Rég clients'!A:B,2,0))</f>
        <v/>
      </c>
      <c r="C121" s="123"/>
      <c r="D121" s="123"/>
      <c r="E121" s="123"/>
      <c r="F121" s="123"/>
      <c r="G121" s="130" t="e">
        <f t="shared" si="16"/>
        <v>#VALUE!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 t="e">
        <f t="shared" si="12"/>
        <v>#DIV/0!</v>
      </c>
      <c r="AF121" s="127">
        <f>achats!V119</f>
        <v>0</v>
      </c>
      <c r="AG121" s="127">
        <f t="shared" si="15"/>
        <v>0</v>
      </c>
    </row>
    <row r="122" spans="1:33" x14ac:dyDescent="0.15">
      <c r="A122" s="103"/>
      <c r="B122" s="126" t="str">
        <f>IF(A122="","",VLOOKUP(A122,'Rég clients'!A:B,2,0))</f>
        <v/>
      </c>
      <c r="C122" s="123"/>
      <c r="D122" s="123"/>
      <c r="E122" s="123"/>
      <c r="F122" s="123"/>
      <c r="G122" s="130" t="e">
        <f t="shared" si="16"/>
        <v>#VALUE!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 t="e">
        <f t="shared" si="12"/>
        <v>#DIV/0!</v>
      </c>
      <c r="AF122" s="127">
        <f>achats!V120</f>
        <v>0</v>
      </c>
      <c r="AG122" s="127">
        <f t="shared" si="15"/>
        <v>0</v>
      </c>
    </row>
    <row r="123" spans="1:33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 t="e">
        <f t="shared" si="12"/>
        <v>#DIV/0!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 t="e">
        <f t="shared" si="12"/>
        <v>#DIV/0!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 t="e">
        <f t="shared" si="12"/>
        <v>#DIV/0!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 t="e">
        <f t="shared" si="12"/>
        <v>#DIV/0!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 t="e">
        <f t="shared" si="12"/>
        <v>#DIV/0!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 t="e">
        <f t="shared" si="12"/>
        <v>#DIV/0!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 t="e">
        <f t="shared" si="12"/>
        <v>#DIV/0!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 t="e">
        <f t="shared" si="12"/>
        <v>#DIV/0!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 t="e">
        <f t="shared" si="12"/>
        <v>#DIV/0!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 t="e">
        <f t="shared" si="12"/>
        <v>#DIV/0!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 t="e">
        <f t="shared" ref="AB133:AB196" si="22">AA133/$AD$4</f>
        <v>#DIV/0!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 t="e">
        <f t="shared" si="22"/>
        <v>#DIV/0!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 t="e">
        <f t="shared" si="22"/>
        <v>#DIV/0!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 t="e">
        <f t="shared" si="22"/>
        <v>#DIV/0!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 t="e">
        <f t="shared" si="22"/>
        <v>#DIV/0!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 t="e">
        <f t="shared" si="22"/>
        <v>#DIV/0!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 t="e">
        <f t="shared" si="22"/>
        <v>#DIV/0!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 t="e">
        <f t="shared" si="22"/>
        <v>#DIV/0!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 t="e">
        <f t="shared" si="22"/>
        <v>#DIV/0!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 t="e">
        <f t="shared" si="22"/>
        <v>#DIV/0!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 t="e">
        <f t="shared" si="22"/>
        <v>#DIV/0!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 t="e">
        <f t="shared" si="22"/>
        <v>#DIV/0!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 t="e">
        <f t="shared" si="22"/>
        <v>#DIV/0!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 t="e">
        <f t="shared" si="22"/>
        <v>#DIV/0!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 t="e">
        <f t="shared" si="22"/>
        <v>#DIV/0!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 t="e">
        <f t="shared" si="22"/>
        <v>#DIV/0!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 t="e">
        <f t="shared" si="22"/>
        <v>#DIV/0!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 t="e">
        <f t="shared" si="22"/>
        <v>#DIV/0!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 t="e">
        <f t="shared" si="22"/>
        <v>#DIV/0!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 t="e">
        <f t="shared" si="22"/>
        <v>#DIV/0!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 t="e">
        <f t="shared" si="22"/>
        <v>#DIV/0!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 t="e">
        <f t="shared" si="22"/>
        <v>#DIV/0!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 t="e">
        <f t="shared" si="22"/>
        <v>#DIV/0!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 t="e">
        <f t="shared" si="22"/>
        <v>#DIV/0!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 t="e">
        <f t="shared" si="22"/>
        <v>#DIV/0!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 t="e">
        <f t="shared" si="22"/>
        <v>#DIV/0!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 t="e">
        <f t="shared" si="22"/>
        <v>#DIV/0!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 t="e">
        <f t="shared" si="22"/>
        <v>#DIV/0!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 t="e">
        <f t="shared" si="22"/>
        <v>#DIV/0!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 t="e">
        <f t="shared" si="22"/>
        <v>#DIV/0!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 t="e">
        <f t="shared" si="22"/>
        <v>#DIV/0!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 t="e">
        <f t="shared" si="22"/>
        <v>#DIV/0!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 t="e">
        <f t="shared" si="22"/>
        <v>#DIV/0!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 t="e">
        <f t="shared" si="22"/>
        <v>#DIV/0!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 t="e">
        <f t="shared" si="22"/>
        <v>#DIV/0!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 t="e">
        <f t="shared" si="22"/>
        <v>#DIV/0!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 t="e">
        <f t="shared" si="22"/>
        <v>#DIV/0!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 t="e">
        <f t="shared" si="22"/>
        <v>#DIV/0!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 t="e">
        <f t="shared" si="22"/>
        <v>#DIV/0!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 t="e">
        <f t="shared" si="22"/>
        <v>#DIV/0!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 t="e">
        <f t="shared" si="22"/>
        <v>#DIV/0!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 t="e">
        <f t="shared" si="22"/>
        <v>#DIV/0!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 t="e">
        <f t="shared" si="22"/>
        <v>#DIV/0!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 t="e">
        <f t="shared" si="22"/>
        <v>#DIV/0!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 t="e">
        <f t="shared" si="22"/>
        <v>#DIV/0!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 t="e">
        <f t="shared" si="22"/>
        <v>#DIV/0!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 t="e">
        <f t="shared" si="22"/>
        <v>#DIV/0!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 t="e">
        <f t="shared" si="22"/>
        <v>#DIV/0!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 t="e">
        <f t="shared" si="22"/>
        <v>#DIV/0!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 t="e">
        <f t="shared" si="22"/>
        <v>#DIV/0!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 t="e">
        <f t="shared" si="22"/>
        <v>#DIV/0!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 t="e">
        <f t="shared" si="22"/>
        <v>#DIV/0!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 t="e">
        <f t="shared" si="22"/>
        <v>#DIV/0!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 t="e">
        <f t="shared" si="22"/>
        <v>#DIV/0!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 t="e">
        <f t="shared" si="22"/>
        <v>#DIV/0!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 t="e">
        <f t="shared" si="22"/>
        <v>#DIV/0!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 t="e">
        <f t="shared" si="22"/>
        <v>#DIV/0!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 t="e">
        <f t="shared" si="22"/>
        <v>#DIV/0!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 t="e">
        <f t="shared" si="22"/>
        <v>#DIV/0!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 t="e">
        <f t="shared" si="22"/>
        <v>#DIV/0!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 t="e">
        <f t="shared" si="22"/>
        <v>#DIV/0!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 t="e">
        <f t="shared" si="22"/>
        <v>#DIV/0!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 t="e">
        <f t="shared" si="22"/>
        <v>#DIV/0!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 t="e">
        <f t="shared" si="22"/>
        <v>#DIV/0!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 t="e">
        <f t="shared" ref="AB197:AB260" si="30">AA197/$AD$4</f>
        <v>#DIV/0!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 t="e">
        <f t="shared" si="30"/>
        <v>#DIV/0!</v>
      </c>
      <c r="AF198" s="127">
        <f>achats!V196</f>
        <v>0</v>
      </c>
      <c r="AG198" s="127">
        <f t="shared" ref="AG198:AG261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 t="e">
        <f t="shared" si="30"/>
        <v>#DIV/0!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 t="e">
        <f t="shared" si="30"/>
        <v>#DIV/0!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 t="e">
        <f t="shared" si="30"/>
        <v>#DIV/0!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 t="e">
        <f t="shared" si="30"/>
        <v>#DIV/0!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 t="e">
        <f t="shared" si="30"/>
        <v>#DIV/0!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 t="e">
        <f t="shared" si="30"/>
        <v>#DIV/0!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 t="e">
        <f t="shared" si="30"/>
        <v>#DIV/0!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 t="e">
        <f t="shared" si="30"/>
        <v>#DIV/0!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 t="e">
        <f t="shared" si="30"/>
        <v>#DIV/0!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 t="e">
        <f t="shared" si="30"/>
        <v>#DIV/0!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 t="e">
        <f t="shared" si="30"/>
        <v>#DIV/0!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 t="e">
        <f t="shared" si="30"/>
        <v>#DIV/0!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 t="e">
        <f t="shared" si="30"/>
        <v>#DIV/0!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 t="e">
        <f t="shared" si="30"/>
        <v>#DIV/0!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 t="e">
        <f t="shared" si="30"/>
        <v>#DIV/0!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 t="e">
        <f t="shared" si="30"/>
        <v>#DIV/0!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 t="e">
        <f t="shared" si="30"/>
        <v>#DIV/0!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 t="e">
        <f t="shared" si="30"/>
        <v>#DIV/0!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 t="e">
        <f t="shared" si="30"/>
        <v>#DIV/0!</v>
      </c>
      <c r="AF217" s="127">
        <f>achats!V215</f>
        <v>0</v>
      </c>
      <c r="AG217" s="127">
        <f t="shared" si="31"/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 t="e">
        <f>AB4</f>
        <v>#DIV/0!</v>
      </c>
      <c r="D218" s="73" t="e">
        <f>AD5</f>
        <v>#DIV/0!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 t="e">
        <f t="shared" si="30"/>
        <v>#DIV/0!</v>
      </c>
      <c r="AF218" s="127">
        <f>achats!V216</f>
        <v>0</v>
      </c>
      <c r="AG218" s="127">
        <f t="shared" si="31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0</v>
      </c>
      <c r="C219" s="133" t="e">
        <f t="shared" ref="C219:C282" si="33">AB5</f>
        <v>#DIV/0!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 t="e">
        <f t="shared" si="30"/>
        <v>#DIV/0!</v>
      </c>
      <c r="AF219" s="127">
        <f>achats!V217</f>
        <v>0</v>
      </c>
      <c r="AG219" s="127">
        <f t="shared" si="31"/>
        <v>0</v>
      </c>
    </row>
    <row r="220" spans="1:33" ht="14.25" customHeight="1" x14ac:dyDescent="0.15">
      <c r="A220" s="52" t="str">
        <f>'tab bord'!L6</f>
        <v>Bab ftouh</v>
      </c>
      <c r="B220" s="132">
        <f t="shared" si="32"/>
        <v>0</v>
      </c>
      <c r="C220" s="133" t="e">
        <f t="shared" si="33"/>
        <v>#DIV/0!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 t="e">
        <f t="shared" si="30"/>
        <v>#DIV/0!</v>
      </c>
      <c r="AF220" s="127">
        <f>achats!V218</f>
        <v>0</v>
      </c>
      <c r="AG220" s="127">
        <f t="shared" si="31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2"/>
        <v>0</v>
      </c>
      <c r="C221" s="133" t="e">
        <f t="shared" si="33"/>
        <v>#DIV/0!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 t="e">
        <f t="shared" si="30"/>
        <v>#DIV/0!</v>
      </c>
      <c r="AF221" s="127">
        <f>achats!V219</f>
        <v>0</v>
      </c>
      <c r="AG221" s="127">
        <f t="shared" si="31"/>
        <v>0</v>
      </c>
    </row>
    <row r="222" spans="1:33" ht="15.75" customHeight="1" x14ac:dyDescent="0.15">
      <c r="A222" s="52">
        <f>'tab bord'!L8</f>
        <v>0</v>
      </c>
      <c r="B222" s="132">
        <f t="shared" si="32"/>
        <v>0</v>
      </c>
      <c r="C222" s="133" t="e">
        <f t="shared" si="33"/>
        <v>#DIV/0!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 t="e">
        <f t="shared" si="30"/>
        <v>#DIV/0!</v>
      </c>
      <c r="AF222" s="127">
        <f>achats!V220</f>
        <v>0</v>
      </c>
      <c r="AG222" s="127">
        <f t="shared" si="31"/>
        <v>0</v>
      </c>
    </row>
    <row r="223" spans="1:33" x14ac:dyDescent="0.15">
      <c r="A223" s="52">
        <f>'tab bord'!L9</f>
        <v>0</v>
      </c>
      <c r="B223" s="132">
        <f t="shared" si="32"/>
        <v>0</v>
      </c>
      <c r="C223" s="133" t="e">
        <f t="shared" si="33"/>
        <v>#DIV/0!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 t="e">
        <f t="shared" si="30"/>
        <v>#DIV/0!</v>
      </c>
      <c r="AF223" s="127">
        <f>achats!V221</f>
        <v>0</v>
      </c>
      <c r="AG223" s="127">
        <f t="shared" si="31"/>
        <v>0</v>
      </c>
    </row>
    <row r="224" spans="1:33" x14ac:dyDescent="0.15">
      <c r="A224" s="52">
        <f>'tab bord'!L10</f>
        <v>0</v>
      </c>
      <c r="B224" s="132">
        <f t="shared" si="32"/>
        <v>0</v>
      </c>
      <c r="C224" s="133" t="e">
        <f t="shared" si="33"/>
        <v>#DIV/0!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 t="e">
        <f t="shared" si="30"/>
        <v>#DIV/0!</v>
      </c>
      <c r="AF224" s="127">
        <f>achats!V222</f>
        <v>0</v>
      </c>
      <c r="AG224" s="127">
        <f t="shared" si="31"/>
        <v>0</v>
      </c>
    </row>
    <row r="225" spans="1:33" x14ac:dyDescent="0.15">
      <c r="A225" s="52">
        <f>'tab bord'!L11</f>
        <v>0</v>
      </c>
      <c r="B225" s="132">
        <f t="shared" si="32"/>
        <v>0</v>
      </c>
      <c r="C225" s="133" t="e">
        <f t="shared" si="33"/>
        <v>#DIV/0!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 t="e">
        <f t="shared" si="30"/>
        <v>#DIV/0!</v>
      </c>
      <c r="AF225" s="127">
        <f>achats!V223</f>
        <v>0</v>
      </c>
      <c r="AG225" s="127">
        <f t="shared" si="31"/>
        <v>0</v>
      </c>
    </row>
    <row r="226" spans="1:33" x14ac:dyDescent="0.15">
      <c r="A226" s="52">
        <f>'tab bord'!L12</f>
        <v>0</v>
      </c>
      <c r="B226" s="132">
        <f t="shared" si="32"/>
        <v>0</v>
      </c>
      <c r="C226" s="133" t="e">
        <f t="shared" si="33"/>
        <v>#DIV/0!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 t="e">
        <f t="shared" si="30"/>
        <v>#DIV/0!</v>
      </c>
      <c r="AF226" s="127">
        <f>achats!V224</f>
        <v>0</v>
      </c>
      <c r="AG226" s="127">
        <f t="shared" si="31"/>
        <v>0</v>
      </c>
    </row>
    <row r="227" spans="1:33" x14ac:dyDescent="0.15">
      <c r="A227" s="52">
        <f>'tab bord'!L13</f>
        <v>0</v>
      </c>
      <c r="B227" s="132">
        <f t="shared" si="32"/>
        <v>0</v>
      </c>
      <c r="C227" s="133" t="e">
        <f t="shared" si="33"/>
        <v>#DIV/0!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 t="e">
        <f t="shared" si="30"/>
        <v>#DIV/0!</v>
      </c>
      <c r="AF227" s="127">
        <f>achats!V225</f>
        <v>0</v>
      </c>
      <c r="AG227" s="127">
        <f t="shared" si="31"/>
        <v>0</v>
      </c>
    </row>
    <row r="228" spans="1:33" x14ac:dyDescent="0.15">
      <c r="A228" s="52">
        <f>'tab bord'!L14</f>
        <v>0</v>
      </c>
      <c r="B228" s="132">
        <f t="shared" si="32"/>
        <v>0</v>
      </c>
      <c r="C228" s="133" t="e">
        <f t="shared" si="33"/>
        <v>#DIV/0!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 t="e">
        <f t="shared" si="30"/>
        <v>#DIV/0!</v>
      </c>
      <c r="AF228" s="127">
        <f>achats!V226</f>
        <v>0</v>
      </c>
      <c r="AG228" s="127">
        <f t="shared" si="31"/>
        <v>0</v>
      </c>
    </row>
    <row r="229" spans="1:33" x14ac:dyDescent="0.15">
      <c r="A229" s="52">
        <f>'tab bord'!L15</f>
        <v>0</v>
      </c>
      <c r="B229" s="132">
        <f t="shared" si="32"/>
        <v>0</v>
      </c>
      <c r="C229" s="133" t="e">
        <f t="shared" si="33"/>
        <v>#DIV/0!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 t="e">
        <f t="shared" si="30"/>
        <v>#DIV/0!</v>
      </c>
      <c r="AF229" s="127">
        <f>achats!V227</f>
        <v>0</v>
      </c>
      <c r="AG229" s="127">
        <f t="shared" si="31"/>
        <v>0</v>
      </c>
    </row>
    <row r="230" spans="1:33" x14ac:dyDescent="0.15">
      <c r="A230" s="52">
        <f>'tab bord'!L16</f>
        <v>0</v>
      </c>
      <c r="B230" s="132">
        <f t="shared" si="32"/>
        <v>0</v>
      </c>
      <c r="C230" s="133" t="e">
        <f t="shared" si="33"/>
        <v>#DIV/0!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 t="e">
        <f t="shared" si="30"/>
        <v>#DIV/0!</v>
      </c>
      <c r="AF230" s="127">
        <f>achats!V228</f>
        <v>0</v>
      </c>
      <c r="AG230" s="127">
        <f t="shared" si="31"/>
        <v>0</v>
      </c>
    </row>
    <row r="231" spans="1:33" x14ac:dyDescent="0.15">
      <c r="A231" s="52">
        <f>'tab bord'!L17</f>
        <v>0</v>
      </c>
      <c r="B231" s="132">
        <f t="shared" si="32"/>
        <v>0</v>
      </c>
      <c r="C231" s="133" t="e">
        <f t="shared" si="33"/>
        <v>#DIV/0!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 t="e">
        <f t="shared" si="30"/>
        <v>#DIV/0!</v>
      </c>
      <c r="AF231" s="127">
        <f>achats!V229</f>
        <v>0</v>
      </c>
      <c r="AG231" s="127">
        <f t="shared" si="31"/>
        <v>0</v>
      </c>
    </row>
    <row r="232" spans="1:33" x14ac:dyDescent="0.15">
      <c r="A232" s="52">
        <f>'tab bord'!L18</f>
        <v>0</v>
      </c>
      <c r="B232" s="132">
        <f t="shared" si="32"/>
        <v>0</v>
      </c>
      <c r="C232" s="133" t="e">
        <f t="shared" si="33"/>
        <v>#DIV/0!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 t="e">
        <f t="shared" si="30"/>
        <v>#DIV/0!</v>
      </c>
      <c r="AF232" s="127">
        <f>achats!V230</f>
        <v>0</v>
      </c>
      <c r="AG232" s="127">
        <f t="shared" si="31"/>
        <v>0</v>
      </c>
    </row>
    <row r="233" spans="1:33" x14ac:dyDescent="0.15">
      <c r="A233" s="52">
        <f>'tab bord'!L19</f>
        <v>0</v>
      </c>
      <c r="B233" s="132">
        <f t="shared" si="32"/>
        <v>0</v>
      </c>
      <c r="C233" s="133" t="e">
        <f t="shared" si="33"/>
        <v>#DIV/0!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 t="e">
        <f t="shared" si="30"/>
        <v>#DIV/0!</v>
      </c>
      <c r="AF233" s="127">
        <f>achats!V231</f>
        <v>0</v>
      </c>
      <c r="AG233" s="127">
        <f t="shared" si="31"/>
        <v>0</v>
      </c>
    </row>
    <row r="234" spans="1:33" x14ac:dyDescent="0.15">
      <c r="A234" s="52">
        <f>'tab bord'!L20</f>
        <v>0</v>
      </c>
      <c r="B234" s="132">
        <f t="shared" si="32"/>
        <v>0</v>
      </c>
      <c r="C234" s="133" t="e">
        <f t="shared" si="33"/>
        <v>#DIV/0!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 t="e">
        <f t="shared" si="30"/>
        <v>#DIV/0!</v>
      </c>
      <c r="AF234" s="127">
        <f>achats!V232</f>
        <v>0</v>
      </c>
      <c r="AG234" s="127">
        <f t="shared" si="31"/>
        <v>0</v>
      </c>
    </row>
    <row r="235" spans="1:33" x14ac:dyDescent="0.15">
      <c r="A235" s="52">
        <f>'tab bord'!L21</f>
        <v>0</v>
      </c>
      <c r="B235" s="132">
        <f t="shared" si="32"/>
        <v>0</v>
      </c>
      <c r="C235" s="133" t="e">
        <f t="shared" si="33"/>
        <v>#DIV/0!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 t="e">
        <f t="shared" si="30"/>
        <v>#DIV/0!</v>
      </c>
      <c r="AF235" s="127">
        <f>achats!V233</f>
        <v>0</v>
      </c>
      <c r="AG235" s="127">
        <f t="shared" si="31"/>
        <v>0</v>
      </c>
    </row>
    <row r="236" spans="1:33" x14ac:dyDescent="0.15">
      <c r="A236" s="52">
        <f>'tab bord'!L22</f>
        <v>0</v>
      </c>
      <c r="B236" s="132">
        <f t="shared" si="32"/>
        <v>0</v>
      </c>
      <c r="C236" s="133" t="e">
        <f t="shared" si="33"/>
        <v>#DIV/0!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 t="e">
        <f t="shared" si="30"/>
        <v>#DIV/0!</v>
      </c>
      <c r="AF236" s="127">
        <f>achats!V234</f>
        <v>0</v>
      </c>
      <c r="AG236" s="127">
        <f t="shared" si="31"/>
        <v>0</v>
      </c>
    </row>
    <row r="237" spans="1:33" x14ac:dyDescent="0.15">
      <c r="A237" s="52">
        <f>'tab bord'!L23</f>
        <v>0</v>
      </c>
      <c r="B237" s="132">
        <f t="shared" si="32"/>
        <v>0</v>
      </c>
      <c r="C237" s="133" t="e">
        <f t="shared" si="33"/>
        <v>#DIV/0!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 t="e">
        <f t="shared" si="30"/>
        <v>#DIV/0!</v>
      </c>
      <c r="AF237" s="127">
        <f>achats!V235</f>
        <v>0</v>
      </c>
      <c r="AG237" s="127">
        <f t="shared" si="31"/>
        <v>0</v>
      </c>
    </row>
    <row r="238" spans="1:33" x14ac:dyDescent="0.15">
      <c r="A238" s="52">
        <f>'tab bord'!L24</f>
        <v>0</v>
      </c>
      <c r="B238" s="132">
        <f t="shared" si="32"/>
        <v>0</v>
      </c>
      <c r="C238" s="133" t="e">
        <f t="shared" si="33"/>
        <v>#DIV/0!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 t="e">
        <f t="shared" si="30"/>
        <v>#DIV/0!</v>
      </c>
      <c r="AF238" s="127">
        <f>achats!V236</f>
        <v>0</v>
      </c>
      <c r="AG238" s="127">
        <f t="shared" si="31"/>
        <v>0</v>
      </c>
    </row>
    <row r="239" spans="1:33" x14ac:dyDescent="0.15">
      <c r="A239" s="52">
        <f>'tab bord'!L25</f>
        <v>0</v>
      </c>
      <c r="B239" s="132">
        <f t="shared" si="32"/>
        <v>0</v>
      </c>
      <c r="C239" s="133" t="e">
        <f t="shared" si="33"/>
        <v>#DIV/0!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 t="e">
        <f t="shared" si="30"/>
        <v>#DIV/0!</v>
      </c>
      <c r="AF239" s="127">
        <f>achats!V237</f>
        <v>0</v>
      </c>
      <c r="AG239" s="127">
        <f t="shared" si="31"/>
        <v>0</v>
      </c>
    </row>
    <row r="240" spans="1:33" x14ac:dyDescent="0.15">
      <c r="A240" s="52">
        <f>'tab bord'!L26</f>
        <v>0</v>
      </c>
      <c r="B240" s="132">
        <f t="shared" si="32"/>
        <v>0</v>
      </c>
      <c r="C240" s="133" t="e">
        <f t="shared" si="33"/>
        <v>#DIV/0!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 t="e">
        <f t="shared" si="30"/>
        <v>#DIV/0!</v>
      </c>
      <c r="AF240" s="127">
        <f>achats!V238</f>
        <v>0</v>
      </c>
      <c r="AG240" s="127">
        <f t="shared" si="31"/>
        <v>0</v>
      </c>
    </row>
    <row r="241" spans="1:33" x14ac:dyDescent="0.15">
      <c r="A241" s="52">
        <f>'tab bord'!L27</f>
        <v>0</v>
      </c>
      <c r="B241" s="132">
        <f t="shared" si="32"/>
        <v>0</v>
      </c>
      <c r="C241" s="133" t="e">
        <f t="shared" si="33"/>
        <v>#DIV/0!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 t="e">
        <f t="shared" si="30"/>
        <v>#DIV/0!</v>
      </c>
      <c r="AF241" s="127">
        <f>achats!V239</f>
        <v>0</v>
      </c>
      <c r="AG241" s="127">
        <f t="shared" si="31"/>
        <v>0</v>
      </c>
    </row>
    <row r="242" spans="1:33" x14ac:dyDescent="0.15">
      <c r="A242" s="52">
        <f>'tab bord'!L28</f>
        <v>0</v>
      </c>
      <c r="B242" s="132">
        <f t="shared" si="32"/>
        <v>0</v>
      </c>
      <c r="C242" s="133" t="e">
        <f t="shared" si="33"/>
        <v>#DIV/0!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 t="e">
        <f t="shared" si="30"/>
        <v>#DIV/0!</v>
      </c>
      <c r="AF242" s="127">
        <f>achats!V240</f>
        <v>0</v>
      </c>
      <c r="AG242" s="127">
        <f t="shared" si="31"/>
        <v>0</v>
      </c>
    </row>
    <row r="243" spans="1:33" x14ac:dyDescent="0.15">
      <c r="A243" s="52">
        <f>'tab bord'!L29</f>
        <v>0</v>
      </c>
      <c r="B243" s="132">
        <f t="shared" si="32"/>
        <v>0</v>
      </c>
      <c r="C243" s="133" t="e">
        <f t="shared" si="33"/>
        <v>#DIV/0!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 t="e">
        <f t="shared" si="30"/>
        <v>#DIV/0!</v>
      </c>
      <c r="AF243" s="127">
        <f>achats!V241</f>
        <v>0</v>
      </c>
      <c r="AG243" s="127">
        <f t="shared" si="31"/>
        <v>0</v>
      </c>
    </row>
    <row r="244" spans="1:33" x14ac:dyDescent="0.15">
      <c r="A244" s="52">
        <f>'tab bord'!L30</f>
        <v>0</v>
      </c>
      <c r="B244" s="132">
        <f t="shared" si="32"/>
        <v>0</v>
      </c>
      <c r="C244" s="133" t="e">
        <f t="shared" si="33"/>
        <v>#DIV/0!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 t="e">
        <f t="shared" si="30"/>
        <v>#DIV/0!</v>
      </c>
      <c r="AF244" s="127">
        <f>achats!V242</f>
        <v>0</v>
      </c>
      <c r="AG244" s="127">
        <f t="shared" si="31"/>
        <v>0</v>
      </c>
    </row>
    <row r="245" spans="1:33" x14ac:dyDescent="0.15">
      <c r="A245" s="52">
        <f>'tab bord'!L31</f>
        <v>0</v>
      </c>
      <c r="B245" s="132">
        <f t="shared" si="32"/>
        <v>0</v>
      </c>
      <c r="C245" s="133" t="e">
        <f t="shared" si="33"/>
        <v>#DIV/0!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 t="e">
        <f t="shared" si="30"/>
        <v>#DIV/0!</v>
      </c>
      <c r="AF245" s="127">
        <f>achats!V243</f>
        <v>0</v>
      </c>
      <c r="AG245" s="127">
        <f t="shared" si="31"/>
        <v>0</v>
      </c>
    </row>
    <row r="246" spans="1:33" x14ac:dyDescent="0.15">
      <c r="A246" s="52">
        <f>'tab bord'!L32</f>
        <v>0</v>
      </c>
      <c r="B246" s="132">
        <f t="shared" si="32"/>
        <v>0</v>
      </c>
      <c r="C246" s="133" t="e">
        <f t="shared" si="33"/>
        <v>#DIV/0!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 t="e">
        <f t="shared" si="30"/>
        <v>#DIV/0!</v>
      </c>
      <c r="AF246" s="127">
        <f>achats!V244</f>
        <v>0</v>
      </c>
      <c r="AG246" s="127">
        <f t="shared" si="31"/>
        <v>0</v>
      </c>
    </row>
    <row r="247" spans="1:33" x14ac:dyDescent="0.15">
      <c r="A247" s="52">
        <f>'tab bord'!L33</f>
        <v>0</v>
      </c>
      <c r="B247" s="132">
        <f t="shared" si="32"/>
        <v>0</v>
      </c>
      <c r="C247" s="133" t="e">
        <f t="shared" si="33"/>
        <v>#DIV/0!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 t="e">
        <f t="shared" si="30"/>
        <v>#DIV/0!</v>
      </c>
      <c r="AF247" s="127">
        <f>achats!V245</f>
        <v>0</v>
      </c>
      <c r="AG247" s="127">
        <f t="shared" si="31"/>
        <v>0</v>
      </c>
    </row>
    <row r="248" spans="1:33" x14ac:dyDescent="0.15">
      <c r="A248" s="52">
        <f>'tab bord'!L34</f>
        <v>0</v>
      </c>
      <c r="B248" s="132">
        <f t="shared" si="32"/>
        <v>0</v>
      </c>
      <c r="C248" s="133" t="e">
        <f t="shared" si="33"/>
        <v>#DIV/0!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 t="e">
        <f t="shared" si="30"/>
        <v>#DIV/0!</v>
      </c>
      <c r="AF248" s="127">
        <f>achats!V246</f>
        <v>0</v>
      </c>
      <c r="AG248" s="127">
        <f t="shared" si="31"/>
        <v>0</v>
      </c>
    </row>
    <row r="249" spans="1:33" x14ac:dyDescent="0.15">
      <c r="A249" s="52">
        <f>'tab bord'!L35</f>
        <v>0</v>
      </c>
      <c r="B249" s="132">
        <f t="shared" si="32"/>
        <v>0</v>
      </c>
      <c r="C249" s="133" t="e">
        <f t="shared" si="33"/>
        <v>#DIV/0!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 t="e">
        <f t="shared" si="30"/>
        <v>#DIV/0!</v>
      </c>
      <c r="AF249" s="127">
        <f>achats!V247</f>
        <v>0</v>
      </c>
      <c r="AG249" s="127">
        <f t="shared" si="31"/>
        <v>0</v>
      </c>
    </row>
    <row r="250" spans="1:33" x14ac:dyDescent="0.15">
      <c r="A250" s="52">
        <f>'tab bord'!L36</f>
        <v>0</v>
      </c>
      <c r="B250" s="132">
        <f t="shared" si="32"/>
        <v>0</v>
      </c>
      <c r="C250" s="133" t="e">
        <f t="shared" si="33"/>
        <v>#DIV/0!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 t="e">
        <f t="shared" si="30"/>
        <v>#DIV/0!</v>
      </c>
      <c r="AF250" s="127">
        <f>achats!V248</f>
        <v>0</v>
      </c>
      <c r="AG250" s="127">
        <f t="shared" si="31"/>
        <v>0</v>
      </c>
    </row>
    <row r="251" spans="1:33" x14ac:dyDescent="0.15">
      <c r="A251" s="52">
        <f>'tab bord'!L37</f>
        <v>0</v>
      </c>
      <c r="B251" s="132">
        <f t="shared" si="32"/>
        <v>0</v>
      </c>
      <c r="C251" s="133" t="e">
        <f t="shared" si="33"/>
        <v>#DIV/0!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 t="e">
        <f t="shared" si="30"/>
        <v>#DIV/0!</v>
      </c>
      <c r="AF251" s="127">
        <f>achats!V249</f>
        <v>0</v>
      </c>
      <c r="AG251" s="127">
        <f t="shared" si="31"/>
        <v>0</v>
      </c>
    </row>
    <row r="252" spans="1:33" x14ac:dyDescent="0.15">
      <c r="A252" s="52">
        <f>'tab bord'!L38</f>
        <v>0</v>
      </c>
      <c r="B252" s="132">
        <f t="shared" si="32"/>
        <v>0</v>
      </c>
      <c r="C252" s="133" t="e">
        <f t="shared" si="33"/>
        <v>#DIV/0!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 t="e">
        <f t="shared" si="30"/>
        <v>#DIV/0!</v>
      </c>
      <c r="AF252" s="127">
        <f>achats!V250</f>
        <v>0</v>
      </c>
      <c r="AG252" s="127">
        <f t="shared" si="31"/>
        <v>0</v>
      </c>
    </row>
    <row r="253" spans="1:33" x14ac:dyDescent="0.15">
      <c r="A253" s="52">
        <f>'tab bord'!L39</f>
        <v>0</v>
      </c>
      <c r="B253" s="132">
        <f t="shared" si="32"/>
        <v>0</v>
      </c>
      <c r="C253" s="133" t="e">
        <f t="shared" si="33"/>
        <v>#DIV/0!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 t="e">
        <f t="shared" si="30"/>
        <v>#DIV/0!</v>
      </c>
      <c r="AF253" s="127">
        <f>achats!V251</f>
        <v>0</v>
      </c>
      <c r="AG253" s="127">
        <f t="shared" si="31"/>
        <v>0</v>
      </c>
    </row>
    <row r="254" spans="1:33" x14ac:dyDescent="0.15">
      <c r="A254" s="52">
        <f>'tab bord'!L40</f>
        <v>0</v>
      </c>
      <c r="B254" s="132">
        <f t="shared" si="32"/>
        <v>0</v>
      </c>
      <c r="C254" s="133" t="e">
        <f t="shared" si="33"/>
        <v>#DIV/0!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 t="e">
        <f t="shared" si="30"/>
        <v>#DIV/0!</v>
      </c>
      <c r="AF254" s="127">
        <f>achats!V252</f>
        <v>0</v>
      </c>
      <c r="AG254" s="127">
        <f t="shared" si="31"/>
        <v>0</v>
      </c>
    </row>
    <row r="255" spans="1:33" x14ac:dyDescent="0.15">
      <c r="A255" s="52">
        <f>'tab bord'!L41</f>
        <v>0</v>
      </c>
      <c r="B255" s="132">
        <f t="shared" si="32"/>
        <v>0</v>
      </c>
      <c r="C255" s="133" t="e">
        <f t="shared" si="33"/>
        <v>#DIV/0!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 t="e">
        <f t="shared" si="30"/>
        <v>#DIV/0!</v>
      </c>
      <c r="AF255" s="127">
        <f>achats!V253</f>
        <v>0</v>
      </c>
      <c r="AG255" s="127">
        <f t="shared" si="31"/>
        <v>0</v>
      </c>
    </row>
    <row r="256" spans="1:33" x14ac:dyDescent="0.15">
      <c r="A256" s="52">
        <f>'tab bord'!L42</f>
        <v>0</v>
      </c>
      <c r="B256" s="132">
        <f t="shared" si="32"/>
        <v>0</v>
      </c>
      <c r="C256" s="133" t="e">
        <f t="shared" si="33"/>
        <v>#DIV/0!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 t="e">
        <f t="shared" si="30"/>
        <v>#DIV/0!</v>
      </c>
      <c r="AF256" s="127">
        <f>achats!V254</f>
        <v>0</v>
      </c>
      <c r="AG256" s="127">
        <f t="shared" si="31"/>
        <v>0</v>
      </c>
    </row>
    <row r="257" spans="1:33" x14ac:dyDescent="0.15">
      <c r="A257" s="52">
        <f>'tab bord'!L43</f>
        <v>0</v>
      </c>
      <c r="B257" s="132">
        <f t="shared" si="32"/>
        <v>0</v>
      </c>
      <c r="C257" s="133" t="e">
        <f t="shared" si="33"/>
        <v>#DIV/0!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 t="e">
        <f t="shared" si="30"/>
        <v>#DIV/0!</v>
      </c>
      <c r="AF257" s="127">
        <f>achats!V255</f>
        <v>0</v>
      </c>
      <c r="AG257" s="127">
        <f t="shared" si="31"/>
        <v>0</v>
      </c>
    </row>
    <row r="258" spans="1:33" x14ac:dyDescent="0.15">
      <c r="A258" s="52">
        <f>'tab bord'!L44</f>
        <v>0</v>
      </c>
      <c r="B258" s="132">
        <f t="shared" si="32"/>
        <v>0</v>
      </c>
      <c r="C258" s="133" t="e">
        <f t="shared" si="33"/>
        <v>#DIV/0!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 t="e">
        <f t="shared" si="30"/>
        <v>#DIV/0!</v>
      </c>
      <c r="AF258" s="127">
        <f>achats!V256</f>
        <v>0</v>
      </c>
      <c r="AG258" s="127">
        <f t="shared" si="31"/>
        <v>0</v>
      </c>
    </row>
    <row r="259" spans="1:33" x14ac:dyDescent="0.15">
      <c r="A259" s="52">
        <f>'tab bord'!L45</f>
        <v>0</v>
      </c>
      <c r="B259" s="132">
        <f t="shared" si="32"/>
        <v>0</v>
      </c>
      <c r="C259" s="133" t="e">
        <f t="shared" si="33"/>
        <v>#DIV/0!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 t="e">
        <f t="shared" si="30"/>
        <v>#DIV/0!</v>
      </c>
      <c r="AF259" s="127">
        <f>achats!V257</f>
        <v>0</v>
      </c>
      <c r="AG259" s="127">
        <f t="shared" si="31"/>
        <v>0</v>
      </c>
    </row>
    <row r="260" spans="1:33" x14ac:dyDescent="0.15">
      <c r="A260" s="52">
        <f>'tab bord'!L46</f>
        <v>0</v>
      </c>
      <c r="B260" s="132">
        <f t="shared" si="32"/>
        <v>0</v>
      </c>
      <c r="C260" s="133" t="e">
        <f t="shared" si="33"/>
        <v>#DIV/0!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 t="e">
        <f t="shared" si="30"/>
        <v>#DIV/0!</v>
      </c>
      <c r="AF260" s="127">
        <f>achats!V258</f>
        <v>0</v>
      </c>
      <c r="AG260" s="127">
        <f t="shared" si="31"/>
        <v>0</v>
      </c>
    </row>
    <row r="261" spans="1:33" x14ac:dyDescent="0.15">
      <c r="A261" s="52">
        <f>'tab bord'!L47</f>
        <v>0</v>
      </c>
      <c r="B261" s="132">
        <f t="shared" si="32"/>
        <v>0</v>
      </c>
      <c r="C261" s="133" t="e">
        <f t="shared" si="33"/>
        <v>#DIV/0!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 t="e">
        <f t="shared" ref="AB261:AB324" si="38">AA261/$AD$4</f>
        <v>#DIV/0!</v>
      </c>
      <c r="AF261" s="127">
        <f>achats!V259</f>
        <v>0</v>
      </c>
      <c r="AG261" s="127">
        <f t="shared" si="31"/>
        <v>0</v>
      </c>
    </row>
    <row r="262" spans="1:33" x14ac:dyDescent="0.15">
      <c r="A262" s="52">
        <f>'tab bord'!L48</f>
        <v>0</v>
      </c>
      <c r="B262" s="132">
        <f t="shared" si="32"/>
        <v>0</v>
      </c>
      <c r="C262" s="133" t="e">
        <f t="shared" si="33"/>
        <v>#DIV/0!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 t="e">
        <f t="shared" si="38"/>
        <v>#DIV/0!</v>
      </c>
      <c r="AF262" s="127">
        <f>achats!V260</f>
        <v>0</v>
      </c>
      <c r="AG262" s="127">
        <f t="shared" ref="AG262:AG325" si="39">(SUMIF(F:F,AF262,G:G))+(SUMIF(N:N,AF262,O:O))</f>
        <v>0</v>
      </c>
    </row>
    <row r="263" spans="1:33" x14ac:dyDescent="0.15">
      <c r="A263" s="52">
        <f>'tab bord'!L49</f>
        <v>0</v>
      </c>
      <c r="B263" s="132">
        <f t="shared" si="32"/>
        <v>0</v>
      </c>
      <c r="C263" s="133" t="e">
        <f t="shared" si="33"/>
        <v>#DIV/0!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 t="e">
        <f t="shared" si="38"/>
        <v>#DIV/0!</v>
      </c>
      <c r="AF263" s="127">
        <f>achats!V261</f>
        <v>0</v>
      </c>
      <c r="AG263" s="127">
        <f t="shared" si="39"/>
        <v>0</v>
      </c>
    </row>
    <row r="264" spans="1:33" x14ac:dyDescent="0.15">
      <c r="A264" s="52">
        <f>'tab bord'!L50</f>
        <v>0</v>
      </c>
      <c r="B264" s="132">
        <f t="shared" si="32"/>
        <v>0</v>
      </c>
      <c r="C264" s="133" t="e">
        <f t="shared" si="33"/>
        <v>#DIV/0!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 t="e">
        <f t="shared" si="38"/>
        <v>#DIV/0!</v>
      </c>
      <c r="AF264" s="127">
        <f>achats!V262</f>
        <v>0</v>
      </c>
      <c r="AG264" s="127">
        <f t="shared" si="39"/>
        <v>0</v>
      </c>
    </row>
    <row r="265" spans="1:33" x14ac:dyDescent="0.15">
      <c r="A265" s="52">
        <f>'tab bord'!L51</f>
        <v>0</v>
      </c>
      <c r="B265" s="132">
        <f t="shared" si="32"/>
        <v>0</v>
      </c>
      <c r="C265" s="133" t="e">
        <f t="shared" si="33"/>
        <v>#DIV/0!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 t="e">
        <f t="shared" si="38"/>
        <v>#DIV/0!</v>
      </c>
      <c r="AF265" s="127">
        <f>achats!V263</f>
        <v>0</v>
      </c>
      <c r="AG265" s="127">
        <f t="shared" si="39"/>
        <v>0</v>
      </c>
    </row>
    <row r="266" spans="1:33" x14ac:dyDescent="0.15">
      <c r="A266" s="52">
        <f>'tab bord'!L52</f>
        <v>0</v>
      </c>
      <c r="B266" s="132">
        <f t="shared" si="32"/>
        <v>0</v>
      </c>
      <c r="C266" s="133" t="e">
        <f t="shared" si="33"/>
        <v>#DIV/0!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 t="e">
        <f t="shared" si="38"/>
        <v>#DIV/0!</v>
      </c>
      <c r="AF266" s="127">
        <f>achats!V264</f>
        <v>0</v>
      </c>
      <c r="AG266" s="127">
        <f t="shared" si="39"/>
        <v>0</v>
      </c>
    </row>
    <row r="267" spans="1:33" x14ac:dyDescent="0.15">
      <c r="A267" s="52">
        <f>'tab bord'!L53</f>
        <v>0</v>
      </c>
      <c r="B267" s="132">
        <f t="shared" si="32"/>
        <v>0</v>
      </c>
      <c r="C267" s="133" t="e">
        <f t="shared" si="33"/>
        <v>#DIV/0!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 t="e">
        <f t="shared" si="38"/>
        <v>#DIV/0!</v>
      </c>
      <c r="AF267" s="127">
        <f>achats!V265</f>
        <v>0</v>
      </c>
      <c r="AG267" s="127">
        <f t="shared" si="39"/>
        <v>0</v>
      </c>
    </row>
    <row r="268" spans="1:33" x14ac:dyDescent="0.15">
      <c r="A268" s="52">
        <f>'tab bord'!L54</f>
        <v>0</v>
      </c>
      <c r="B268" s="132">
        <f t="shared" si="32"/>
        <v>0</v>
      </c>
      <c r="C268" s="133" t="e">
        <f t="shared" si="33"/>
        <v>#DIV/0!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 t="e">
        <f t="shared" si="38"/>
        <v>#DIV/0!</v>
      </c>
      <c r="AF268" s="127">
        <f>achats!V266</f>
        <v>0</v>
      </c>
      <c r="AG268" s="127">
        <f t="shared" si="39"/>
        <v>0</v>
      </c>
    </row>
    <row r="269" spans="1:33" x14ac:dyDescent="0.15">
      <c r="A269" s="52">
        <f>'tab bord'!L55</f>
        <v>0</v>
      </c>
      <c r="B269" s="132">
        <f t="shared" si="32"/>
        <v>0</v>
      </c>
      <c r="C269" s="133" t="e">
        <f t="shared" si="33"/>
        <v>#DIV/0!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 t="e">
        <f t="shared" si="38"/>
        <v>#DIV/0!</v>
      </c>
      <c r="AF269" s="127">
        <f>achats!V267</f>
        <v>0</v>
      </c>
      <c r="AG269" s="127">
        <f t="shared" si="39"/>
        <v>0</v>
      </c>
    </row>
    <row r="270" spans="1:33" x14ac:dyDescent="0.15">
      <c r="A270" s="52">
        <f>'tab bord'!L56</f>
        <v>0</v>
      </c>
      <c r="B270" s="132">
        <f t="shared" si="32"/>
        <v>0</v>
      </c>
      <c r="C270" s="133" t="e">
        <f t="shared" si="33"/>
        <v>#DIV/0!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 t="e">
        <f t="shared" si="38"/>
        <v>#DIV/0!</v>
      </c>
      <c r="AF270" s="127">
        <f>achats!V268</f>
        <v>0</v>
      </c>
      <c r="AG270" s="127">
        <f t="shared" si="39"/>
        <v>0</v>
      </c>
    </row>
    <row r="271" spans="1:33" x14ac:dyDescent="0.15">
      <c r="A271" s="52">
        <f>'tab bord'!L57</f>
        <v>0</v>
      </c>
      <c r="B271" s="132">
        <f t="shared" si="32"/>
        <v>0</v>
      </c>
      <c r="C271" s="133" t="e">
        <f t="shared" si="33"/>
        <v>#DIV/0!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 t="e">
        <f t="shared" si="38"/>
        <v>#DIV/0!</v>
      </c>
      <c r="AF271" s="127">
        <f>achats!V269</f>
        <v>0</v>
      </c>
      <c r="AG271" s="127">
        <f t="shared" si="39"/>
        <v>0</v>
      </c>
    </row>
    <row r="272" spans="1:33" x14ac:dyDescent="0.15">
      <c r="A272" s="52">
        <f>'tab bord'!L58</f>
        <v>0</v>
      </c>
      <c r="B272" s="132">
        <f t="shared" si="32"/>
        <v>0</v>
      </c>
      <c r="C272" s="133" t="e">
        <f t="shared" si="33"/>
        <v>#DIV/0!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 t="e">
        <f t="shared" si="38"/>
        <v>#DIV/0!</v>
      </c>
      <c r="AF272" s="127">
        <f>achats!V270</f>
        <v>0</v>
      </c>
      <c r="AG272" s="127">
        <f t="shared" si="39"/>
        <v>0</v>
      </c>
    </row>
    <row r="273" spans="1:33" x14ac:dyDescent="0.15">
      <c r="A273" s="52">
        <f>'tab bord'!L59</f>
        <v>0</v>
      </c>
      <c r="B273" s="132">
        <f t="shared" si="32"/>
        <v>0</v>
      </c>
      <c r="C273" s="133" t="e">
        <f t="shared" si="33"/>
        <v>#DIV/0!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 t="e">
        <f t="shared" si="38"/>
        <v>#DIV/0!</v>
      </c>
      <c r="AF273" s="127">
        <f>achats!V271</f>
        <v>0</v>
      </c>
      <c r="AG273" s="127">
        <f t="shared" si="39"/>
        <v>0</v>
      </c>
    </row>
    <row r="274" spans="1:33" x14ac:dyDescent="0.15">
      <c r="A274" s="52">
        <f>'tab bord'!L60</f>
        <v>0</v>
      </c>
      <c r="B274" s="132">
        <f t="shared" si="32"/>
        <v>0</v>
      </c>
      <c r="C274" s="133" t="e">
        <f t="shared" si="33"/>
        <v>#DIV/0!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 t="e">
        <f t="shared" si="38"/>
        <v>#DIV/0!</v>
      </c>
      <c r="AF274" s="127">
        <f>achats!V272</f>
        <v>0</v>
      </c>
      <c r="AG274" s="127">
        <f t="shared" si="39"/>
        <v>0</v>
      </c>
    </row>
    <row r="275" spans="1:33" x14ac:dyDescent="0.15">
      <c r="A275" s="52">
        <f>'tab bord'!L61</f>
        <v>0</v>
      </c>
      <c r="B275" s="132">
        <f t="shared" si="32"/>
        <v>0</v>
      </c>
      <c r="C275" s="133" t="e">
        <f t="shared" si="33"/>
        <v>#DIV/0!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 t="e">
        <f t="shared" si="38"/>
        <v>#DIV/0!</v>
      </c>
      <c r="AF275" s="127">
        <f>achats!V273</f>
        <v>0</v>
      </c>
      <c r="AG275" s="127">
        <f t="shared" si="39"/>
        <v>0</v>
      </c>
    </row>
    <row r="276" spans="1:33" x14ac:dyDescent="0.15">
      <c r="A276" s="52">
        <f>'tab bord'!L62</f>
        <v>0</v>
      </c>
      <c r="B276" s="132">
        <f t="shared" si="32"/>
        <v>0</v>
      </c>
      <c r="C276" s="133" t="e">
        <f t="shared" si="33"/>
        <v>#DIV/0!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 t="e">
        <f t="shared" si="38"/>
        <v>#DIV/0!</v>
      </c>
      <c r="AF276" s="127">
        <f>achats!V274</f>
        <v>0</v>
      </c>
      <c r="AG276" s="127">
        <f t="shared" si="39"/>
        <v>0</v>
      </c>
    </row>
    <row r="277" spans="1:33" x14ac:dyDescent="0.15">
      <c r="A277" s="52">
        <f>'tab bord'!L63</f>
        <v>0</v>
      </c>
      <c r="B277" s="132">
        <f t="shared" si="32"/>
        <v>0</v>
      </c>
      <c r="C277" s="133" t="e">
        <f t="shared" si="33"/>
        <v>#DIV/0!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 t="e">
        <f t="shared" si="38"/>
        <v>#DIV/0!</v>
      </c>
      <c r="AF277" s="127">
        <f>achats!V275</f>
        <v>0</v>
      </c>
      <c r="AG277" s="127">
        <f t="shared" si="39"/>
        <v>0</v>
      </c>
    </row>
    <row r="278" spans="1:33" x14ac:dyDescent="0.15">
      <c r="A278" s="52">
        <f>'tab bord'!L64</f>
        <v>0</v>
      </c>
      <c r="B278" s="132">
        <f t="shared" si="32"/>
        <v>0</v>
      </c>
      <c r="C278" s="133" t="e">
        <f t="shared" si="33"/>
        <v>#DIV/0!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 t="e">
        <f t="shared" si="38"/>
        <v>#DIV/0!</v>
      </c>
      <c r="AF278" s="127">
        <f>achats!V276</f>
        <v>0</v>
      </c>
      <c r="AG278" s="127">
        <f t="shared" si="39"/>
        <v>0</v>
      </c>
    </row>
    <row r="279" spans="1:33" x14ac:dyDescent="0.15">
      <c r="A279" s="52">
        <f>'tab bord'!L65</f>
        <v>0</v>
      </c>
      <c r="B279" s="132">
        <f t="shared" si="32"/>
        <v>0</v>
      </c>
      <c r="C279" s="133" t="e">
        <f t="shared" si="33"/>
        <v>#DIV/0!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 t="e">
        <f t="shared" si="38"/>
        <v>#DIV/0!</v>
      </c>
      <c r="AF279" s="127">
        <f>achats!V277</f>
        <v>0</v>
      </c>
      <c r="AG279" s="127">
        <f t="shared" si="39"/>
        <v>0</v>
      </c>
    </row>
    <row r="280" spans="1:33" x14ac:dyDescent="0.15">
      <c r="A280" s="52">
        <f>'tab bord'!L66</f>
        <v>0</v>
      </c>
      <c r="B280" s="132">
        <f t="shared" si="32"/>
        <v>0</v>
      </c>
      <c r="C280" s="133" t="e">
        <f t="shared" si="33"/>
        <v>#DIV/0!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 t="e">
        <f t="shared" si="38"/>
        <v>#DIV/0!</v>
      </c>
      <c r="AF280" s="127">
        <f>achats!V278</f>
        <v>0</v>
      </c>
      <c r="AG280" s="127">
        <f t="shared" si="39"/>
        <v>0</v>
      </c>
    </row>
    <row r="281" spans="1:33" x14ac:dyDescent="0.15">
      <c r="A281" s="52">
        <f>'tab bord'!L67</f>
        <v>0</v>
      </c>
      <c r="B281" s="132">
        <f t="shared" si="32"/>
        <v>0</v>
      </c>
      <c r="C281" s="133" t="e">
        <f t="shared" si="33"/>
        <v>#DIV/0!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 t="e">
        <f t="shared" si="38"/>
        <v>#DIV/0!</v>
      </c>
      <c r="AF281" s="127">
        <f>achats!V279</f>
        <v>0</v>
      </c>
      <c r="AG281" s="127">
        <f t="shared" si="39"/>
        <v>0</v>
      </c>
    </row>
    <row r="282" spans="1:33" x14ac:dyDescent="0.15">
      <c r="A282" s="52">
        <f>'tab bord'!L68</f>
        <v>0</v>
      </c>
      <c r="B282" s="132">
        <f t="shared" si="32"/>
        <v>0</v>
      </c>
      <c r="C282" s="133" t="e">
        <f t="shared" si="33"/>
        <v>#DIV/0!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 t="e">
        <f t="shared" si="38"/>
        <v>#DIV/0!</v>
      </c>
      <c r="AF282" s="127">
        <f>achats!V280</f>
        <v>0</v>
      </c>
      <c r="AG282" s="127">
        <f t="shared" si="39"/>
        <v>0</v>
      </c>
    </row>
    <row r="283" spans="1:33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 t="e">
        <f t="shared" ref="C283:C301" si="41">AB69</f>
        <v>#DIV/0!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 t="e">
        <f t="shared" si="38"/>
        <v>#DIV/0!</v>
      </c>
      <c r="AF283" s="127">
        <f>achats!V281</f>
        <v>0</v>
      </c>
      <c r="AG283" s="127">
        <f t="shared" si="39"/>
        <v>0</v>
      </c>
    </row>
    <row r="284" spans="1:33" x14ac:dyDescent="0.15">
      <c r="A284" s="52">
        <f>'tab bord'!L70</f>
        <v>0</v>
      </c>
      <c r="B284" s="132">
        <f t="shared" si="40"/>
        <v>0</v>
      </c>
      <c r="C284" s="133" t="e">
        <f t="shared" si="41"/>
        <v>#DIV/0!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 t="e">
        <f t="shared" si="38"/>
        <v>#DIV/0!</v>
      </c>
      <c r="AF284" s="127">
        <f>achats!V282</f>
        <v>0</v>
      </c>
      <c r="AG284" s="127">
        <f t="shared" si="39"/>
        <v>0</v>
      </c>
    </row>
    <row r="285" spans="1:33" x14ac:dyDescent="0.15">
      <c r="A285" s="52">
        <f>'tab bord'!L71</f>
        <v>0</v>
      </c>
      <c r="B285" s="132">
        <f t="shared" si="40"/>
        <v>0</v>
      </c>
      <c r="C285" s="133" t="e">
        <f t="shared" si="41"/>
        <v>#DIV/0!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 t="e">
        <f t="shared" si="38"/>
        <v>#DIV/0!</v>
      </c>
      <c r="AF285" s="127">
        <f>achats!V283</f>
        <v>0</v>
      </c>
      <c r="AG285" s="127">
        <f t="shared" si="39"/>
        <v>0</v>
      </c>
    </row>
    <row r="286" spans="1:33" x14ac:dyDescent="0.15">
      <c r="A286" s="52">
        <f>'tab bord'!L72</f>
        <v>0</v>
      </c>
      <c r="B286" s="132">
        <f t="shared" si="40"/>
        <v>0</v>
      </c>
      <c r="C286" s="133" t="e">
        <f t="shared" si="41"/>
        <v>#DIV/0!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 t="e">
        <f t="shared" si="38"/>
        <v>#DIV/0!</v>
      </c>
      <c r="AF286" s="127">
        <f>achats!V284</f>
        <v>0</v>
      </c>
      <c r="AG286" s="127">
        <f t="shared" si="39"/>
        <v>0</v>
      </c>
    </row>
    <row r="287" spans="1:33" x14ac:dyDescent="0.15">
      <c r="A287" s="52">
        <f>'tab bord'!L73</f>
        <v>0</v>
      </c>
      <c r="B287" s="132">
        <f t="shared" si="40"/>
        <v>0</v>
      </c>
      <c r="C287" s="133" t="e">
        <f t="shared" si="41"/>
        <v>#DIV/0!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 t="e">
        <f t="shared" si="38"/>
        <v>#DIV/0!</v>
      </c>
      <c r="AF287" s="127">
        <f>achats!V285</f>
        <v>0</v>
      </c>
      <c r="AG287" s="127">
        <f t="shared" si="39"/>
        <v>0</v>
      </c>
    </row>
    <row r="288" spans="1:33" x14ac:dyDescent="0.15">
      <c r="A288" s="52">
        <f>'tab bord'!L74</f>
        <v>0</v>
      </c>
      <c r="B288" s="132">
        <f t="shared" si="40"/>
        <v>0</v>
      </c>
      <c r="C288" s="133" t="e">
        <f t="shared" si="41"/>
        <v>#DIV/0!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 t="e">
        <f t="shared" si="38"/>
        <v>#DIV/0!</v>
      </c>
      <c r="AF288" s="127">
        <f>achats!V286</f>
        <v>0</v>
      </c>
      <c r="AG288" s="127">
        <f t="shared" si="39"/>
        <v>0</v>
      </c>
    </row>
    <row r="289" spans="1:33" x14ac:dyDescent="0.15">
      <c r="A289" s="52">
        <f>'tab bord'!L75</f>
        <v>0</v>
      </c>
      <c r="B289" s="132">
        <f t="shared" si="40"/>
        <v>0</v>
      </c>
      <c r="C289" s="133" t="e">
        <f t="shared" si="41"/>
        <v>#DIV/0!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 t="e">
        <f t="shared" si="38"/>
        <v>#DIV/0!</v>
      </c>
      <c r="AF289" s="127">
        <f>achats!V287</f>
        <v>0</v>
      </c>
      <c r="AG289" s="127">
        <f t="shared" si="39"/>
        <v>0</v>
      </c>
    </row>
    <row r="290" spans="1:33" x14ac:dyDescent="0.15">
      <c r="A290" s="52">
        <f>'tab bord'!L76</f>
        <v>0</v>
      </c>
      <c r="B290" s="132">
        <f t="shared" si="40"/>
        <v>0</v>
      </c>
      <c r="C290" s="133" t="e">
        <f t="shared" si="41"/>
        <v>#DIV/0!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 t="e">
        <f t="shared" si="38"/>
        <v>#DIV/0!</v>
      </c>
      <c r="AF290" s="127">
        <f>achats!V288</f>
        <v>0</v>
      </c>
      <c r="AG290" s="127">
        <f t="shared" si="39"/>
        <v>0</v>
      </c>
    </row>
    <row r="291" spans="1:33" x14ac:dyDescent="0.15">
      <c r="A291" s="52">
        <f>'tab bord'!L77</f>
        <v>0</v>
      </c>
      <c r="B291" s="132">
        <f t="shared" si="40"/>
        <v>0</v>
      </c>
      <c r="C291" s="133" t="e">
        <f t="shared" si="41"/>
        <v>#DIV/0!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 t="e">
        <f t="shared" si="38"/>
        <v>#DIV/0!</v>
      </c>
      <c r="AF291" s="127">
        <f>achats!V289</f>
        <v>0</v>
      </c>
      <c r="AG291" s="127">
        <f t="shared" si="39"/>
        <v>0</v>
      </c>
    </row>
    <row r="292" spans="1:33" x14ac:dyDescent="0.15">
      <c r="A292" s="52">
        <f>'tab bord'!L78</f>
        <v>0</v>
      </c>
      <c r="B292" s="132">
        <f t="shared" si="40"/>
        <v>0</v>
      </c>
      <c r="C292" s="133" t="e">
        <f t="shared" si="41"/>
        <v>#DIV/0!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 t="e">
        <f t="shared" si="38"/>
        <v>#DIV/0!</v>
      </c>
      <c r="AF292" s="127">
        <f>achats!V290</f>
        <v>0</v>
      </c>
      <c r="AG292" s="127">
        <f t="shared" si="39"/>
        <v>0</v>
      </c>
    </row>
    <row r="293" spans="1:33" x14ac:dyDescent="0.15">
      <c r="A293" s="52">
        <f>'tab bord'!L79</f>
        <v>0</v>
      </c>
      <c r="B293" s="132">
        <f t="shared" si="40"/>
        <v>0</v>
      </c>
      <c r="C293" s="133" t="e">
        <f t="shared" si="41"/>
        <v>#DIV/0!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 t="e">
        <f t="shared" si="38"/>
        <v>#DIV/0!</v>
      </c>
      <c r="AF293" s="127">
        <f>achats!V291</f>
        <v>0</v>
      </c>
      <c r="AG293" s="127">
        <f t="shared" si="39"/>
        <v>0</v>
      </c>
    </row>
    <row r="294" spans="1:33" x14ac:dyDescent="0.15">
      <c r="A294" s="52">
        <f>'tab bord'!L80</f>
        <v>0</v>
      </c>
      <c r="B294" s="132">
        <f t="shared" si="40"/>
        <v>0</v>
      </c>
      <c r="C294" s="133" t="e">
        <f t="shared" si="41"/>
        <v>#DIV/0!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 t="e">
        <f t="shared" si="38"/>
        <v>#DIV/0!</v>
      </c>
      <c r="AF294" s="127">
        <f>achats!V292</f>
        <v>0</v>
      </c>
      <c r="AG294" s="127">
        <f t="shared" si="39"/>
        <v>0</v>
      </c>
    </row>
    <row r="295" spans="1:33" x14ac:dyDescent="0.15">
      <c r="A295" s="52">
        <f>'tab bord'!L81</f>
        <v>0</v>
      </c>
      <c r="B295" s="132">
        <f t="shared" si="40"/>
        <v>0</v>
      </c>
      <c r="C295" s="133" t="e">
        <f t="shared" si="41"/>
        <v>#DIV/0!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 t="e">
        <f t="shared" si="38"/>
        <v>#DIV/0!</v>
      </c>
      <c r="AF295" s="127">
        <f>achats!V293</f>
        <v>0</v>
      </c>
      <c r="AG295" s="127">
        <f t="shared" si="39"/>
        <v>0</v>
      </c>
    </row>
    <row r="296" spans="1:33" x14ac:dyDescent="0.15">
      <c r="A296" s="52">
        <f>'tab bord'!L82</f>
        <v>0</v>
      </c>
      <c r="B296" s="132">
        <f t="shared" si="40"/>
        <v>0</v>
      </c>
      <c r="C296" s="133" t="e">
        <f t="shared" si="41"/>
        <v>#DIV/0!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 t="e">
        <f t="shared" si="38"/>
        <v>#DIV/0!</v>
      </c>
      <c r="AF296" s="127">
        <f>achats!V294</f>
        <v>0</v>
      </c>
      <c r="AG296" s="127">
        <f t="shared" si="39"/>
        <v>0</v>
      </c>
    </row>
    <row r="297" spans="1:33" x14ac:dyDescent="0.15">
      <c r="A297" s="52">
        <f>'tab bord'!L83</f>
        <v>0</v>
      </c>
      <c r="B297" s="132">
        <f t="shared" si="40"/>
        <v>0</v>
      </c>
      <c r="C297" s="133" t="e">
        <f t="shared" si="41"/>
        <v>#DIV/0!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 t="e">
        <f t="shared" si="38"/>
        <v>#DIV/0!</v>
      </c>
      <c r="AF297" s="127">
        <f>achats!V295</f>
        <v>0</v>
      </c>
      <c r="AG297" s="127">
        <f t="shared" si="39"/>
        <v>0</v>
      </c>
    </row>
    <row r="298" spans="1:33" x14ac:dyDescent="0.15">
      <c r="A298" s="52">
        <f>'tab bord'!L84</f>
        <v>0</v>
      </c>
      <c r="B298" s="132">
        <f t="shared" si="40"/>
        <v>0</v>
      </c>
      <c r="C298" s="133" t="e">
        <f t="shared" si="41"/>
        <v>#DIV/0!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 t="e">
        <f t="shared" si="38"/>
        <v>#DIV/0!</v>
      </c>
      <c r="AF298" s="127">
        <f>achats!V296</f>
        <v>0</v>
      </c>
      <c r="AG298" s="127">
        <f t="shared" si="39"/>
        <v>0</v>
      </c>
    </row>
    <row r="299" spans="1:33" x14ac:dyDescent="0.15">
      <c r="A299" s="52">
        <f>'tab bord'!L85</f>
        <v>0</v>
      </c>
      <c r="B299" s="132">
        <f t="shared" si="40"/>
        <v>0</v>
      </c>
      <c r="C299" s="133" t="e">
        <f t="shared" si="41"/>
        <v>#DIV/0!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 t="e">
        <f t="shared" si="38"/>
        <v>#DIV/0!</v>
      </c>
      <c r="AF299" s="127">
        <f>achats!V297</f>
        <v>0</v>
      </c>
      <c r="AG299" s="127">
        <f t="shared" si="39"/>
        <v>0</v>
      </c>
    </row>
    <row r="300" spans="1:33" x14ac:dyDescent="0.15">
      <c r="A300" s="52">
        <f>'tab bord'!L86</f>
        <v>0</v>
      </c>
      <c r="B300" s="132">
        <f t="shared" si="40"/>
        <v>0</v>
      </c>
      <c r="C300" s="133" t="e">
        <f t="shared" si="41"/>
        <v>#DIV/0!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 t="e">
        <f t="shared" si="38"/>
        <v>#DIV/0!</v>
      </c>
      <c r="AF300" s="127">
        <f>achats!V298</f>
        <v>0</v>
      </c>
      <c r="AG300" s="127">
        <f t="shared" si="39"/>
        <v>0</v>
      </c>
    </row>
    <row r="301" spans="1:33" x14ac:dyDescent="0.15">
      <c r="A301" s="52">
        <f>'tab bord'!L87</f>
        <v>0</v>
      </c>
      <c r="B301" s="132">
        <f t="shared" si="40"/>
        <v>0</v>
      </c>
      <c r="C301" s="133" t="e">
        <f t="shared" si="41"/>
        <v>#DIV/0!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 t="e">
        <f t="shared" si="38"/>
        <v>#DIV/0!</v>
      </c>
      <c r="AF301" s="127">
        <f>achats!V299</f>
        <v>0</v>
      </c>
      <c r="AG301" s="127">
        <f t="shared" si="39"/>
        <v>0</v>
      </c>
    </row>
    <row r="302" spans="1:33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 t="e">
        <f t="shared" si="38"/>
        <v>#DIV/0!</v>
      </c>
      <c r="AF302" s="127">
        <f>achats!V300</f>
        <v>0</v>
      </c>
      <c r="AG302" s="127">
        <f t="shared" si="39"/>
        <v>0</v>
      </c>
    </row>
    <row r="303" spans="1:33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 t="e">
        <f t="shared" si="38"/>
        <v>#DIV/0!</v>
      </c>
      <c r="AF303" s="127">
        <f>achats!V301</f>
        <v>0</v>
      </c>
      <c r="AG303" s="127">
        <f t="shared" si="39"/>
        <v>0</v>
      </c>
    </row>
    <row r="304" spans="1:33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 t="e">
        <f t="shared" si="38"/>
        <v>#DIV/0!</v>
      </c>
      <c r="AF304" s="127">
        <f>achats!V302</f>
        <v>0</v>
      </c>
      <c r="AG304" s="127">
        <f t="shared" si="39"/>
        <v>0</v>
      </c>
    </row>
    <row r="305" spans="1:33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 t="e">
        <f t="shared" si="38"/>
        <v>#DIV/0!</v>
      </c>
      <c r="AF305" s="127">
        <f>achats!V303</f>
        <v>0</v>
      </c>
      <c r="AG305" s="127">
        <f t="shared" si="39"/>
        <v>0</v>
      </c>
    </row>
    <row r="306" spans="1:33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 t="e">
        <f t="shared" si="38"/>
        <v>#DIV/0!</v>
      </c>
      <c r="AF306" s="127">
        <f>achats!V304</f>
        <v>0</v>
      </c>
      <c r="AG306" s="127">
        <f t="shared" si="39"/>
        <v>0</v>
      </c>
    </row>
    <row r="307" spans="1:33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 t="e">
        <f t="shared" si="38"/>
        <v>#DIV/0!</v>
      </c>
      <c r="AF307" s="127">
        <f>achats!V305</f>
        <v>0</v>
      </c>
      <c r="AG307" s="127">
        <f t="shared" si="39"/>
        <v>0</v>
      </c>
    </row>
    <row r="308" spans="1:33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 t="e">
        <f t="shared" si="38"/>
        <v>#DIV/0!</v>
      </c>
      <c r="AF308" s="127">
        <f>achats!V306</f>
        <v>0</v>
      </c>
      <c r="AG308" s="127">
        <f t="shared" si="39"/>
        <v>0</v>
      </c>
    </row>
    <row r="309" spans="1:33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 t="e">
        <f t="shared" si="38"/>
        <v>#DIV/0!</v>
      </c>
      <c r="AF309" s="127">
        <f>achats!V307</f>
        <v>0</v>
      </c>
      <c r="AG309" s="127">
        <f t="shared" si="39"/>
        <v>0</v>
      </c>
    </row>
    <row r="310" spans="1:33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 t="e">
        <f t="shared" si="38"/>
        <v>#DIV/0!</v>
      </c>
      <c r="AF310" s="127">
        <f>achats!V308</f>
        <v>0</v>
      </c>
      <c r="AG310" s="127">
        <f t="shared" si="39"/>
        <v>0</v>
      </c>
    </row>
    <row r="311" spans="1:33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 t="e">
        <f t="shared" si="38"/>
        <v>#DIV/0!</v>
      </c>
      <c r="AF311" s="127">
        <f>achats!V309</f>
        <v>0</v>
      </c>
      <c r="AG311" s="127">
        <f t="shared" si="39"/>
        <v>0</v>
      </c>
    </row>
    <row r="312" spans="1:33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 t="e">
        <f t="shared" si="38"/>
        <v>#DIV/0!</v>
      </c>
      <c r="AF312" s="127">
        <f>achats!V310</f>
        <v>0</v>
      </c>
      <c r="AG312" s="127">
        <f t="shared" si="39"/>
        <v>0</v>
      </c>
    </row>
    <row r="313" spans="1:33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 t="e">
        <f t="shared" si="38"/>
        <v>#DIV/0!</v>
      </c>
      <c r="AF313" s="127">
        <f>achats!V311</f>
        <v>0</v>
      </c>
      <c r="AG313" s="127">
        <f t="shared" si="39"/>
        <v>0</v>
      </c>
    </row>
    <row r="314" spans="1:33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 t="e">
        <f t="shared" si="38"/>
        <v>#DIV/0!</v>
      </c>
      <c r="AF314" s="127">
        <f>achats!V312</f>
        <v>0</v>
      </c>
      <c r="AG314" s="127">
        <f t="shared" si="39"/>
        <v>0</v>
      </c>
    </row>
    <row r="315" spans="1:33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 t="e">
        <f t="shared" si="38"/>
        <v>#DIV/0!</v>
      </c>
      <c r="AF315" s="127">
        <f>achats!V313</f>
        <v>0</v>
      </c>
      <c r="AG315" s="127">
        <f t="shared" si="39"/>
        <v>0</v>
      </c>
    </row>
    <row r="316" spans="1:33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 t="e">
        <f t="shared" si="38"/>
        <v>#DIV/0!</v>
      </c>
      <c r="AF316" s="127">
        <f>achats!V314</f>
        <v>0</v>
      </c>
      <c r="AG316" s="127">
        <f t="shared" si="39"/>
        <v>0</v>
      </c>
    </row>
    <row r="317" spans="1:33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 t="e">
        <f t="shared" si="38"/>
        <v>#DIV/0!</v>
      </c>
      <c r="AF317" s="127">
        <f>achats!V315</f>
        <v>0</v>
      </c>
      <c r="AG317" s="127">
        <f t="shared" si="39"/>
        <v>0</v>
      </c>
    </row>
    <row r="318" spans="1:33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 t="e">
        <f t="shared" si="38"/>
        <v>#DIV/0!</v>
      </c>
      <c r="AF318" s="127">
        <f>achats!V316</f>
        <v>0</v>
      </c>
      <c r="AG318" s="127">
        <f t="shared" si="39"/>
        <v>0</v>
      </c>
    </row>
    <row r="319" spans="1:33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 t="e">
        <f t="shared" si="38"/>
        <v>#DIV/0!</v>
      </c>
      <c r="AF319" s="127">
        <f>achats!V317</f>
        <v>0</v>
      </c>
      <c r="AG319" s="127">
        <f t="shared" si="39"/>
        <v>0</v>
      </c>
    </row>
    <row r="320" spans="1:33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 t="e">
        <f t="shared" si="38"/>
        <v>#DIV/0!</v>
      </c>
      <c r="AF320" s="127">
        <f>achats!V318</f>
        <v>0</v>
      </c>
      <c r="AG320" s="127">
        <f t="shared" si="39"/>
        <v>0</v>
      </c>
    </row>
    <row r="321" spans="1:33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 t="e">
        <f t="shared" si="38"/>
        <v>#DIV/0!</v>
      </c>
      <c r="AF321" s="127">
        <f>achats!V319</f>
        <v>0</v>
      </c>
      <c r="AG321" s="127">
        <f t="shared" si="39"/>
        <v>0</v>
      </c>
    </row>
    <row r="322" spans="1:33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 t="e">
        <f t="shared" si="38"/>
        <v>#DIV/0!</v>
      </c>
      <c r="AF322" s="127">
        <f>achats!V320</f>
        <v>0</v>
      </c>
      <c r="AG322" s="127">
        <f t="shared" si="39"/>
        <v>0</v>
      </c>
    </row>
    <row r="323" spans="1:33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 t="e">
        <f t="shared" si="38"/>
        <v>#DIV/0!</v>
      </c>
      <c r="AF323" s="127">
        <f>achats!V321</f>
        <v>0</v>
      </c>
      <c r="AG323" s="127">
        <f t="shared" si="39"/>
        <v>0</v>
      </c>
    </row>
    <row r="324" spans="1:33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 t="e">
        <f t="shared" si="38"/>
        <v>#DIV/0!</v>
      </c>
      <c r="AF324" s="127">
        <f>achats!V322</f>
        <v>0</v>
      </c>
      <c r="AG324" s="127">
        <f t="shared" si="39"/>
        <v>0</v>
      </c>
    </row>
    <row r="325" spans="1:33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 t="e">
        <f t="shared" ref="AB325:AB388" si="46">AA325/$AD$4</f>
        <v>#DIV/0!</v>
      </c>
      <c r="AF325" s="127">
        <f>achats!V323</f>
        <v>0</v>
      </c>
      <c r="AG325" s="127">
        <f t="shared" si="39"/>
        <v>0</v>
      </c>
    </row>
    <row r="326" spans="1:33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 t="e">
        <f t="shared" si="46"/>
        <v>#DIV/0!</v>
      </c>
      <c r="AF326" s="127">
        <f>achats!V324</f>
        <v>0</v>
      </c>
      <c r="AG326" s="127">
        <f t="shared" ref="AG326:AG345" si="47">(SUMIF(F:F,AF326,G:G))+(SUMIF(N:N,AF326,O:O))</f>
        <v>0</v>
      </c>
    </row>
    <row r="327" spans="1:33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 t="e">
        <f t="shared" si="46"/>
        <v>#DIV/0!</v>
      </c>
      <c r="AF327" s="127">
        <f>achats!V325</f>
        <v>0</v>
      </c>
      <c r="AG327" s="127">
        <f t="shared" si="47"/>
        <v>0</v>
      </c>
    </row>
    <row r="328" spans="1:33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 t="e">
        <f t="shared" si="46"/>
        <v>#DIV/0!</v>
      </c>
      <c r="AF328" s="127">
        <f>achats!V326</f>
        <v>0</v>
      </c>
      <c r="AG328" s="127">
        <f t="shared" si="47"/>
        <v>0</v>
      </c>
    </row>
    <row r="329" spans="1:33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 t="e">
        <f t="shared" si="46"/>
        <v>#DIV/0!</v>
      </c>
      <c r="AF329" s="127">
        <f>achats!V327</f>
        <v>0</v>
      </c>
      <c r="AG329" s="127">
        <f t="shared" si="47"/>
        <v>0</v>
      </c>
    </row>
    <row r="330" spans="1:33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 t="e">
        <f t="shared" si="46"/>
        <v>#DIV/0!</v>
      </c>
      <c r="AF330" s="127">
        <f>achats!V328</f>
        <v>0</v>
      </c>
      <c r="AG330" s="127">
        <f t="shared" si="47"/>
        <v>0</v>
      </c>
    </row>
    <row r="331" spans="1:33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 t="e">
        <f t="shared" si="46"/>
        <v>#DIV/0!</v>
      </c>
      <c r="AF331" s="127">
        <f>achats!V329</f>
        <v>0</v>
      </c>
      <c r="AG331" s="127">
        <f t="shared" si="47"/>
        <v>0</v>
      </c>
    </row>
    <row r="332" spans="1:33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 t="e">
        <f t="shared" si="46"/>
        <v>#DIV/0!</v>
      </c>
      <c r="AF332" s="127">
        <f>achats!V330</f>
        <v>0</v>
      </c>
      <c r="AG332" s="127">
        <f t="shared" si="47"/>
        <v>0</v>
      </c>
    </row>
    <row r="333" spans="1:33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 t="e">
        <f t="shared" si="46"/>
        <v>#DIV/0!</v>
      </c>
      <c r="AF333" s="127">
        <f>achats!V331</f>
        <v>0</v>
      </c>
      <c r="AG333" s="127">
        <f t="shared" si="47"/>
        <v>0</v>
      </c>
    </row>
    <row r="334" spans="1:33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 t="e">
        <f t="shared" si="46"/>
        <v>#DIV/0!</v>
      </c>
      <c r="AF334" s="127">
        <f>achats!V332</f>
        <v>0</v>
      </c>
      <c r="AG334" s="127">
        <f t="shared" si="47"/>
        <v>0</v>
      </c>
    </row>
    <row r="335" spans="1:33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 t="e">
        <f t="shared" si="46"/>
        <v>#DIV/0!</v>
      </c>
      <c r="AF335" s="127">
        <f>achats!V333</f>
        <v>0</v>
      </c>
      <c r="AG335" s="127">
        <f t="shared" si="47"/>
        <v>0</v>
      </c>
    </row>
    <row r="336" spans="1:33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 t="e">
        <f t="shared" si="46"/>
        <v>#DIV/0!</v>
      </c>
      <c r="AF336" s="127">
        <f>achats!V334</f>
        <v>0</v>
      </c>
      <c r="AG336" s="127">
        <f t="shared" si="47"/>
        <v>0</v>
      </c>
    </row>
    <row r="337" spans="1:33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 t="e">
        <f t="shared" si="46"/>
        <v>#DIV/0!</v>
      </c>
      <c r="AF337" s="127">
        <f>achats!V335</f>
        <v>0</v>
      </c>
      <c r="AG337" s="127">
        <f t="shared" si="47"/>
        <v>0</v>
      </c>
    </row>
    <row r="338" spans="1:33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 t="e">
        <f t="shared" si="46"/>
        <v>#DIV/0!</v>
      </c>
      <c r="AF338" s="127">
        <f>achats!V336</f>
        <v>0</v>
      </c>
      <c r="AG338" s="127">
        <f t="shared" si="47"/>
        <v>0</v>
      </c>
    </row>
    <row r="339" spans="1:33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 t="e">
        <f t="shared" si="46"/>
        <v>#DIV/0!</v>
      </c>
      <c r="AF339" s="127">
        <f>achats!V337</f>
        <v>0</v>
      </c>
      <c r="AG339" s="127">
        <f t="shared" si="47"/>
        <v>0</v>
      </c>
    </row>
    <row r="340" spans="1:33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 t="e">
        <f t="shared" si="46"/>
        <v>#DIV/0!</v>
      </c>
      <c r="AF340" s="127">
        <f>achats!V338</f>
        <v>0</v>
      </c>
      <c r="AG340" s="127">
        <f t="shared" si="47"/>
        <v>0</v>
      </c>
    </row>
    <row r="341" spans="1:33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 t="e">
        <f t="shared" si="46"/>
        <v>#DIV/0!</v>
      </c>
      <c r="AF341" s="127">
        <f>achats!V339</f>
        <v>0</v>
      </c>
      <c r="AG341" s="127">
        <f t="shared" si="47"/>
        <v>0</v>
      </c>
    </row>
    <row r="342" spans="1:33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 t="e">
        <f t="shared" si="46"/>
        <v>#DIV/0!</v>
      </c>
      <c r="AF342" s="127">
        <f>achats!V340</f>
        <v>0</v>
      </c>
      <c r="AG342" s="127">
        <f t="shared" si="47"/>
        <v>0</v>
      </c>
    </row>
    <row r="343" spans="1:33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 t="e">
        <f t="shared" si="46"/>
        <v>#DIV/0!</v>
      </c>
      <c r="AF343" s="127">
        <f>achats!V341</f>
        <v>0</v>
      </c>
      <c r="AG343" s="127">
        <f t="shared" si="47"/>
        <v>0</v>
      </c>
    </row>
    <row r="344" spans="1:33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 t="e">
        <f t="shared" si="46"/>
        <v>#DIV/0!</v>
      </c>
      <c r="AF344" s="127">
        <f>achats!V342</f>
        <v>0</v>
      </c>
      <c r="AG344" s="127">
        <f t="shared" si="47"/>
        <v>0</v>
      </c>
    </row>
    <row r="345" spans="1:33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 t="e">
        <f t="shared" si="46"/>
        <v>#DIV/0!</v>
      </c>
      <c r="AF345" s="127">
        <f>achats!V343</f>
        <v>0</v>
      </c>
      <c r="AG345" s="127">
        <f t="shared" si="47"/>
        <v>0</v>
      </c>
    </row>
    <row r="346" spans="1:33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 t="e">
        <f t="shared" si="46"/>
        <v>#DIV/0!</v>
      </c>
    </row>
    <row r="347" spans="1:33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 t="e">
        <f t="shared" si="46"/>
        <v>#DIV/0!</v>
      </c>
    </row>
    <row r="348" spans="1:33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 t="e">
        <f t="shared" si="46"/>
        <v>#DIV/0!</v>
      </c>
    </row>
    <row r="349" spans="1:33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 t="e">
        <f t="shared" si="46"/>
        <v>#DIV/0!</v>
      </c>
    </row>
    <row r="350" spans="1:33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 t="e">
        <f t="shared" si="46"/>
        <v>#DIV/0!</v>
      </c>
    </row>
    <row r="351" spans="1:33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 t="e">
        <f t="shared" si="46"/>
        <v>#DIV/0!</v>
      </c>
    </row>
    <row r="352" spans="1:33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 t="e">
        <f t="shared" si="46"/>
        <v>#DIV/0!</v>
      </c>
    </row>
    <row r="353" spans="1:28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 t="e">
        <f t="shared" si="46"/>
        <v>#DIV/0!</v>
      </c>
    </row>
    <row r="354" spans="1:28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 t="e">
        <f t="shared" si="46"/>
        <v>#DIV/0!</v>
      </c>
    </row>
    <row r="355" spans="1:28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 t="e">
        <f t="shared" si="46"/>
        <v>#DIV/0!</v>
      </c>
    </row>
    <row r="356" spans="1:28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 t="e">
        <f t="shared" si="46"/>
        <v>#DIV/0!</v>
      </c>
    </row>
    <row r="357" spans="1:28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 t="e">
        <f t="shared" si="46"/>
        <v>#DIV/0!</v>
      </c>
    </row>
    <row r="358" spans="1:28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 t="e">
        <f t="shared" si="46"/>
        <v>#DIV/0!</v>
      </c>
    </row>
    <row r="359" spans="1:28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 t="e">
        <f t="shared" si="46"/>
        <v>#DIV/0!</v>
      </c>
    </row>
    <row r="360" spans="1:28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 t="e">
        <f t="shared" si="46"/>
        <v>#DIV/0!</v>
      </c>
    </row>
    <row r="361" spans="1:28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 t="e">
        <f t="shared" si="46"/>
        <v>#DIV/0!</v>
      </c>
    </row>
    <row r="362" spans="1:28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 t="e">
        <f t="shared" si="46"/>
        <v>#DIV/0!</v>
      </c>
    </row>
    <row r="363" spans="1:28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 t="e">
        <f t="shared" si="46"/>
        <v>#DIV/0!</v>
      </c>
    </row>
    <row r="364" spans="1:28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 t="e">
        <f t="shared" si="46"/>
        <v>#DIV/0!</v>
      </c>
    </row>
    <row r="365" spans="1:28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 t="e">
        <f t="shared" si="46"/>
        <v>#DIV/0!</v>
      </c>
    </row>
    <row r="366" spans="1:28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 t="e">
        <f t="shared" si="46"/>
        <v>#DIV/0!</v>
      </c>
    </row>
    <row r="367" spans="1:28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 t="e">
        <f t="shared" si="46"/>
        <v>#DIV/0!</v>
      </c>
    </row>
    <row r="368" spans="1:28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 t="e">
        <f t="shared" si="46"/>
        <v>#DIV/0!</v>
      </c>
    </row>
    <row r="369" spans="1:28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 t="e">
        <f t="shared" si="46"/>
        <v>#DIV/0!</v>
      </c>
    </row>
    <row r="370" spans="1:28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 t="e">
        <f t="shared" si="46"/>
        <v>#DIV/0!</v>
      </c>
    </row>
    <row r="371" spans="1:28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 t="e">
        <f t="shared" si="46"/>
        <v>#DIV/0!</v>
      </c>
    </row>
    <row r="372" spans="1:28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 t="e">
        <f t="shared" si="46"/>
        <v>#DIV/0!</v>
      </c>
    </row>
    <row r="373" spans="1:28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 t="e">
        <f t="shared" si="46"/>
        <v>#DIV/0!</v>
      </c>
    </row>
    <row r="374" spans="1:28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 t="e">
        <f t="shared" si="46"/>
        <v>#DIV/0!</v>
      </c>
    </row>
    <row r="375" spans="1:28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 t="e">
        <f t="shared" si="46"/>
        <v>#DIV/0!</v>
      </c>
    </row>
    <row r="376" spans="1:28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 t="e">
        <f t="shared" si="46"/>
        <v>#DIV/0!</v>
      </c>
    </row>
    <row r="377" spans="1:28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 t="e">
        <f t="shared" si="46"/>
        <v>#DIV/0!</v>
      </c>
    </row>
    <row r="378" spans="1:28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 t="e">
        <f t="shared" si="46"/>
        <v>#DIV/0!</v>
      </c>
    </row>
    <row r="379" spans="1:28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 t="e">
        <f t="shared" si="46"/>
        <v>#DIV/0!</v>
      </c>
    </row>
    <row r="380" spans="1:28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 t="e">
        <f t="shared" si="46"/>
        <v>#DIV/0!</v>
      </c>
    </row>
    <row r="381" spans="1:28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 t="e">
        <f t="shared" si="46"/>
        <v>#DIV/0!</v>
      </c>
    </row>
    <row r="382" spans="1:28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 t="e">
        <f t="shared" si="46"/>
        <v>#DIV/0!</v>
      </c>
    </row>
    <row r="383" spans="1:28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 t="e">
        <f t="shared" si="46"/>
        <v>#DIV/0!</v>
      </c>
    </row>
    <row r="384" spans="1:28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 t="e">
        <f t="shared" si="46"/>
        <v>#DIV/0!</v>
      </c>
    </row>
    <row r="385" spans="24:28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 t="e">
        <f t="shared" si="46"/>
        <v>#DIV/0!</v>
      </c>
    </row>
    <row r="386" spans="24:28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 t="e">
        <f t="shared" si="46"/>
        <v>#DIV/0!</v>
      </c>
    </row>
    <row r="387" spans="24:28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 t="e">
        <f t="shared" si="46"/>
        <v>#DIV/0!</v>
      </c>
    </row>
    <row r="388" spans="24:28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 t="e">
        <f t="shared" si="46"/>
        <v>#DIV/0!</v>
      </c>
    </row>
    <row r="389" spans="24:28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 t="e">
        <f t="shared" ref="AB389:AB431" si="52">AA389/$AD$4</f>
        <v>#DIV/0!</v>
      </c>
    </row>
    <row r="390" spans="24:28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 t="e">
        <f t="shared" si="52"/>
        <v>#DIV/0!</v>
      </c>
    </row>
    <row r="391" spans="24:28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 t="e">
        <f t="shared" si="52"/>
        <v>#DIV/0!</v>
      </c>
    </row>
    <row r="392" spans="24:28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 t="e">
        <f t="shared" si="52"/>
        <v>#DIV/0!</v>
      </c>
    </row>
    <row r="393" spans="24:28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 t="e">
        <f t="shared" si="52"/>
        <v>#DIV/0!</v>
      </c>
    </row>
    <row r="394" spans="24:28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 t="e">
        <f t="shared" si="52"/>
        <v>#DIV/0!</v>
      </c>
    </row>
    <row r="395" spans="24:28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 t="e">
        <f t="shared" si="52"/>
        <v>#DIV/0!</v>
      </c>
    </row>
    <row r="396" spans="24:28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 t="e">
        <f t="shared" si="52"/>
        <v>#DIV/0!</v>
      </c>
    </row>
    <row r="397" spans="24:28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 t="e">
        <f t="shared" si="52"/>
        <v>#DIV/0!</v>
      </c>
    </row>
    <row r="398" spans="24:28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 t="e">
        <f t="shared" si="52"/>
        <v>#DIV/0!</v>
      </c>
    </row>
    <row r="399" spans="24:28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 t="e">
        <f t="shared" si="52"/>
        <v>#DIV/0!</v>
      </c>
    </row>
    <row r="400" spans="24:28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 t="e">
        <f t="shared" si="52"/>
        <v>#DIV/0!</v>
      </c>
    </row>
    <row r="401" spans="24:28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 t="e">
        <f t="shared" si="52"/>
        <v>#DIV/0!</v>
      </c>
    </row>
    <row r="402" spans="24:28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 t="e">
        <f t="shared" si="52"/>
        <v>#DIV/0!</v>
      </c>
    </row>
    <row r="403" spans="24:28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 t="e">
        <f t="shared" si="52"/>
        <v>#DIV/0!</v>
      </c>
    </row>
    <row r="404" spans="24:28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 t="e">
        <f t="shared" si="52"/>
        <v>#DIV/0!</v>
      </c>
    </row>
    <row r="405" spans="24:28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 t="e">
        <f t="shared" si="52"/>
        <v>#DIV/0!</v>
      </c>
    </row>
    <row r="406" spans="24:28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 t="e">
        <f t="shared" si="52"/>
        <v>#DIV/0!</v>
      </c>
    </row>
    <row r="407" spans="24:28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 t="e">
        <f t="shared" si="52"/>
        <v>#DIV/0!</v>
      </c>
    </row>
    <row r="408" spans="24:28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 t="e">
        <f t="shared" si="52"/>
        <v>#DIV/0!</v>
      </c>
    </row>
    <row r="409" spans="24:28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 t="e">
        <f t="shared" si="52"/>
        <v>#DIV/0!</v>
      </c>
    </row>
    <row r="410" spans="24:28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 t="e">
        <f t="shared" si="52"/>
        <v>#DIV/0!</v>
      </c>
    </row>
    <row r="411" spans="24:28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 t="e">
        <f t="shared" si="52"/>
        <v>#DIV/0!</v>
      </c>
    </row>
    <row r="412" spans="24:28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 t="e">
        <f t="shared" si="52"/>
        <v>#DIV/0!</v>
      </c>
    </row>
    <row r="413" spans="24:28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 t="e">
        <f t="shared" si="52"/>
        <v>#DIV/0!</v>
      </c>
    </row>
    <row r="414" spans="24:28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 t="e">
        <f t="shared" si="52"/>
        <v>#DIV/0!</v>
      </c>
    </row>
    <row r="415" spans="24:28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 t="e">
        <f t="shared" si="52"/>
        <v>#DIV/0!</v>
      </c>
    </row>
    <row r="416" spans="24:28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 t="e">
        <f t="shared" si="52"/>
        <v>#DIV/0!</v>
      </c>
    </row>
    <row r="417" spans="24:28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 t="e">
        <f t="shared" si="52"/>
        <v>#DIV/0!</v>
      </c>
    </row>
    <row r="418" spans="24:28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 t="e">
        <f t="shared" si="52"/>
        <v>#DIV/0!</v>
      </c>
    </row>
    <row r="419" spans="24:28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 t="e">
        <f t="shared" si="52"/>
        <v>#DIV/0!</v>
      </c>
    </row>
    <row r="420" spans="24:28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 t="e">
        <f t="shared" si="52"/>
        <v>#DIV/0!</v>
      </c>
    </row>
    <row r="421" spans="24:28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 t="e">
        <f t="shared" si="52"/>
        <v>#DIV/0!</v>
      </c>
    </row>
    <row r="422" spans="24:28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 t="e">
        <f t="shared" si="52"/>
        <v>#DIV/0!</v>
      </c>
    </row>
    <row r="423" spans="24:28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 t="e">
        <f t="shared" si="52"/>
        <v>#DIV/0!</v>
      </c>
    </row>
    <row r="424" spans="24:28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 t="e">
        <f t="shared" si="52"/>
        <v>#DIV/0!</v>
      </c>
    </row>
    <row r="425" spans="24:28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 t="e">
        <f t="shared" si="52"/>
        <v>#DIV/0!</v>
      </c>
    </row>
    <row r="426" spans="24:28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 t="e">
        <f t="shared" si="52"/>
        <v>#DIV/0!</v>
      </c>
    </row>
    <row r="427" spans="24:28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 t="e">
        <f t="shared" si="52"/>
        <v>#DIV/0!</v>
      </c>
    </row>
    <row r="428" spans="24:28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 t="e">
        <f t="shared" si="52"/>
        <v>#DIV/0!</v>
      </c>
    </row>
    <row r="429" spans="24:28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 t="e">
        <f t="shared" si="52"/>
        <v>#DIV/0!</v>
      </c>
    </row>
    <row r="430" spans="24:28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 t="e">
        <f t="shared" si="52"/>
        <v>#DIV/0!</v>
      </c>
    </row>
    <row r="431" spans="24:28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 t="e">
        <f t="shared" si="52"/>
        <v>#DIV/0!</v>
      </c>
    </row>
  </sheetData>
  <mergeCells count="28">
    <mergeCell ref="C111:E111"/>
    <mergeCell ref="L111:M111"/>
    <mergeCell ref="R100:U101"/>
    <mergeCell ref="V100:V101"/>
    <mergeCell ref="Q12:V12"/>
    <mergeCell ref="R13:U14"/>
    <mergeCell ref="V13:V14"/>
    <mergeCell ref="Q15:V15"/>
    <mergeCell ref="R16:U17"/>
    <mergeCell ref="V16:V17"/>
    <mergeCell ref="Q24:V24"/>
    <mergeCell ref="Q18:V18"/>
    <mergeCell ref="R19:U20"/>
    <mergeCell ref="V19:V20"/>
    <mergeCell ref="Q21:V21"/>
    <mergeCell ref="R22:U23"/>
    <mergeCell ref="C2:E2"/>
    <mergeCell ref="L2:M2"/>
    <mergeCell ref="V22:V23"/>
    <mergeCell ref="Q9:V9"/>
    <mergeCell ref="R10:U11"/>
    <mergeCell ref="V10:V11"/>
    <mergeCell ref="Q3:V3"/>
    <mergeCell ref="R4:U5"/>
    <mergeCell ref="V4:V5"/>
    <mergeCell ref="Q6:V6"/>
    <mergeCell ref="R7:U8"/>
    <mergeCell ref="V7:V8"/>
  </mergeCells>
  <dataValidations count="1">
    <dataValidation type="list" allowBlank="1" showInputMessage="1" showErrorMessage="1" sqref="M114:M214" xr:uid="{00000000-0002-0000-0B00-000000000000}">
      <formula1>$A$218:$A$230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B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B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B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B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B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tabColor theme="3" tint="0.59999389629810485"/>
  </sheetPr>
  <dimension ref="A2:AG431"/>
  <sheetViews>
    <sheetView workbookViewId="0">
      <selection activeCell="M28" sqref="M28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519531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>
        <f>DATE(2020,1,4)</f>
        <v>43834</v>
      </c>
      <c r="D2" s="195"/>
      <c r="E2" s="196"/>
      <c r="F2" s="67"/>
      <c r="K2" s="129" t="s">
        <v>135</v>
      </c>
      <c r="L2" s="194">
        <f>DATE(2020,1,11)</f>
        <v>43841</v>
      </c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 t="e">
        <f>AA4/$AD$4</f>
        <v>#DIV/0!</v>
      </c>
      <c r="AD4" s="71">
        <f>SUM(AA:AA)</f>
        <v>0</v>
      </c>
      <c r="AF4" s="109" t="s">
        <v>162</v>
      </c>
      <c r="AG4" s="109" t="s">
        <v>8</v>
      </c>
    </row>
    <row r="5" spans="1:33" ht="13.5" customHeight="1" thickBot="1" x14ac:dyDescent="0.2">
      <c r="A5" s="103"/>
      <c r="B5" s="126" t="str">
        <f>IF(A5="","",VLOOKUP(A5,'Rég clients'!A:B,2,0))</f>
        <v/>
      </c>
      <c r="C5" s="123"/>
      <c r="D5" s="123"/>
      <c r="E5" s="124"/>
      <c r="F5" s="125"/>
      <c r="G5" s="106" t="e">
        <f>B5*D5</f>
        <v>#VALUE!</v>
      </c>
      <c r="H5" s="104" t="e">
        <f>SUM(G5:G105)</f>
        <v>#VALUE!</v>
      </c>
      <c r="I5" s="107"/>
      <c r="J5" s="128" t="str">
        <f>IF(I5="","",VLOOKUP(I5,'Rég clients'!A:B,2,0))</f>
        <v/>
      </c>
      <c r="K5" s="123"/>
      <c r="L5" s="123"/>
      <c r="M5" s="123"/>
      <c r="N5" s="123"/>
      <c r="O5" s="3" t="e">
        <f>J5*L5</f>
        <v>#VALUE!</v>
      </c>
      <c r="P5" s="54" t="e">
        <f>SUM(O5:O105)</f>
        <v>#VALUE!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0</v>
      </c>
      <c r="Z5" s="7">
        <f t="shared" ref="Z5:Z68" si="2">SUMIF(M:M,A219,L:L)</f>
        <v>0</v>
      </c>
      <c r="AA5" s="7">
        <f t="shared" ref="AA5:AA68" si="3">SUM(Y5:Z5)</f>
        <v>0</v>
      </c>
      <c r="AB5" s="72" t="e">
        <f t="shared" ref="AB5:AB68" si="4">AA5/$AD$4</f>
        <v>#DIV/0!</v>
      </c>
      <c r="AD5" s="74" t="e">
        <f>SUM(AB4:AB431)</f>
        <v>#DIV/0!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/>
      <c r="B6" s="126" t="str">
        <f>IF(A6="","",VLOOKUP(A6,'Rég clients'!A:B,2,0))</f>
        <v/>
      </c>
      <c r="C6" s="123"/>
      <c r="D6" s="123"/>
      <c r="E6" s="124"/>
      <c r="F6" s="125"/>
      <c r="G6" s="106" t="e">
        <f t="shared" ref="G6:G69" si="5">B6*D6</f>
        <v>#VALUE!</v>
      </c>
      <c r="I6" s="107"/>
      <c r="J6" s="128" t="str">
        <f>IF(I6="","",VLOOKUP(I6,'Rég clients'!A:B,2,0))</f>
        <v/>
      </c>
      <c r="K6" s="123"/>
      <c r="L6" s="123"/>
      <c r="M6" s="123"/>
      <c r="N6" s="123"/>
      <c r="O6" s="3" t="e">
        <f t="shared" ref="O6:O69" si="6">J6*L6</f>
        <v>#VALUE!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0</v>
      </c>
      <c r="Z6" s="7">
        <f t="shared" si="2"/>
        <v>0</v>
      </c>
      <c r="AA6" s="7">
        <f t="shared" si="3"/>
        <v>0</v>
      </c>
      <c r="AB6" s="72" t="e">
        <f t="shared" si="4"/>
        <v>#DIV/0!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/>
      <c r="B7" s="126" t="str">
        <f>IF(A7="","",VLOOKUP(A7,'Rég clients'!A:B,2,0))</f>
        <v/>
      </c>
      <c r="C7" s="123"/>
      <c r="D7" s="123"/>
      <c r="E7" s="124"/>
      <c r="F7" s="125"/>
      <c r="G7" s="106" t="e">
        <f t="shared" si="5"/>
        <v>#VALUE!</v>
      </c>
      <c r="I7" s="107"/>
      <c r="J7" s="128" t="str">
        <f>IF(I7="","",VLOOKUP(I7,'Rég clients'!A:B,2,0))</f>
        <v/>
      </c>
      <c r="K7" s="123"/>
      <c r="L7" s="123"/>
      <c r="M7" s="123"/>
      <c r="N7" s="123"/>
      <c r="O7" s="3" t="e">
        <f t="shared" si="6"/>
        <v>#VALUE!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 t="e">
        <f t="shared" si="4"/>
        <v>#DIV/0!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/>
      <c r="B8" s="126" t="str">
        <f>IF(A8="","",VLOOKUP(A8,'Rég clients'!A:B,2,0))</f>
        <v/>
      </c>
      <c r="C8" s="123"/>
      <c r="D8" s="123"/>
      <c r="E8" s="124"/>
      <c r="F8" s="125"/>
      <c r="G8" s="106" t="e">
        <f t="shared" si="5"/>
        <v>#VALUE!</v>
      </c>
      <c r="I8" s="107"/>
      <c r="J8" s="128" t="str">
        <f>IF(I8="","",VLOOKUP(I8,'Rég clients'!A:B,2,0))</f>
        <v/>
      </c>
      <c r="K8" s="123"/>
      <c r="L8" s="123"/>
      <c r="M8" s="123"/>
      <c r="N8" s="123"/>
      <c r="O8" s="3" t="e">
        <f t="shared" si="6"/>
        <v>#VALUE!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 t="e">
        <f t="shared" si="4"/>
        <v>#DIV/0!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/>
      <c r="B9" s="126" t="str">
        <f>IF(A9="","",VLOOKUP(A9,'Rég clients'!A:B,2,0))</f>
        <v/>
      </c>
      <c r="C9" s="123"/>
      <c r="D9" s="123"/>
      <c r="E9" s="124"/>
      <c r="F9" s="125"/>
      <c r="G9" s="106" t="e">
        <f t="shared" si="5"/>
        <v>#VALUE!</v>
      </c>
      <c r="I9" s="107"/>
      <c r="J9" s="128" t="str">
        <f>IF(I9="","",VLOOKUP(I9,'Rég clients'!A:B,2,0))</f>
        <v/>
      </c>
      <c r="K9" s="123"/>
      <c r="L9" s="123"/>
      <c r="M9" s="123"/>
      <c r="N9" s="123"/>
      <c r="O9" s="3" t="e">
        <f t="shared" si="6"/>
        <v>#VALUE!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 t="e">
        <f t="shared" si="4"/>
        <v>#DIV/0!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/>
      <c r="B10" s="126" t="str">
        <f>IF(A10="","",VLOOKUP(A10,'Rég clients'!A:B,2,0))</f>
        <v/>
      </c>
      <c r="C10" s="123"/>
      <c r="D10" s="123"/>
      <c r="E10" s="124"/>
      <c r="F10" s="125"/>
      <c r="G10" s="106" t="e">
        <f t="shared" si="5"/>
        <v>#VALUE!</v>
      </c>
      <c r="I10" s="107"/>
      <c r="J10" s="128" t="str">
        <f>IF(I10="","",VLOOKUP(I10,'Rég clients'!A:B,2,0))</f>
        <v/>
      </c>
      <c r="K10" s="123"/>
      <c r="L10" s="123"/>
      <c r="M10" s="123"/>
      <c r="N10" s="123"/>
      <c r="O10" s="3" t="e">
        <f t="shared" si="6"/>
        <v>#VALUE!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 t="e">
        <f t="shared" si="4"/>
        <v>#DIV/0!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/>
      <c r="B11" s="126" t="str">
        <f>IF(A11="","",VLOOKUP(A11,'Rég clients'!A:B,2,0))</f>
        <v/>
      </c>
      <c r="C11" s="123"/>
      <c r="D11" s="123"/>
      <c r="E11" s="124"/>
      <c r="F11" s="125"/>
      <c r="G11" s="106" t="e">
        <f t="shared" si="5"/>
        <v>#VALUE!</v>
      </c>
      <c r="I11" s="107"/>
      <c r="J11" s="128" t="str">
        <f>IF(I11="","",VLOOKUP(I11,'Rég clients'!A:B,2,0))</f>
        <v/>
      </c>
      <c r="K11" s="123"/>
      <c r="L11" s="123"/>
      <c r="M11" s="123"/>
      <c r="N11" s="123"/>
      <c r="O11" s="3" t="e">
        <f t="shared" si="6"/>
        <v>#VALUE!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 t="e">
        <f t="shared" si="4"/>
        <v>#DIV/0!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/>
      <c r="B12" s="126" t="str">
        <f>IF(A12="","",VLOOKUP(A12,'Rég clients'!A:B,2,0))</f>
        <v/>
      </c>
      <c r="C12" s="123"/>
      <c r="D12" s="123"/>
      <c r="E12" s="124"/>
      <c r="F12" s="125"/>
      <c r="G12" s="106" t="e">
        <f t="shared" si="5"/>
        <v>#VALUE!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 t="e">
        <f t="shared" si="4"/>
        <v>#DIV/0!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/>
      <c r="B13" s="126" t="str">
        <f>IF(A13="","",VLOOKUP(A13,'Rég clients'!A:B,2,0))</f>
        <v/>
      </c>
      <c r="C13" s="123"/>
      <c r="D13" s="123"/>
      <c r="E13" s="124"/>
      <c r="F13" s="125"/>
      <c r="G13" s="106" t="e">
        <f t="shared" si="5"/>
        <v>#VALUE!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 t="e">
        <f t="shared" si="4"/>
        <v>#DIV/0!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 t="e">
        <f t="shared" si="4"/>
        <v>#DIV/0!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 t="e">
        <f t="shared" si="4"/>
        <v>#DIV/0!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 t="e">
        <f t="shared" si="4"/>
        <v>#DIV/0!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 t="e">
        <f t="shared" si="4"/>
        <v>#DIV/0!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 t="e">
        <f t="shared" si="4"/>
        <v>#DIV/0!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 t="e">
        <f t="shared" si="4"/>
        <v>#DIV/0!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 t="e">
        <f t="shared" si="4"/>
        <v>#DIV/0!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 t="e">
        <f t="shared" si="4"/>
        <v>#DIV/0!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 t="e">
        <f t="shared" si="4"/>
        <v>#DIV/0!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 t="e">
        <f t="shared" si="4"/>
        <v>#DIV/0!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 t="e">
        <f t="shared" si="4"/>
        <v>#DIV/0!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 t="e">
        <f t="shared" si="4"/>
        <v>#DIV/0!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 t="e">
        <f t="shared" si="4"/>
        <v>#DIV/0!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 t="e">
        <f t="shared" si="4"/>
        <v>#DIV/0!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 t="e">
        <f t="shared" si="4"/>
        <v>#DIV/0!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 t="e">
        <f t="shared" si="4"/>
        <v>#DIV/0!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 t="e">
        <f t="shared" si="4"/>
        <v>#DIV/0!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 t="e">
        <f t="shared" si="4"/>
        <v>#DIV/0!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 t="e">
        <f t="shared" si="4"/>
        <v>#DIV/0!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 t="e">
        <f t="shared" si="4"/>
        <v>#DIV/0!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 t="e">
        <f t="shared" si="4"/>
        <v>#DIV/0!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 t="e">
        <f t="shared" si="4"/>
        <v>#DIV/0!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 t="e">
        <f t="shared" si="4"/>
        <v>#DIV/0!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 t="e">
        <f t="shared" si="4"/>
        <v>#DIV/0!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 t="e">
        <f t="shared" si="4"/>
        <v>#DIV/0!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 t="e">
        <f t="shared" si="4"/>
        <v>#DIV/0!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 t="e">
        <f t="shared" si="4"/>
        <v>#DIV/0!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 t="e">
        <f t="shared" si="4"/>
        <v>#DIV/0!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 t="e">
        <f t="shared" si="4"/>
        <v>#DIV/0!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 t="e">
        <f t="shared" si="4"/>
        <v>#DIV/0!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 t="e">
        <f t="shared" si="4"/>
        <v>#DIV/0!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 t="e">
        <f t="shared" si="4"/>
        <v>#DIV/0!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 t="e">
        <f t="shared" si="4"/>
        <v>#DIV/0!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 t="e">
        <f t="shared" si="4"/>
        <v>#DIV/0!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 t="e">
        <f t="shared" si="4"/>
        <v>#DIV/0!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 t="e">
        <f t="shared" si="4"/>
        <v>#DIV/0!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 t="e">
        <f t="shared" si="4"/>
        <v>#DIV/0!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 t="e">
        <f t="shared" si="4"/>
        <v>#DIV/0!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 t="e">
        <f t="shared" si="4"/>
        <v>#DIV/0!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 t="e">
        <f t="shared" si="4"/>
        <v>#DIV/0!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 t="e">
        <f t="shared" si="4"/>
        <v>#DIV/0!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 t="e">
        <f t="shared" si="4"/>
        <v>#DIV/0!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 t="e">
        <f t="shared" si="4"/>
        <v>#DIV/0!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 t="e">
        <f t="shared" si="4"/>
        <v>#DIV/0!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 t="e">
        <f t="shared" si="4"/>
        <v>#DIV/0!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 t="e">
        <f t="shared" si="4"/>
        <v>#DIV/0!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 t="e">
        <f t="shared" si="4"/>
        <v>#DIV/0!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 t="e">
        <f t="shared" si="4"/>
        <v>#DIV/0!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 t="e">
        <f t="shared" si="4"/>
        <v>#DIV/0!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 t="e">
        <f t="shared" si="4"/>
        <v>#DIV/0!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 t="e">
        <f t="shared" si="4"/>
        <v>#DIV/0!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 t="e">
        <f t="shared" si="4"/>
        <v>#DIV/0!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 t="e">
        <f t="shared" si="4"/>
        <v>#DIV/0!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 t="e">
        <f t="shared" si="4"/>
        <v>#DIV/0!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 t="e">
        <f t="shared" si="4"/>
        <v>#DIV/0!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 t="e">
        <f t="shared" ref="AB69:AB132" si="12">AA69/$AD$4</f>
        <v>#DIV/0!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 t="e">
        <f t="shared" si="12"/>
        <v>#DIV/0!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 t="e">
        <f t="shared" si="12"/>
        <v>#DIV/0!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 t="e">
        <f t="shared" si="12"/>
        <v>#DIV/0!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 t="e">
        <f t="shared" si="12"/>
        <v>#DIV/0!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 t="e">
        <f t="shared" si="12"/>
        <v>#DIV/0!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 t="e">
        <f t="shared" si="12"/>
        <v>#DIV/0!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 t="e">
        <f t="shared" si="12"/>
        <v>#DIV/0!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 t="e">
        <f t="shared" si="12"/>
        <v>#DIV/0!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 t="e">
        <f t="shared" si="12"/>
        <v>#DIV/0!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 t="e">
        <f t="shared" si="12"/>
        <v>#DIV/0!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 t="e">
        <f t="shared" si="12"/>
        <v>#DIV/0!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 t="e">
        <f t="shared" si="12"/>
        <v>#DIV/0!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 t="e">
        <f t="shared" si="12"/>
        <v>#DIV/0!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 t="e">
        <f t="shared" si="12"/>
        <v>#DIV/0!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 t="e">
        <f t="shared" si="12"/>
        <v>#DIV/0!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 t="e">
        <f t="shared" si="12"/>
        <v>#DIV/0!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 t="e">
        <f t="shared" si="12"/>
        <v>#DIV/0!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 t="e">
        <f t="shared" si="12"/>
        <v>#DIV/0!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 t="e">
        <f t="shared" si="12"/>
        <v>#DIV/0!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 t="e">
        <f t="shared" si="12"/>
        <v>#DIV/0!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 t="e">
        <f t="shared" si="12"/>
        <v>#DIV/0!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 t="e">
        <f t="shared" si="12"/>
        <v>#DIV/0!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 t="e">
        <f t="shared" si="12"/>
        <v>#DIV/0!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 t="e">
        <f t="shared" si="12"/>
        <v>#DIV/0!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 t="e">
        <f t="shared" si="12"/>
        <v>#DIV/0!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 t="e">
        <f t="shared" si="12"/>
        <v>#DIV/0!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 t="e">
        <f t="shared" si="12"/>
        <v>#DIV/0!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 t="e">
        <f t="shared" si="12"/>
        <v>#DIV/0!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 t="e">
        <f t="shared" si="12"/>
        <v>#DIV/0!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 t="e">
        <f t="shared" si="12"/>
        <v>#DIV/0!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 t="e">
        <f t="shared" si="12"/>
        <v>#DIV/0!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 t="e">
        <f t="shared" si="12"/>
        <v>#DIV/0!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 t="e">
        <f t="shared" si="12"/>
        <v>#DIV/0!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 t="e">
        <f t="shared" si="12"/>
        <v>#DIV/0!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 t="e">
        <f t="shared" si="12"/>
        <v>#DIV/0!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 t="e">
        <f t="shared" si="12"/>
        <v>#DIV/0!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 t="e">
        <f t="shared" si="12"/>
        <v>#DIV/0!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 t="e">
        <f t="shared" si="12"/>
        <v>#DIV/0!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 t="e">
        <f t="shared" si="12"/>
        <v>#DIV/0!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 t="e">
        <f t="shared" si="12"/>
        <v>#DIV/0!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 t="e">
        <f t="shared" si="12"/>
        <v>#DIV/0!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>
        <f>DATE(2020,1,18)</f>
        <v>43848</v>
      </c>
      <c r="D111" s="195"/>
      <c r="E111" s="196"/>
      <c r="F111" s="67"/>
      <c r="K111" s="129" t="s">
        <v>133</v>
      </c>
      <c r="L111" s="194">
        <f>DATE(2020,1,25)</f>
        <v>43855</v>
      </c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 t="e">
        <f t="shared" si="12"/>
        <v>#DIV/0!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 t="e">
        <f t="shared" si="12"/>
        <v>#DIV/0!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 t="e">
        <f t="shared" si="12"/>
        <v>#DIV/0!</v>
      </c>
      <c r="AF113" s="127">
        <f>achats!V111</f>
        <v>0</v>
      </c>
      <c r="AG113" s="127">
        <f t="shared" si="15"/>
        <v>0</v>
      </c>
    </row>
    <row r="114" spans="1:33" x14ac:dyDescent="0.15">
      <c r="A114" s="103"/>
      <c r="B114" s="126" t="str">
        <f>IF(A114="","",VLOOKUP(A114,'Rég clients'!A:B,2,0))</f>
        <v/>
      </c>
      <c r="C114" s="123"/>
      <c r="D114" s="123"/>
      <c r="E114" s="123"/>
      <c r="F114" s="123"/>
      <c r="G114" s="130" t="e">
        <f>B114*D114</f>
        <v>#VALUE!</v>
      </c>
      <c r="H114" s="54" t="e">
        <f>SUM(G114:G214)</f>
        <v>#VALUE!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 t="e">
        <f t="shared" si="12"/>
        <v>#DIV/0!</v>
      </c>
      <c r="AF114" s="127">
        <f>achats!V112</f>
        <v>0</v>
      </c>
      <c r="AG114" s="127">
        <f t="shared" si="15"/>
        <v>0</v>
      </c>
    </row>
    <row r="115" spans="1:33" x14ac:dyDescent="0.15">
      <c r="A115" s="103"/>
      <c r="B115" s="126" t="str">
        <f>IF(A115="","",VLOOKUP(A115,'Rég clients'!A:B,2,0))</f>
        <v/>
      </c>
      <c r="C115" s="123"/>
      <c r="D115" s="123"/>
      <c r="E115" s="123"/>
      <c r="F115" s="123"/>
      <c r="G115" s="130" t="e">
        <f t="shared" ref="G115:G178" si="16">B115*D115</f>
        <v>#VALUE!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 t="e">
        <f t="shared" si="12"/>
        <v>#DIV/0!</v>
      </c>
      <c r="AF115" s="127">
        <f>achats!V113</f>
        <v>0</v>
      </c>
      <c r="AG115" s="127">
        <f t="shared" si="15"/>
        <v>0</v>
      </c>
    </row>
    <row r="116" spans="1:33" x14ac:dyDescent="0.15">
      <c r="A116" s="103"/>
      <c r="B116" s="126" t="str">
        <f>IF(A116="","",VLOOKUP(A116,'Rég clients'!A:B,2,0))</f>
        <v/>
      </c>
      <c r="C116" s="123"/>
      <c r="D116" s="123"/>
      <c r="E116" s="123"/>
      <c r="F116" s="123"/>
      <c r="G116" s="130" t="e">
        <f t="shared" si="16"/>
        <v>#VALUE!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 t="e">
        <f t="shared" si="12"/>
        <v>#DIV/0!</v>
      </c>
      <c r="AF116" s="127">
        <f>achats!V114</f>
        <v>0</v>
      </c>
      <c r="AG116" s="127">
        <f t="shared" si="15"/>
        <v>0</v>
      </c>
    </row>
    <row r="117" spans="1:33" x14ac:dyDescent="0.15">
      <c r="A117" s="103"/>
      <c r="B117" s="126" t="str">
        <f>IF(A117="","",VLOOKUP(A117,'Rég clients'!A:B,2,0))</f>
        <v/>
      </c>
      <c r="C117" s="123"/>
      <c r="D117" s="123"/>
      <c r="E117" s="123"/>
      <c r="F117" s="123"/>
      <c r="G117" s="130" t="e">
        <f t="shared" si="16"/>
        <v>#VALUE!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 t="e">
        <f t="shared" si="12"/>
        <v>#DIV/0!</v>
      </c>
      <c r="AF117" s="127">
        <f>achats!V115</f>
        <v>0</v>
      </c>
      <c r="AG117" s="127">
        <f t="shared" si="15"/>
        <v>0</v>
      </c>
    </row>
    <row r="118" spans="1:33" x14ac:dyDescent="0.15">
      <c r="A118" s="103"/>
      <c r="B118" s="126" t="str">
        <f>IF(A118="","",VLOOKUP(A118,'Rég clients'!A:B,2,0))</f>
        <v/>
      </c>
      <c r="C118" s="123"/>
      <c r="D118" s="123"/>
      <c r="E118" s="123"/>
      <c r="F118" s="123"/>
      <c r="G118" s="130" t="e">
        <f t="shared" si="16"/>
        <v>#VALUE!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 t="e">
        <f t="shared" si="12"/>
        <v>#DIV/0!</v>
      </c>
      <c r="AF118" s="127">
        <f>achats!V116</f>
        <v>0</v>
      </c>
      <c r="AG118" s="127">
        <f t="shared" si="15"/>
        <v>0</v>
      </c>
    </row>
    <row r="119" spans="1:33" x14ac:dyDescent="0.15">
      <c r="A119" s="103"/>
      <c r="B119" s="126" t="str">
        <f>IF(A119="","",VLOOKUP(A119,'Rég clients'!A:B,2,0))</f>
        <v/>
      </c>
      <c r="C119" s="123"/>
      <c r="D119" s="123"/>
      <c r="E119" s="123"/>
      <c r="F119" s="123"/>
      <c r="G119" s="130" t="e">
        <f t="shared" si="16"/>
        <v>#VALUE!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 t="e">
        <f t="shared" si="12"/>
        <v>#DIV/0!</v>
      </c>
      <c r="AF119" s="127">
        <f>achats!V117</f>
        <v>0</v>
      </c>
      <c r="AG119" s="127">
        <f t="shared" si="15"/>
        <v>0</v>
      </c>
    </row>
    <row r="120" spans="1:33" x14ac:dyDescent="0.15">
      <c r="A120" s="103"/>
      <c r="B120" s="126" t="str">
        <f>IF(A120="","",VLOOKUP(A120,'Rég clients'!A:B,2,0))</f>
        <v/>
      </c>
      <c r="C120" s="123"/>
      <c r="D120" s="123"/>
      <c r="E120" s="123"/>
      <c r="F120" s="123"/>
      <c r="G120" s="130" t="e">
        <f t="shared" si="16"/>
        <v>#VALUE!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 t="e">
        <f t="shared" si="12"/>
        <v>#DIV/0!</v>
      </c>
      <c r="AF120" s="127">
        <f>achats!V118</f>
        <v>0</v>
      </c>
      <c r="AG120" s="127">
        <f t="shared" si="15"/>
        <v>0</v>
      </c>
    </row>
    <row r="121" spans="1:33" x14ac:dyDescent="0.15">
      <c r="A121" s="103"/>
      <c r="B121" s="126" t="str">
        <f>IF(A121="","",VLOOKUP(A121,'Rég clients'!A:B,2,0))</f>
        <v/>
      </c>
      <c r="C121" s="123"/>
      <c r="D121" s="123"/>
      <c r="E121" s="123"/>
      <c r="F121" s="123"/>
      <c r="G121" s="130" t="e">
        <f t="shared" si="16"/>
        <v>#VALUE!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 t="e">
        <f t="shared" si="12"/>
        <v>#DIV/0!</v>
      </c>
      <c r="AF121" s="127">
        <f>achats!V119</f>
        <v>0</v>
      </c>
      <c r="AG121" s="127">
        <f t="shared" si="15"/>
        <v>0</v>
      </c>
    </row>
    <row r="122" spans="1:33" x14ac:dyDescent="0.15">
      <c r="A122" s="103"/>
      <c r="B122" s="126" t="str">
        <f>IF(A122="","",VLOOKUP(A122,'Rég clients'!A:B,2,0))</f>
        <v/>
      </c>
      <c r="C122" s="123"/>
      <c r="D122" s="123"/>
      <c r="E122" s="123"/>
      <c r="F122" s="123"/>
      <c r="G122" s="130" t="e">
        <f t="shared" si="16"/>
        <v>#VALUE!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 t="e">
        <f t="shared" si="12"/>
        <v>#DIV/0!</v>
      </c>
      <c r="AF122" s="127">
        <f>achats!V120</f>
        <v>0</v>
      </c>
      <c r="AG122" s="127">
        <f t="shared" si="15"/>
        <v>0</v>
      </c>
    </row>
    <row r="123" spans="1:33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 t="e">
        <f t="shared" si="12"/>
        <v>#DIV/0!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 t="e">
        <f t="shared" si="12"/>
        <v>#DIV/0!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 t="e">
        <f t="shared" si="12"/>
        <v>#DIV/0!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 t="e">
        <f t="shared" si="12"/>
        <v>#DIV/0!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 t="e">
        <f t="shared" si="12"/>
        <v>#DIV/0!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 t="e">
        <f t="shared" si="12"/>
        <v>#DIV/0!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 t="e">
        <f t="shared" si="12"/>
        <v>#DIV/0!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 t="e">
        <f t="shared" si="12"/>
        <v>#DIV/0!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 t="e">
        <f t="shared" si="12"/>
        <v>#DIV/0!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 t="e">
        <f t="shared" si="12"/>
        <v>#DIV/0!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 t="e">
        <f t="shared" ref="AB133:AB196" si="22">AA133/$AD$4</f>
        <v>#DIV/0!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 t="e">
        <f t="shared" si="22"/>
        <v>#DIV/0!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 t="e">
        <f t="shared" si="22"/>
        <v>#DIV/0!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 t="e">
        <f t="shared" si="22"/>
        <v>#DIV/0!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 t="e">
        <f t="shared" si="22"/>
        <v>#DIV/0!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 t="e">
        <f t="shared" si="22"/>
        <v>#DIV/0!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 t="e">
        <f t="shared" si="22"/>
        <v>#DIV/0!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 t="e">
        <f t="shared" si="22"/>
        <v>#DIV/0!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 t="e">
        <f t="shared" si="22"/>
        <v>#DIV/0!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 t="e">
        <f t="shared" si="22"/>
        <v>#DIV/0!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 t="e">
        <f t="shared" si="22"/>
        <v>#DIV/0!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 t="e">
        <f t="shared" si="22"/>
        <v>#DIV/0!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 t="e">
        <f t="shared" si="22"/>
        <v>#DIV/0!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 t="e">
        <f t="shared" si="22"/>
        <v>#DIV/0!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 t="e">
        <f t="shared" si="22"/>
        <v>#DIV/0!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 t="e">
        <f t="shared" si="22"/>
        <v>#DIV/0!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 t="e">
        <f t="shared" si="22"/>
        <v>#DIV/0!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 t="e">
        <f t="shared" si="22"/>
        <v>#DIV/0!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 t="e">
        <f t="shared" si="22"/>
        <v>#DIV/0!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 t="e">
        <f t="shared" si="22"/>
        <v>#DIV/0!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 t="e">
        <f t="shared" si="22"/>
        <v>#DIV/0!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 t="e">
        <f t="shared" si="22"/>
        <v>#DIV/0!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 t="e">
        <f t="shared" si="22"/>
        <v>#DIV/0!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 t="e">
        <f t="shared" si="22"/>
        <v>#DIV/0!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 t="e">
        <f t="shared" si="22"/>
        <v>#DIV/0!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 t="e">
        <f t="shared" si="22"/>
        <v>#DIV/0!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 t="e">
        <f t="shared" si="22"/>
        <v>#DIV/0!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 t="e">
        <f t="shared" si="22"/>
        <v>#DIV/0!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 t="e">
        <f t="shared" si="22"/>
        <v>#DIV/0!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 t="e">
        <f t="shared" si="22"/>
        <v>#DIV/0!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 t="e">
        <f t="shared" si="22"/>
        <v>#DIV/0!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 t="e">
        <f t="shared" si="22"/>
        <v>#DIV/0!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 t="e">
        <f t="shared" si="22"/>
        <v>#DIV/0!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 t="e">
        <f t="shared" si="22"/>
        <v>#DIV/0!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 t="e">
        <f t="shared" si="22"/>
        <v>#DIV/0!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 t="e">
        <f t="shared" si="22"/>
        <v>#DIV/0!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 t="e">
        <f t="shared" si="22"/>
        <v>#DIV/0!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 t="e">
        <f t="shared" si="22"/>
        <v>#DIV/0!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 t="e">
        <f t="shared" si="22"/>
        <v>#DIV/0!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 t="e">
        <f t="shared" si="22"/>
        <v>#DIV/0!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 t="e">
        <f t="shared" si="22"/>
        <v>#DIV/0!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 t="e">
        <f t="shared" si="22"/>
        <v>#DIV/0!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 t="e">
        <f t="shared" si="22"/>
        <v>#DIV/0!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 t="e">
        <f t="shared" si="22"/>
        <v>#DIV/0!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 t="e">
        <f t="shared" si="22"/>
        <v>#DIV/0!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 t="e">
        <f t="shared" si="22"/>
        <v>#DIV/0!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 t="e">
        <f t="shared" si="22"/>
        <v>#DIV/0!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 t="e">
        <f t="shared" si="22"/>
        <v>#DIV/0!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 t="e">
        <f t="shared" si="22"/>
        <v>#DIV/0!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 t="e">
        <f t="shared" si="22"/>
        <v>#DIV/0!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 t="e">
        <f t="shared" si="22"/>
        <v>#DIV/0!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 t="e">
        <f t="shared" si="22"/>
        <v>#DIV/0!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 t="e">
        <f t="shared" si="22"/>
        <v>#DIV/0!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 t="e">
        <f t="shared" si="22"/>
        <v>#DIV/0!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 t="e">
        <f t="shared" si="22"/>
        <v>#DIV/0!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 t="e">
        <f t="shared" si="22"/>
        <v>#DIV/0!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 t="e">
        <f t="shared" si="22"/>
        <v>#DIV/0!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 t="e">
        <f t="shared" si="22"/>
        <v>#DIV/0!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 t="e">
        <f t="shared" si="22"/>
        <v>#DIV/0!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 t="e">
        <f t="shared" si="22"/>
        <v>#DIV/0!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 t="e">
        <f t="shared" si="22"/>
        <v>#DIV/0!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 t="e">
        <f t="shared" si="22"/>
        <v>#DIV/0!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 t="e">
        <f t="shared" si="22"/>
        <v>#DIV/0!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 t="e">
        <f t="shared" si="22"/>
        <v>#DIV/0!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 t="e">
        <f t="shared" ref="AB197:AB260" si="30">AA197/$AD$4</f>
        <v>#DIV/0!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 t="e">
        <f t="shared" si="30"/>
        <v>#DIV/0!</v>
      </c>
      <c r="AF198" s="127">
        <f>achats!V196</f>
        <v>0</v>
      </c>
      <c r="AG198" s="127">
        <f t="shared" ref="AG198:AG261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 t="e">
        <f t="shared" si="30"/>
        <v>#DIV/0!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 t="e">
        <f t="shared" si="30"/>
        <v>#DIV/0!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 t="e">
        <f t="shared" si="30"/>
        <v>#DIV/0!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 t="e">
        <f t="shared" si="30"/>
        <v>#DIV/0!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 t="e">
        <f t="shared" si="30"/>
        <v>#DIV/0!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 t="e">
        <f t="shared" si="30"/>
        <v>#DIV/0!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 t="e">
        <f t="shared" si="30"/>
        <v>#DIV/0!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 t="e">
        <f t="shared" si="30"/>
        <v>#DIV/0!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 t="e">
        <f t="shared" si="30"/>
        <v>#DIV/0!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 t="e">
        <f t="shared" si="30"/>
        <v>#DIV/0!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 t="e">
        <f t="shared" si="30"/>
        <v>#DIV/0!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 t="e">
        <f t="shared" si="30"/>
        <v>#DIV/0!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 t="e">
        <f t="shared" si="30"/>
        <v>#DIV/0!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 t="e">
        <f t="shared" si="30"/>
        <v>#DIV/0!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 t="e">
        <f t="shared" si="30"/>
        <v>#DIV/0!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 t="e">
        <f t="shared" si="30"/>
        <v>#DIV/0!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 t="e">
        <f t="shared" si="30"/>
        <v>#DIV/0!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 t="e">
        <f t="shared" si="30"/>
        <v>#DIV/0!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 t="e">
        <f t="shared" si="30"/>
        <v>#DIV/0!</v>
      </c>
      <c r="AF217" s="127">
        <f>achats!V215</f>
        <v>0</v>
      </c>
      <c r="AG217" s="127">
        <f t="shared" si="31"/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 t="e">
        <f>AB4</f>
        <v>#DIV/0!</v>
      </c>
      <c r="D218" s="73" t="e">
        <f>AD5</f>
        <v>#DIV/0!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 t="e">
        <f t="shared" si="30"/>
        <v>#DIV/0!</v>
      </c>
      <c r="AF218" s="127">
        <f>achats!V216</f>
        <v>0</v>
      </c>
      <c r="AG218" s="127">
        <f t="shared" si="31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0</v>
      </c>
      <c r="C219" s="133" t="e">
        <f t="shared" ref="C219:C282" si="33">AB5</f>
        <v>#DIV/0!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 t="e">
        <f t="shared" si="30"/>
        <v>#DIV/0!</v>
      </c>
      <c r="AF219" s="127">
        <f>achats!V217</f>
        <v>0</v>
      </c>
      <c r="AG219" s="127">
        <f t="shared" si="31"/>
        <v>0</v>
      </c>
    </row>
    <row r="220" spans="1:33" ht="14.25" customHeight="1" x14ac:dyDescent="0.15">
      <c r="A220" s="52" t="str">
        <f>'tab bord'!L6</f>
        <v>Bab ftouh</v>
      </c>
      <c r="B220" s="132">
        <f t="shared" si="32"/>
        <v>0</v>
      </c>
      <c r="C220" s="133" t="e">
        <f t="shared" si="33"/>
        <v>#DIV/0!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 t="e">
        <f t="shared" si="30"/>
        <v>#DIV/0!</v>
      </c>
      <c r="AF220" s="127">
        <f>achats!V218</f>
        <v>0</v>
      </c>
      <c r="AG220" s="127">
        <f t="shared" si="31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2"/>
        <v>0</v>
      </c>
      <c r="C221" s="133" t="e">
        <f t="shared" si="33"/>
        <v>#DIV/0!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 t="e">
        <f t="shared" si="30"/>
        <v>#DIV/0!</v>
      </c>
      <c r="AF221" s="127">
        <f>achats!V219</f>
        <v>0</v>
      </c>
      <c r="AG221" s="127">
        <f t="shared" si="31"/>
        <v>0</v>
      </c>
    </row>
    <row r="222" spans="1:33" ht="15.75" customHeight="1" x14ac:dyDescent="0.15">
      <c r="A222" s="52">
        <f>'tab bord'!L8</f>
        <v>0</v>
      </c>
      <c r="B222" s="132">
        <f t="shared" si="32"/>
        <v>0</v>
      </c>
      <c r="C222" s="133" t="e">
        <f t="shared" si="33"/>
        <v>#DIV/0!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 t="e">
        <f t="shared" si="30"/>
        <v>#DIV/0!</v>
      </c>
      <c r="AF222" s="127">
        <f>achats!V220</f>
        <v>0</v>
      </c>
      <c r="AG222" s="127">
        <f t="shared" si="31"/>
        <v>0</v>
      </c>
    </row>
    <row r="223" spans="1:33" x14ac:dyDescent="0.15">
      <c r="A223" s="52">
        <f>'tab bord'!L9</f>
        <v>0</v>
      </c>
      <c r="B223" s="132">
        <f t="shared" si="32"/>
        <v>0</v>
      </c>
      <c r="C223" s="133" t="e">
        <f t="shared" si="33"/>
        <v>#DIV/0!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 t="e">
        <f t="shared" si="30"/>
        <v>#DIV/0!</v>
      </c>
      <c r="AF223" s="127">
        <f>achats!V221</f>
        <v>0</v>
      </c>
      <c r="AG223" s="127">
        <f t="shared" si="31"/>
        <v>0</v>
      </c>
    </row>
    <row r="224" spans="1:33" x14ac:dyDescent="0.15">
      <c r="A224" s="52">
        <f>'tab bord'!L10</f>
        <v>0</v>
      </c>
      <c r="B224" s="132">
        <f t="shared" si="32"/>
        <v>0</v>
      </c>
      <c r="C224" s="133" t="e">
        <f t="shared" si="33"/>
        <v>#DIV/0!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 t="e">
        <f t="shared" si="30"/>
        <v>#DIV/0!</v>
      </c>
      <c r="AF224" s="127">
        <f>achats!V222</f>
        <v>0</v>
      </c>
      <c r="AG224" s="127">
        <f t="shared" si="31"/>
        <v>0</v>
      </c>
    </row>
    <row r="225" spans="1:33" x14ac:dyDescent="0.15">
      <c r="A225" s="52">
        <f>'tab bord'!L11</f>
        <v>0</v>
      </c>
      <c r="B225" s="132">
        <f t="shared" si="32"/>
        <v>0</v>
      </c>
      <c r="C225" s="133" t="e">
        <f t="shared" si="33"/>
        <v>#DIV/0!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 t="e">
        <f t="shared" si="30"/>
        <v>#DIV/0!</v>
      </c>
      <c r="AF225" s="127">
        <f>achats!V223</f>
        <v>0</v>
      </c>
      <c r="AG225" s="127">
        <f t="shared" si="31"/>
        <v>0</v>
      </c>
    </row>
    <row r="226" spans="1:33" x14ac:dyDescent="0.15">
      <c r="A226" s="52">
        <f>'tab bord'!L12</f>
        <v>0</v>
      </c>
      <c r="B226" s="132">
        <f t="shared" si="32"/>
        <v>0</v>
      </c>
      <c r="C226" s="133" t="e">
        <f t="shared" si="33"/>
        <v>#DIV/0!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 t="e">
        <f t="shared" si="30"/>
        <v>#DIV/0!</v>
      </c>
      <c r="AF226" s="127">
        <f>achats!V224</f>
        <v>0</v>
      </c>
      <c r="AG226" s="127">
        <f t="shared" si="31"/>
        <v>0</v>
      </c>
    </row>
    <row r="227" spans="1:33" x14ac:dyDescent="0.15">
      <c r="A227" s="52">
        <f>'tab bord'!L13</f>
        <v>0</v>
      </c>
      <c r="B227" s="132">
        <f t="shared" si="32"/>
        <v>0</v>
      </c>
      <c r="C227" s="133" t="e">
        <f t="shared" si="33"/>
        <v>#DIV/0!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 t="e">
        <f t="shared" si="30"/>
        <v>#DIV/0!</v>
      </c>
      <c r="AF227" s="127">
        <f>achats!V225</f>
        <v>0</v>
      </c>
      <c r="AG227" s="127">
        <f t="shared" si="31"/>
        <v>0</v>
      </c>
    </row>
    <row r="228" spans="1:33" x14ac:dyDescent="0.15">
      <c r="A228" s="52">
        <f>'tab bord'!L14</f>
        <v>0</v>
      </c>
      <c r="B228" s="132">
        <f t="shared" si="32"/>
        <v>0</v>
      </c>
      <c r="C228" s="133" t="e">
        <f t="shared" si="33"/>
        <v>#DIV/0!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 t="e">
        <f t="shared" si="30"/>
        <v>#DIV/0!</v>
      </c>
      <c r="AF228" s="127">
        <f>achats!V226</f>
        <v>0</v>
      </c>
      <c r="AG228" s="127">
        <f t="shared" si="31"/>
        <v>0</v>
      </c>
    </row>
    <row r="229" spans="1:33" x14ac:dyDescent="0.15">
      <c r="A229" s="52">
        <f>'tab bord'!L15</f>
        <v>0</v>
      </c>
      <c r="B229" s="132">
        <f t="shared" si="32"/>
        <v>0</v>
      </c>
      <c r="C229" s="133" t="e">
        <f t="shared" si="33"/>
        <v>#DIV/0!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 t="e">
        <f t="shared" si="30"/>
        <v>#DIV/0!</v>
      </c>
      <c r="AF229" s="127">
        <f>achats!V227</f>
        <v>0</v>
      </c>
      <c r="AG229" s="127">
        <f t="shared" si="31"/>
        <v>0</v>
      </c>
    </row>
    <row r="230" spans="1:33" x14ac:dyDescent="0.15">
      <c r="A230" s="52">
        <f>'tab bord'!L16</f>
        <v>0</v>
      </c>
      <c r="B230" s="132">
        <f t="shared" si="32"/>
        <v>0</v>
      </c>
      <c r="C230" s="133" t="e">
        <f t="shared" si="33"/>
        <v>#DIV/0!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 t="e">
        <f t="shared" si="30"/>
        <v>#DIV/0!</v>
      </c>
      <c r="AF230" s="127">
        <f>achats!V228</f>
        <v>0</v>
      </c>
      <c r="AG230" s="127">
        <f t="shared" si="31"/>
        <v>0</v>
      </c>
    </row>
    <row r="231" spans="1:33" x14ac:dyDescent="0.15">
      <c r="A231" s="52">
        <f>'tab bord'!L17</f>
        <v>0</v>
      </c>
      <c r="B231" s="132">
        <f t="shared" si="32"/>
        <v>0</v>
      </c>
      <c r="C231" s="133" t="e">
        <f t="shared" si="33"/>
        <v>#DIV/0!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 t="e">
        <f t="shared" si="30"/>
        <v>#DIV/0!</v>
      </c>
      <c r="AF231" s="127">
        <f>achats!V229</f>
        <v>0</v>
      </c>
      <c r="AG231" s="127">
        <f t="shared" si="31"/>
        <v>0</v>
      </c>
    </row>
    <row r="232" spans="1:33" x14ac:dyDescent="0.15">
      <c r="A232" s="52">
        <f>'tab bord'!L18</f>
        <v>0</v>
      </c>
      <c r="B232" s="132">
        <f t="shared" si="32"/>
        <v>0</v>
      </c>
      <c r="C232" s="133" t="e">
        <f t="shared" si="33"/>
        <v>#DIV/0!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 t="e">
        <f t="shared" si="30"/>
        <v>#DIV/0!</v>
      </c>
      <c r="AF232" s="127">
        <f>achats!V230</f>
        <v>0</v>
      </c>
      <c r="AG232" s="127">
        <f t="shared" si="31"/>
        <v>0</v>
      </c>
    </row>
    <row r="233" spans="1:33" x14ac:dyDescent="0.15">
      <c r="A233" s="52">
        <f>'tab bord'!L19</f>
        <v>0</v>
      </c>
      <c r="B233" s="132">
        <f t="shared" si="32"/>
        <v>0</v>
      </c>
      <c r="C233" s="133" t="e">
        <f t="shared" si="33"/>
        <v>#DIV/0!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 t="e">
        <f t="shared" si="30"/>
        <v>#DIV/0!</v>
      </c>
      <c r="AF233" s="127">
        <f>achats!V231</f>
        <v>0</v>
      </c>
      <c r="AG233" s="127">
        <f t="shared" si="31"/>
        <v>0</v>
      </c>
    </row>
    <row r="234" spans="1:33" x14ac:dyDescent="0.15">
      <c r="A234" s="52">
        <f>'tab bord'!L20</f>
        <v>0</v>
      </c>
      <c r="B234" s="132">
        <f t="shared" si="32"/>
        <v>0</v>
      </c>
      <c r="C234" s="133" t="e">
        <f t="shared" si="33"/>
        <v>#DIV/0!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 t="e">
        <f t="shared" si="30"/>
        <v>#DIV/0!</v>
      </c>
      <c r="AF234" s="127">
        <f>achats!V232</f>
        <v>0</v>
      </c>
      <c r="AG234" s="127">
        <f t="shared" si="31"/>
        <v>0</v>
      </c>
    </row>
    <row r="235" spans="1:33" x14ac:dyDescent="0.15">
      <c r="A235" s="52">
        <f>'tab bord'!L21</f>
        <v>0</v>
      </c>
      <c r="B235" s="132">
        <f t="shared" si="32"/>
        <v>0</v>
      </c>
      <c r="C235" s="133" t="e">
        <f t="shared" si="33"/>
        <v>#DIV/0!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 t="e">
        <f t="shared" si="30"/>
        <v>#DIV/0!</v>
      </c>
      <c r="AF235" s="127">
        <f>achats!V233</f>
        <v>0</v>
      </c>
      <c r="AG235" s="127">
        <f t="shared" si="31"/>
        <v>0</v>
      </c>
    </row>
    <row r="236" spans="1:33" x14ac:dyDescent="0.15">
      <c r="A236" s="52">
        <f>'tab bord'!L22</f>
        <v>0</v>
      </c>
      <c r="B236" s="132">
        <f t="shared" si="32"/>
        <v>0</v>
      </c>
      <c r="C236" s="133" t="e">
        <f t="shared" si="33"/>
        <v>#DIV/0!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 t="e">
        <f t="shared" si="30"/>
        <v>#DIV/0!</v>
      </c>
      <c r="AF236" s="127">
        <f>achats!V234</f>
        <v>0</v>
      </c>
      <c r="AG236" s="127">
        <f t="shared" si="31"/>
        <v>0</v>
      </c>
    </row>
    <row r="237" spans="1:33" x14ac:dyDescent="0.15">
      <c r="A237" s="52">
        <f>'tab bord'!L23</f>
        <v>0</v>
      </c>
      <c r="B237" s="132">
        <f t="shared" si="32"/>
        <v>0</v>
      </c>
      <c r="C237" s="133" t="e">
        <f t="shared" si="33"/>
        <v>#DIV/0!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 t="e">
        <f t="shared" si="30"/>
        <v>#DIV/0!</v>
      </c>
      <c r="AF237" s="127">
        <f>achats!V235</f>
        <v>0</v>
      </c>
      <c r="AG237" s="127">
        <f t="shared" si="31"/>
        <v>0</v>
      </c>
    </row>
    <row r="238" spans="1:33" x14ac:dyDescent="0.15">
      <c r="A238" s="52">
        <f>'tab bord'!L24</f>
        <v>0</v>
      </c>
      <c r="B238" s="132">
        <f t="shared" si="32"/>
        <v>0</v>
      </c>
      <c r="C238" s="133" t="e">
        <f t="shared" si="33"/>
        <v>#DIV/0!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 t="e">
        <f t="shared" si="30"/>
        <v>#DIV/0!</v>
      </c>
      <c r="AF238" s="127">
        <f>achats!V236</f>
        <v>0</v>
      </c>
      <c r="AG238" s="127">
        <f t="shared" si="31"/>
        <v>0</v>
      </c>
    </row>
    <row r="239" spans="1:33" x14ac:dyDescent="0.15">
      <c r="A239" s="52">
        <f>'tab bord'!L25</f>
        <v>0</v>
      </c>
      <c r="B239" s="132">
        <f t="shared" si="32"/>
        <v>0</v>
      </c>
      <c r="C239" s="133" t="e">
        <f t="shared" si="33"/>
        <v>#DIV/0!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 t="e">
        <f t="shared" si="30"/>
        <v>#DIV/0!</v>
      </c>
      <c r="AF239" s="127">
        <f>achats!V237</f>
        <v>0</v>
      </c>
      <c r="AG239" s="127">
        <f t="shared" si="31"/>
        <v>0</v>
      </c>
    </row>
    <row r="240" spans="1:33" x14ac:dyDescent="0.15">
      <c r="A240" s="52">
        <f>'tab bord'!L26</f>
        <v>0</v>
      </c>
      <c r="B240" s="132">
        <f t="shared" si="32"/>
        <v>0</v>
      </c>
      <c r="C240" s="133" t="e">
        <f t="shared" si="33"/>
        <v>#DIV/0!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 t="e">
        <f t="shared" si="30"/>
        <v>#DIV/0!</v>
      </c>
      <c r="AF240" s="127">
        <f>achats!V238</f>
        <v>0</v>
      </c>
      <c r="AG240" s="127">
        <f t="shared" si="31"/>
        <v>0</v>
      </c>
    </row>
    <row r="241" spans="1:33" x14ac:dyDescent="0.15">
      <c r="A241" s="52">
        <f>'tab bord'!L27</f>
        <v>0</v>
      </c>
      <c r="B241" s="132">
        <f t="shared" si="32"/>
        <v>0</v>
      </c>
      <c r="C241" s="133" t="e">
        <f t="shared" si="33"/>
        <v>#DIV/0!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 t="e">
        <f t="shared" si="30"/>
        <v>#DIV/0!</v>
      </c>
      <c r="AF241" s="127">
        <f>achats!V239</f>
        <v>0</v>
      </c>
      <c r="AG241" s="127">
        <f t="shared" si="31"/>
        <v>0</v>
      </c>
    </row>
    <row r="242" spans="1:33" x14ac:dyDescent="0.15">
      <c r="A242" s="52">
        <f>'tab bord'!L28</f>
        <v>0</v>
      </c>
      <c r="B242" s="132">
        <f t="shared" si="32"/>
        <v>0</v>
      </c>
      <c r="C242" s="133" t="e">
        <f t="shared" si="33"/>
        <v>#DIV/0!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 t="e">
        <f t="shared" si="30"/>
        <v>#DIV/0!</v>
      </c>
      <c r="AF242" s="127">
        <f>achats!V240</f>
        <v>0</v>
      </c>
      <c r="AG242" s="127">
        <f t="shared" si="31"/>
        <v>0</v>
      </c>
    </row>
    <row r="243" spans="1:33" x14ac:dyDescent="0.15">
      <c r="A243" s="52">
        <f>'tab bord'!L29</f>
        <v>0</v>
      </c>
      <c r="B243" s="132">
        <f t="shared" si="32"/>
        <v>0</v>
      </c>
      <c r="C243" s="133" t="e">
        <f t="shared" si="33"/>
        <v>#DIV/0!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 t="e">
        <f t="shared" si="30"/>
        <v>#DIV/0!</v>
      </c>
      <c r="AF243" s="127">
        <f>achats!V241</f>
        <v>0</v>
      </c>
      <c r="AG243" s="127">
        <f t="shared" si="31"/>
        <v>0</v>
      </c>
    </row>
    <row r="244" spans="1:33" x14ac:dyDescent="0.15">
      <c r="A244" s="52">
        <f>'tab bord'!L30</f>
        <v>0</v>
      </c>
      <c r="B244" s="132">
        <f t="shared" si="32"/>
        <v>0</v>
      </c>
      <c r="C244" s="133" t="e">
        <f t="shared" si="33"/>
        <v>#DIV/0!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 t="e">
        <f t="shared" si="30"/>
        <v>#DIV/0!</v>
      </c>
      <c r="AF244" s="127">
        <f>achats!V242</f>
        <v>0</v>
      </c>
      <c r="AG244" s="127">
        <f t="shared" si="31"/>
        <v>0</v>
      </c>
    </row>
    <row r="245" spans="1:33" x14ac:dyDescent="0.15">
      <c r="A245" s="52">
        <f>'tab bord'!L31</f>
        <v>0</v>
      </c>
      <c r="B245" s="132">
        <f t="shared" si="32"/>
        <v>0</v>
      </c>
      <c r="C245" s="133" t="e">
        <f t="shared" si="33"/>
        <v>#DIV/0!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 t="e">
        <f t="shared" si="30"/>
        <v>#DIV/0!</v>
      </c>
      <c r="AF245" s="127">
        <f>achats!V243</f>
        <v>0</v>
      </c>
      <c r="AG245" s="127">
        <f t="shared" si="31"/>
        <v>0</v>
      </c>
    </row>
    <row r="246" spans="1:33" x14ac:dyDescent="0.15">
      <c r="A246" s="52">
        <f>'tab bord'!L32</f>
        <v>0</v>
      </c>
      <c r="B246" s="132">
        <f t="shared" si="32"/>
        <v>0</v>
      </c>
      <c r="C246" s="133" t="e">
        <f t="shared" si="33"/>
        <v>#DIV/0!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 t="e">
        <f t="shared" si="30"/>
        <v>#DIV/0!</v>
      </c>
      <c r="AF246" s="127">
        <f>achats!V244</f>
        <v>0</v>
      </c>
      <c r="AG246" s="127">
        <f t="shared" si="31"/>
        <v>0</v>
      </c>
    </row>
    <row r="247" spans="1:33" x14ac:dyDescent="0.15">
      <c r="A247" s="52">
        <f>'tab bord'!L33</f>
        <v>0</v>
      </c>
      <c r="B247" s="132">
        <f t="shared" si="32"/>
        <v>0</v>
      </c>
      <c r="C247" s="133" t="e">
        <f t="shared" si="33"/>
        <v>#DIV/0!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 t="e">
        <f t="shared" si="30"/>
        <v>#DIV/0!</v>
      </c>
      <c r="AF247" s="127">
        <f>achats!V245</f>
        <v>0</v>
      </c>
      <c r="AG247" s="127">
        <f t="shared" si="31"/>
        <v>0</v>
      </c>
    </row>
    <row r="248" spans="1:33" x14ac:dyDescent="0.15">
      <c r="A248" s="52">
        <f>'tab bord'!L34</f>
        <v>0</v>
      </c>
      <c r="B248" s="132">
        <f t="shared" si="32"/>
        <v>0</v>
      </c>
      <c r="C248" s="133" t="e">
        <f t="shared" si="33"/>
        <v>#DIV/0!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 t="e">
        <f t="shared" si="30"/>
        <v>#DIV/0!</v>
      </c>
      <c r="AF248" s="127">
        <f>achats!V246</f>
        <v>0</v>
      </c>
      <c r="AG248" s="127">
        <f t="shared" si="31"/>
        <v>0</v>
      </c>
    </row>
    <row r="249" spans="1:33" x14ac:dyDescent="0.15">
      <c r="A249" s="52">
        <f>'tab bord'!L35</f>
        <v>0</v>
      </c>
      <c r="B249" s="132">
        <f t="shared" si="32"/>
        <v>0</v>
      </c>
      <c r="C249" s="133" t="e">
        <f t="shared" si="33"/>
        <v>#DIV/0!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 t="e">
        <f t="shared" si="30"/>
        <v>#DIV/0!</v>
      </c>
      <c r="AF249" s="127">
        <f>achats!V247</f>
        <v>0</v>
      </c>
      <c r="AG249" s="127">
        <f t="shared" si="31"/>
        <v>0</v>
      </c>
    </row>
    <row r="250" spans="1:33" x14ac:dyDescent="0.15">
      <c r="A250" s="52">
        <f>'tab bord'!L36</f>
        <v>0</v>
      </c>
      <c r="B250" s="132">
        <f t="shared" si="32"/>
        <v>0</v>
      </c>
      <c r="C250" s="133" t="e">
        <f t="shared" si="33"/>
        <v>#DIV/0!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 t="e">
        <f t="shared" si="30"/>
        <v>#DIV/0!</v>
      </c>
      <c r="AF250" s="127">
        <f>achats!V248</f>
        <v>0</v>
      </c>
      <c r="AG250" s="127">
        <f t="shared" si="31"/>
        <v>0</v>
      </c>
    </row>
    <row r="251" spans="1:33" x14ac:dyDescent="0.15">
      <c r="A251" s="52">
        <f>'tab bord'!L37</f>
        <v>0</v>
      </c>
      <c r="B251" s="132">
        <f t="shared" si="32"/>
        <v>0</v>
      </c>
      <c r="C251" s="133" t="e">
        <f t="shared" si="33"/>
        <v>#DIV/0!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 t="e">
        <f t="shared" si="30"/>
        <v>#DIV/0!</v>
      </c>
      <c r="AF251" s="127">
        <f>achats!V249</f>
        <v>0</v>
      </c>
      <c r="AG251" s="127">
        <f t="shared" si="31"/>
        <v>0</v>
      </c>
    </row>
    <row r="252" spans="1:33" x14ac:dyDescent="0.15">
      <c r="A252" s="52">
        <f>'tab bord'!L38</f>
        <v>0</v>
      </c>
      <c r="B252" s="132">
        <f t="shared" si="32"/>
        <v>0</v>
      </c>
      <c r="C252" s="133" t="e">
        <f t="shared" si="33"/>
        <v>#DIV/0!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 t="e">
        <f t="shared" si="30"/>
        <v>#DIV/0!</v>
      </c>
      <c r="AF252" s="127">
        <f>achats!V250</f>
        <v>0</v>
      </c>
      <c r="AG252" s="127">
        <f t="shared" si="31"/>
        <v>0</v>
      </c>
    </row>
    <row r="253" spans="1:33" x14ac:dyDescent="0.15">
      <c r="A253" s="52">
        <f>'tab bord'!L39</f>
        <v>0</v>
      </c>
      <c r="B253" s="132">
        <f t="shared" si="32"/>
        <v>0</v>
      </c>
      <c r="C253" s="133" t="e">
        <f t="shared" si="33"/>
        <v>#DIV/0!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 t="e">
        <f t="shared" si="30"/>
        <v>#DIV/0!</v>
      </c>
      <c r="AF253" s="127">
        <f>achats!V251</f>
        <v>0</v>
      </c>
      <c r="AG253" s="127">
        <f t="shared" si="31"/>
        <v>0</v>
      </c>
    </row>
    <row r="254" spans="1:33" x14ac:dyDescent="0.15">
      <c r="A254" s="52">
        <f>'tab bord'!L40</f>
        <v>0</v>
      </c>
      <c r="B254" s="132">
        <f t="shared" si="32"/>
        <v>0</v>
      </c>
      <c r="C254" s="133" t="e">
        <f t="shared" si="33"/>
        <v>#DIV/0!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 t="e">
        <f t="shared" si="30"/>
        <v>#DIV/0!</v>
      </c>
      <c r="AF254" s="127">
        <f>achats!V252</f>
        <v>0</v>
      </c>
      <c r="AG254" s="127">
        <f t="shared" si="31"/>
        <v>0</v>
      </c>
    </row>
    <row r="255" spans="1:33" x14ac:dyDescent="0.15">
      <c r="A255" s="52">
        <f>'tab bord'!L41</f>
        <v>0</v>
      </c>
      <c r="B255" s="132">
        <f t="shared" si="32"/>
        <v>0</v>
      </c>
      <c r="C255" s="133" t="e">
        <f t="shared" si="33"/>
        <v>#DIV/0!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 t="e">
        <f t="shared" si="30"/>
        <v>#DIV/0!</v>
      </c>
      <c r="AF255" s="127">
        <f>achats!V253</f>
        <v>0</v>
      </c>
      <c r="AG255" s="127">
        <f t="shared" si="31"/>
        <v>0</v>
      </c>
    </row>
    <row r="256" spans="1:33" x14ac:dyDescent="0.15">
      <c r="A256" s="52">
        <f>'tab bord'!L42</f>
        <v>0</v>
      </c>
      <c r="B256" s="132">
        <f t="shared" si="32"/>
        <v>0</v>
      </c>
      <c r="C256" s="133" t="e">
        <f t="shared" si="33"/>
        <v>#DIV/0!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 t="e">
        <f t="shared" si="30"/>
        <v>#DIV/0!</v>
      </c>
      <c r="AF256" s="127">
        <f>achats!V254</f>
        <v>0</v>
      </c>
      <c r="AG256" s="127">
        <f t="shared" si="31"/>
        <v>0</v>
      </c>
    </row>
    <row r="257" spans="1:33" x14ac:dyDescent="0.15">
      <c r="A257" s="52">
        <f>'tab bord'!L43</f>
        <v>0</v>
      </c>
      <c r="B257" s="132">
        <f t="shared" si="32"/>
        <v>0</v>
      </c>
      <c r="C257" s="133" t="e">
        <f t="shared" si="33"/>
        <v>#DIV/0!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 t="e">
        <f t="shared" si="30"/>
        <v>#DIV/0!</v>
      </c>
      <c r="AF257" s="127">
        <f>achats!V255</f>
        <v>0</v>
      </c>
      <c r="AG257" s="127">
        <f t="shared" si="31"/>
        <v>0</v>
      </c>
    </row>
    <row r="258" spans="1:33" x14ac:dyDescent="0.15">
      <c r="A258" s="52">
        <f>'tab bord'!L44</f>
        <v>0</v>
      </c>
      <c r="B258" s="132">
        <f t="shared" si="32"/>
        <v>0</v>
      </c>
      <c r="C258" s="133" t="e">
        <f t="shared" si="33"/>
        <v>#DIV/0!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 t="e">
        <f t="shared" si="30"/>
        <v>#DIV/0!</v>
      </c>
      <c r="AF258" s="127">
        <f>achats!V256</f>
        <v>0</v>
      </c>
      <c r="AG258" s="127">
        <f t="shared" si="31"/>
        <v>0</v>
      </c>
    </row>
    <row r="259" spans="1:33" x14ac:dyDescent="0.15">
      <c r="A259" s="52">
        <f>'tab bord'!L45</f>
        <v>0</v>
      </c>
      <c r="B259" s="132">
        <f t="shared" si="32"/>
        <v>0</v>
      </c>
      <c r="C259" s="133" t="e">
        <f t="shared" si="33"/>
        <v>#DIV/0!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 t="e">
        <f t="shared" si="30"/>
        <v>#DIV/0!</v>
      </c>
      <c r="AF259" s="127">
        <f>achats!V257</f>
        <v>0</v>
      </c>
      <c r="AG259" s="127">
        <f t="shared" si="31"/>
        <v>0</v>
      </c>
    </row>
    <row r="260" spans="1:33" x14ac:dyDescent="0.15">
      <c r="A260" s="52">
        <f>'tab bord'!L46</f>
        <v>0</v>
      </c>
      <c r="B260" s="132">
        <f t="shared" si="32"/>
        <v>0</v>
      </c>
      <c r="C260" s="133" t="e">
        <f t="shared" si="33"/>
        <v>#DIV/0!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 t="e">
        <f t="shared" si="30"/>
        <v>#DIV/0!</v>
      </c>
      <c r="AF260" s="127">
        <f>achats!V258</f>
        <v>0</v>
      </c>
      <c r="AG260" s="127">
        <f t="shared" si="31"/>
        <v>0</v>
      </c>
    </row>
    <row r="261" spans="1:33" x14ac:dyDescent="0.15">
      <c r="A261" s="52">
        <f>'tab bord'!L47</f>
        <v>0</v>
      </c>
      <c r="B261" s="132">
        <f t="shared" si="32"/>
        <v>0</v>
      </c>
      <c r="C261" s="133" t="e">
        <f t="shared" si="33"/>
        <v>#DIV/0!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 t="e">
        <f t="shared" ref="AB261:AB324" si="38">AA261/$AD$4</f>
        <v>#DIV/0!</v>
      </c>
      <c r="AF261" s="127">
        <f>achats!V259</f>
        <v>0</v>
      </c>
      <c r="AG261" s="127">
        <f t="shared" si="31"/>
        <v>0</v>
      </c>
    </row>
    <row r="262" spans="1:33" x14ac:dyDescent="0.15">
      <c r="A262" s="52">
        <f>'tab bord'!L48</f>
        <v>0</v>
      </c>
      <c r="B262" s="132">
        <f t="shared" si="32"/>
        <v>0</v>
      </c>
      <c r="C262" s="133" t="e">
        <f t="shared" si="33"/>
        <v>#DIV/0!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 t="e">
        <f t="shared" si="38"/>
        <v>#DIV/0!</v>
      </c>
      <c r="AF262" s="127">
        <f>achats!V260</f>
        <v>0</v>
      </c>
      <c r="AG262" s="127">
        <f t="shared" ref="AG262:AG325" si="39">(SUMIF(F:F,AF262,G:G))+(SUMIF(N:N,AF262,O:O))</f>
        <v>0</v>
      </c>
    </row>
    <row r="263" spans="1:33" x14ac:dyDescent="0.15">
      <c r="A263" s="52">
        <f>'tab bord'!L49</f>
        <v>0</v>
      </c>
      <c r="B263" s="132">
        <f t="shared" si="32"/>
        <v>0</v>
      </c>
      <c r="C263" s="133" t="e">
        <f t="shared" si="33"/>
        <v>#DIV/0!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 t="e">
        <f t="shared" si="38"/>
        <v>#DIV/0!</v>
      </c>
      <c r="AF263" s="127">
        <f>achats!V261</f>
        <v>0</v>
      </c>
      <c r="AG263" s="127">
        <f t="shared" si="39"/>
        <v>0</v>
      </c>
    </row>
    <row r="264" spans="1:33" x14ac:dyDescent="0.15">
      <c r="A264" s="52">
        <f>'tab bord'!L50</f>
        <v>0</v>
      </c>
      <c r="B264" s="132">
        <f t="shared" si="32"/>
        <v>0</v>
      </c>
      <c r="C264" s="133" t="e">
        <f t="shared" si="33"/>
        <v>#DIV/0!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 t="e">
        <f t="shared" si="38"/>
        <v>#DIV/0!</v>
      </c>
      <c r="AF264" s="127">
        <f>achats!V262</f>
        <v>0</v>
      </c>
      <c r="AG264" s="127">
        <f t="shared" si="39"/>
        <v>0</v>
      </c>
    </row>
    <row r="265" spans="1:33" x14ac:dyDescent="0.15">
      <c r="A265" s="52">
        <f>'tab bord'!L51</f>
        <v>0</v>
      </c>
      <c r="B265" s="132">
        <f t="shared" si="32"/>
        <v>0</v>
      </c>
      <c r="C265" s="133" t="e">
        <f t="shared" si="33"/>
        <v>#DIV/0!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 t="e">
        <f t="shared" si="38"/>
        <v>#DIV/0!</v>
      </c>
      <c r="AF265" s="127">
        <f>achats!V263</f>
        <v>0</v>
      </c>
      <c r="AG265" s="127">
        <f t="shared" si="39"/>
        <v>0</v>
      </c>
    </row>
    <row r="266" spans="1:33" x14ac:dyDescent="0.15">
      <c r="A266" s="52">
        <f>'tab bord'!L52</f>
        <v>0</v>
      </c>
      <c r="B266" s="132">
        <f t="shared" si="32"/>
        <v>0</v>
      </c>
      <c r="C266" s="133" t="e">
        <f t="shared" si="33"/>
        <v>#DIV/0!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 t="e">
        <f t="shared" si="38"/>
        <v>#DIV/0!</v>
      </c>
      <c r="AF266" s="127">
        <f>achats!V264</f>
        <v>0</v>
      </c>
      <c r="AG266" s="127">
        <f t="shared" si="39"/>
        <v>0</v>
      </c>
    </row>
    <row r="267" spans="1:33" x14ac:dyDescent="0.15">
      <c r="A267" s="52">
        <f>'tab bord'!L53</f>
        <v>0</v>
      </c>
      <c r="B267" s="132">
        <f t="shared" si="32"/>
        <v>0</v>
      </c>
      <c r="C267" s="133" t="e">
        <f t="shared" si="33"/>
        <v>#DIV/0!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 t="e">
        <f t="shared" si="38"/>
        <v>#DIV/0!</v>
      </c>
      <c r="AF267" s="127">
        <f>achats!V265</f>
        <v>0</v>
      </c>
      <c r="AG267" s="127">
        <f t="shared" si="39"/>
        <v>0</v>
      </c>
    </row>
    <row r="268" spans="1:33" x14ac:dyDescent="0.15">
      <c r="A268" s="52">
        <f>'tab bord'!L54</f>
        <v>0</v>
      </c>
      <c r="B268" s="132">
        <f t="shared" si="32"/>
        <v>0</v>
      </c>
      <c r="C268" s="133" t="e">
        <f t="shared" si="33"/>
        <v>#DIV/0!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 t="e">
        <f t="shared" si="38"/>
        <v>#DIV/0!</v>
      </c>
      <c r="AF268" s="127">
        <f>achats!V266</f>
        <v>0</v>
      </c>
      <c r="AG268" s="127">
        <f t="shared" si="39"/>
        <v>0</v>
      </c>
    </row>
    <row r="269" spans="1:33" x14ac:dyDescent="0.15">
      <c r="A269" s="52">
        <f>'tab bord'!L55</f>
        <v>0</v>
      </c>
      <c r="B269" s="132">
        <f t="shared" si="32"/>
        <v>0</v>
      </c>
      <c r="C269" s="133" t="e">
        <f t="shared" si="33"/>
        <v>#DIV/0!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 t="e">
        <f t="shared" si="38"/>
        <v>#DIV/0!</v>
      </c>
      <c r="AF269" s="127">
        <f>achats!V267</f>
        <v>0</v>
      </c>
      <c r="AG269" s="127">
        <f t="shared" si="39"/>
        <v>0</v>
      </c>
    </row>
    <row r="270" spans="1:33" x14ac:dyDescent="0.15">
      <c r="A270" s="52">
        <f>'tab bord'!L56</f>
        <v>0</v>
      </c>
      <c r="B270" s="132">
        <f t="shared" si="32"/>
        <v>0</v>
      </c>
      <c r="C270" s="133" t="e">
        <f t="shared" si="33"/>
        <v>#DIV/0!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 t="e">
        <f t="shared" si="38"/>
        <v>#DIV/0!</v>
      </c>
      <c r="AF270" s="127">
        <f>achats!V268</f>
        <v>0</v>
      </c>
      <c r="AG270" s="127">
        <f t="shared" si="39"/>
        <v>0</v>
      </c>
    </row>
    <row r="271" spans="1:33" x14ac:dyDescent="0.15">
      <c r="A271" s="52">
        <f>'tab bord'!L57</f>
        <v>0</v>
      </c>
      <c r="B271" s="132">
        <f t="shared" si="32"/>
        <v>0</v>
      </c>
      <c r="C271" s="133" t="e">
        <f t="shared" si="33"/>
        <v>#DIV/0!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 t="e">
        <f t="shared" si="38"/>
        <v>#DIV/0!</v>
      </c>
      <c r="AF271" s="127">
        <f>achats!V269</f>
        <v>0</v>
      </c>
      <c r="AG271" s="127">
        <f t="shared" si="39"/>
        <v>0</v>
      </c>
    </row>
    <row r="272" spans="1:33" x14ac:dyDescent="0.15">
      <c r="A272" s="52">
        <f>'tab bord'!L58</f>
        <v>0</v>
      </c>
      <c r="B272" s="132">
        <f t="shared" si="32"/>
        <v>0</v>
      </c>
      <c r="C272" s="133" t="e">
        <f t="shared" si="33"/>
        <v>#DIV/0!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 t="e">
        <f t="shared" si="38"/>
        <v>#DIV/0!</v>
      </c>
      <c r="AF272" s="127">
        <f>achats!V270</f>
        <v>0</v>
      </c>
      <c r="AG272" s="127">
        <f t="shared" si="39"/>
        <v>0</v>
      </c>
    </row>
    <row r="273" spans="1:33" x14ac:dyDescent="0.15">
      <c r="A273" s="52">
        <f>'tab bord'!L59</f>
        <v>0</v>
      </c>
      <c r="B273" s="132">
        <f t="shared" si="32"/>
        <v>0</v>
      </c>
      <c r="C273" s="133" t="e">
        <f t="shared" si="33"/>
        <v>#DIV/0!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 t="e">
        <f t="shared" si="38"/>
        <v>#DIV/0!</v>
      </c>
      <c r="AF273" s="127">
        <f>achats!V271</f>
        <v>0</v>
      </c>
      <c r="AG273" s="127">
        <f t="shared" si="39"/>
        <v>0</v>
      </c>
    </row>
    <row r="274" spans="1:33" x14ac:dyDescent="0.15">
      <c r="A274" s="52">
        <f>'tab bord'!L60</f>
        <v>0</v>
      </c>
      <c r="B274" s="132">
        <f t="shared" si="32"/>
        <v>0</v>
      </c>
      <c r="C274" s="133" t="e">
        <f t="shared" si="33"/>
        <v>#DIV/0!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 t="e">
        <f t="shared" si="38"/>
        <v>#DIV/0!</v>
      </c>
      <c r="AF274" s="127">
        <f>achats!V272</f>
        <v>0</v>
      </c>
      <c r="AG274" s="127">
        <f t="shared" si="39"/>
        <v>0</v>
      </c>
    </row>
    <row r="275" spans="1:33" x14ac:dyDescent="0.15">
      <c r="A275" s="52">
        <f>'tab bord'!L61</f>
        <v>0</v>
      </c>
      <c r="B275" s="132">
        <f t="shared" si="32"/>
        <v>0</v>
      </c>
      <c r="C275" s="133" t="e">
        <f t="shared" si="33"/>
        <v>#DIV/0!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 t="e">
        <f t="shared" si="38"/>
        <v>#DIV/0!</v>
      </c>
      <c r="AF275" s="127">
        <f>achats!V273</f>
        <v>0</v>
      </c>
      <c r="AG275" s="127">
        <f t="shared" si="39"/>
        <v>0</v>
      </c>
    </row>
    <row r="276" spans="1:33" x14ac:dyDescent="0.15">
      <c r="A276" s="52">
        <f>'tab bord'!L62</f>
        <v>0</v>
      </c>
      <c r="B276" s="132">
        <f t="shared" si="32"/>
        <v>0</v>
      </c>
      <c r="C276" s="133" t="e">
        <f t="shared" si="33"/>
        <v>#DIV/0!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 t="e">
        <f t="shared" si="38"/>
        <v>#DIV/0!</v>
      </c>
      <c r="AF276" s="127">
        <f>achats!V274</f>
        <v>0</v>
      </c>
      <c r="AG276" s="127">
        <f t="shared" si="39"/>
        <v>0</v>
      </c>
    </row>
    <row r="277" spans="1:33" x14ac:dyDescent="0.15">
      <c r="A277" s="52">
        <f>'tab bord'!L63</f>
        <v>0</v>
      </c>
      <c r="B277" s="132">
        <f t="shared" si="32"/>
        <v>0</v>
      </c>
      <c r="C277" s="133" t="e">
        <f t="shared" si="33"/>
        <v>#DIV/0!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 t="e">
        <f t="shared" si="38"/>
        <v>#DIV/0!</v>
      </c>
      <c r="AF277" s="127">
        <f>achats!V275</f>
        <v>0</v>
      </c>
      <c r="AG277" s="127">
        <f t="shared" si="39"/>
        <v>0</v>
      </c>
    </row>
    <row r="278" spans="1:33" x14ac:dyDescent="0.15">
      <c r="A278" s="52">
        <f>'tab bord'!L64</f>
        <v>0</v>
      </c>
      <c r="B278" s="132">
        <f t="shared" si="32"/>
        <v>0</v>
      </c>
      <c r="C278" s="133" t="e">
        <f t="shared" si="33"/>
        <v>#DIV/0!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 t="e">
        <f t="shared" si="38"/>
        <v>#DIV/0!</v>
      </c>
      <c r="AF278" s="127">
        <f>achats!V276</f>
        <v>0</v>
      </c>
      <c r="AG278" s="127">
        <f t="shared" si="39"/>
        <v>0</v>
      </c>
    </row>
    <row r="279" spans="1:33" x14ac:dyDescent="0.15">
      <c r="A279" s="52">
        <f>'tab bord'!L65</f>
        <v>0</v>
      </c>
      <c r="B279" s="132">
        <f t="shared" si="32"/>
        <v>0</v>
      </c>
      <c r="C279" s="133" t="e">
        <f t="shared" si="33"/>
        <v>#DIV/0!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 t="e">
        <f t="shared" si="38"/>
        <v>#DIV/0!</v>
      </c>
      <c r="AF279" s="127">
        <f>achats!V277</f>
        <v>0</v>
      </c>
      <c r="AG279" s="127">
        <f t="shared" si="39"/>
        <v>0</v>
      </c>
    </row>
    <row r="280" spans="1:33" x14ac:dyDescent="0.15">
      <c r="A280" s="52">
        <f>'tab bord'!L66</f>
        <v>0</v>
      </c>
      <c r="B280" s="132">
        <f t="shared" si="32"/>
        <v>0</v>
      </c>
      <c r="C280" s="133" t="e">
        <f t="shared" si="33"/>
        <v>#DIV/0!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 t="e">
        <f t="shared" si="38"/>
        <v>#DIV/0!</v>
      </c>
      <c r="AF280" s="127">
        <f>achats!V278</f>
        <v>0</v>
      </c>
      <c r="AG280" s="127">
        <f t="shared" si="39"/>
        <v>0</v>
      </c>
    </row>
    <row r="281" spans="1:33" x14ac:dyDescent="0.15">
      <c r="A281" s="52">
        <f>'tab bord'!L67</f>
        <v>0</v>
      </c>
      <c r="B281" s="132">
        <f t="shared" si="32"/>
        <v>0</v>
      </c>
      <c r="C281" s="133" t="e">
        <f t="shared" si="33"/>
        <v>#DIV/0!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 t="e">
        <f t="shared" si="38"/>
        <v>#DIV/0!</v>
      </c>
      <c r="AF281" s="127">
        <f>achats!V279</f>
        <v>0</v>
      </c>
      <c r="AG281" s="127">
        <f t="shared" si="39"/>
        <v>0</v>
      </c>
    </row>
    <row r="282" spans="1:33" x14ac:dyDescent="0.15">
      <c r="A282" s="52">
        <f>'tab bord'!L68</f>
        <v>0</v>
      </c>
      <c r="B282" s="132">
        <f t="shared" si="32"/>
        <v>0</v>
      </c>
      <c r="C282" s="133" t="e">
        <f t="shared" si="33"/>
        <v>#DIV/0!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 t="e">
        <f t="shared" si="38"/>
        <v>#DIV/0!</v>
      </c>
      <c r="AF282" s="127">
        <f>achats!V280</f>
        <v>0</v>
      </c>
      <c r="AG282" s="127">
        <f t="shared" si="39"/>
        <v>0</v>
      </c>
    </row>
    <row r="283" spans="1:33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 t="e">
        <f t="shared" ref="C283:C301" si="41">AB69</f>
        <v>#DIV/0!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 t="e">
        <f t="shared" si="38"/>
        <v>#DIV/0!</v>
      </c>
      <c r="AF283" s="127">
        <f>achats!V281</f>
        <v>0</v>
      </c>
      <c r="AG283" s="127">
        <f t="shared" si="39"/>
        <v>0</v>
      </c>
    </row>
    <row r="284" spans="1:33" x14ac:dyDescent="0.15">
      <c r="A284" s="52">
        <f>'tab bord'!L70</f>
        <v>0</v>
      </c>
      <c r="B284" s="132">
        <f t="shared" si="40"/>
        <v>0</v>
      </c>
      <c r="C284" s="133" t="e">
        <f t="shared" si="41"/>
        <v>#DIV/0!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 t="e">
        <f t="shared" si="38"/>
        <v>#DIV/0!</v>
      </c>
      <c r="AF284" s="127">
        <f>achats!V282</f>
        <v>0</v>
      </c>
      <c r="AG284" s="127">
        <f t="shared" si="39"/>
        <v>0</v>
      </c>
    </row>
    <row r="285" spans="1:33" x14ac:dyDescent="0.15">
      <c r="A285" s="52">
        <f>'tab bord'!L71</f>
        <v>0</v>
      </c>
      <c r="B285" s="132">
        <f t="shared" si="40"/>
        <v>0</v>
      </c>
      <c r="C285" s="133" t="e">
        <f t="shared" si="41"/>
        <v>#DIV/0!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 t="e">
        <f t="shared" si="38"/>
        <v>#DIV/0!</v>
      </c>
      <c r="AF285" s="127">
        <f>achats!V283</f>
        <v>0</v>
      </c>
      <c r="AG285" s="127">
        <f t="shared" si="39"/>
        <v>0</v>
      </c>
    </row>
    <row r="286" spans="1:33" x14ac:dyDescent="0.15">
      <c r="A286" s="52">
        <f>'tab bord'!L72</f>
        <v>0</v>
      </c>
      <c r="B286" s="132">
        <f t="shared" si="40"/>
        <v>0</v>
      </c>
      <c r="C286" s="133" t="e">
        <f t="shared" si="41"/>
        <v>#DIV/0!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 t="e">
        <f t="shared" si="38"/>
        <v>#DIV/0!</v>
      </c>
      <c r="AF286" s="127">
        <f>achats!V284</f>
        <v>0</v>
      </c>
      <c r="AG286" s="127">
        <f t="shared" si="39"/>
        <v>0</v>
      </c>
    </row>
    <row r="287" spans="1:33" x14ac:dyDescent="0.15">
      <c r="A287" s="52">
        <f>'tab bord'!L73</f>
        <v>0</v>
      </c>
      <c r="B287" s="132">
        <f t="shared" si="40"/>
        <v>0</v>
      </c>
      <c r="C287" s="133" t="e">
        <f t="shared" si="41"/>
        <v>#DIV/0!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 t="e">
        <f t="shared" si="38"/>
        <v>#DIV/0!</v>
      </c>
      <c r="AF287" s="127">
        <f>achats!V285</f>
        <v>0</v>
      </c>
      <c r="AG287" s="127">
        <f t="shared" si="39"/>
        <v>0</v>
      </c>
    </row>
    <row r="288" spans="1:33" x14ac:dyDescent="0.15">
      <c r="A288" s="52">
        <f>'tab bord'!L74</f>
        <v>0</v>
      </c>
      <c r="B288" s="132">
        <f t="shared" si="40"/>
        <v>0</v>
      </c>
      <c r="C288" s="133" t="e">
        <f t="shared" si="41"/>
        <v>#DIV/0!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 t="e">
        <f t="shared" si="38"/>
        <v>#DIV/0!</v>
      </c>
      <c r="AF288" s="127">
        <f>achats!V286</f>
        <v>0</v>
      </c>
      <c r="AG288" s="127">
        <f t="shared" si="39"/>
        <v>0</v>
      </c>
    </row>
    <row r="289" spans="1:33" x14ac:dyDescent="0.15">
      <c r="A289" s="52">
        <f>'tab bord'!L75</f>
        <v>0</v>
      </c>
      <c r="B289" s="132">
        <f t="shared" si="40"/>
        <v>0</v>
      </c>
      <c r="C289" s="133" t="e">
        <f t="shared" si="41"/>
        <v>#DIV/0!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 t="e">
        <f t="shared" si="38"/>
        <v>#DIV/0!</v>
      </c>
      <c r="AF289" s="127">
        <f>achats!V287</f>
        <v>0</v>
      </c>
      <c r="AG289" s="127">
        <f t="shared" si="39"/>
        <v>0</v>
      </c>
    </row>
    <row r="290" spans="1:33" x14ac:dyDescent="0.15">
      <c r="A290" s="52">
        <f>'tab bord'!L76</f>
        <v>0</v>
      </c>
      <c r="B290" s="132">
        <f t="shared" si="40"/>
        <v>0</v>
      </c>
      <c r="C290" s="133" t="e">
        <f t="shared" si="41"/>
        <v>#DIV/0!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 t="e">
        <f t="shared" si="38"/>
        <v>#DIV/0!</v>
      </c>
      <c r="AF290" s="127">
        <f>achats!V288</f>
        <v>0</v>
      </c>
      <c r="AG290" s="127">
        <f t="shared" si="39"/>
        <v>0</v>
      </c>
    </row>
    <row r="291" spans="1:33" x14ac:dyDescent="0.15">
      <c r="A291" s="52">
        <f>'tab bord'!L77</f>
        <v>0</v>
      </c>
      <c r="B291" s="132">
        <f t="shared" si="40"/>
        <v>0</v>
      </c>
      <c r="C291" s="133" t="e">
        <f t="shared" si="41"/>
        <v>#DIV/0!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 t="e">
        <f t="shared" si="38"/>
        <v>#DIV/0!</v>
      </c>
      <c r="AF291" s="127">
        <f>achats!V289</f>
        <v>0</v>
      </c>
      <c r="AG291" s="127">
        <f t="shared" si="39"/>
        <v>0</v>
      </c>
    </row>
    <row r="292" spans="1:33" x14ac:dyDescent="0.15">
      <c r="A292" s="52">
        <f>'tab bord'!L78</f>
        <v>0</v>
      </c>
      <c r="B292" s="132">
        <f t="shared" si="40"/>
        <v>0</v>
      </c>
      <c r="C292" s="133" t="e">
        <f t="shared" si="41"/>
        <v>#DIV/0!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 t="e">
        <f t="shared" si="38"/>
        <v>#DIV/0!</v>
      </c>
      <c r="AF292" s="127">
        <f>achats!V290</f>
        <v>0</v>
      </c>
      <c r="AG292" s="127">
        <f t="shared" si="39"/>
        <v>0</v>
      </c>
    </row>
    <row r="293" spans="1:33" x14ac:dyDescent="0.15">
      <c r="A293" s="52">
        <f>'tab bord'!L79</f>
        <v>0</v>
      </c>
      <c r="B293" s="132">
        <f t="shared" si="40"/>
        <v>0</v>
      </c>
      <c r="C293" s="133" t="e">
        <f t="shared" si="41"/>
        <v>#DIV/0!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 t="e">
        <f t="shared" si="38"/>
        <v>#DIV/0!</v>
      </c>
      <c r="AF293" s="127">
        <f>achats!V291</f>
        <v>0</v>
      </c>
      <c r="AG293" s="127">
        <f t="shared" si="39"/>
        <v>0</v>
      </c>
    </row>
    <row r="294" spans="1:33" x14ac:dyDescent="0.15">
      <c r="A294" s="52">
        <f>'tab bord'!L80</f>
        <v>0</v>
      </c>
      <c r="B294" s="132">
        <f t="shared" si="40"/>
        <v>0</v>
      </c>
      <c r="C294" s="133" t="e">
        <f t="shared" si="41"/>
        <v>#DIV/0!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 t="e">
        <f t="shared" si="38"/>
        <v>#DIV/0!</v>
      </c>
      <c r="AF294" s="127">
        <f>achats!V292</f>
        <v>0</v>
      </c>
      <c r="AG294" s="127">
        <f t="shared" si="39"/>
        <v>0</v>
      </c>
    </row>
    <row r="295" spans="1:33" x14ac:dyDescent="0.15">
      <c r="A295" s="52">
        <f>'tab bord'!L81</f>
        <v>0</v>
      </c>
      <c r="B295" s="132">
        <f t="shared" si="40"/>
        <v>0</v>
      </c>
      <c r="C295" s="133" t="e">
        <f t="shared" si="41"/>
        <v>#DIV/0!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 t="e">
        <f t="shared" si="38"/>
        <v>#DIV/0!</v>
      </c>
      <c r="AF295" s="127">
        <f>achats!V293</f>
        <v>0</v>
      </c>
      <c r="AG295" s="127">
        <f t="shared" si="39"/>
        <v>0</v>
      </c>
    </row>
    <row r="296" spans="1:33" x14ac:dyDescent="0.15">
      <c r="A296" s="52">
        <f>'tab bord'!L82</f>
        <v>0</v>
      </c>
      <c r="B296" s="132">
        <f t="shared" si="40"/>
        <v>0</v>
      </c>
      <c r="C296" s="133" t="e">
        <f t="shared" si="41"/>
        <v>#DIV/0!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 t="e">
        <f t="shared" si="38"/>
        <v>#DIV/0!</v>
      </c>
      <c r="AF296" s="127">
        <f>achats!V294</f>
        <v>0</v>
      </c>
      <c r="AG296" s="127">
        <f t="shared" si="39"/>
        <v>0</v>
      </c>
    </row>
    <row r="297" spans="1:33" x14ac:dyDescent="0.15">
      <c r="A297" s="52">
        <f>'tab bord'!L83</f>
        <v>0</v>
      </c>
      <c r="B297" s="132">
        <f t="shared" si="40"/>
        <v>0</v>
      </c>
      <c r="C297" s="133" t="e">
        <f t="shared" si="41"/>
        <v>#DIV/0!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 t="e">
        <f t="shared" si="38"/>
        <v>#DIV/0!</v>
      </c>
      <c r="AF297" s="127">
        <f>achats!V295</f>
        <v>0</v>
      </c>
      <c r="AG297" s="127">
        <f t="shared" si="39"/>
        <v>0</v>
      </c>
    </row>
    <row r="298" spans="1:33" x14ac:dyDescent="0.15">
      <c r="A298" s="52">
        <f>'tab bord'!L84</f>
        <v>0</v>
      </c>
      <c r="B298" s="132">
        <f t="shared" si="40"/>
        <v>0</v>
      </c>
      <c r="C298" s="133" t="e">
        <f t="shared" si="41"/>
        <v>#DIV/0!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 t="e">
        <f t="shared" si="38"/>
        <v>#DIV/0!</v>
      </c>
      <c r="AF298" s="127">
        <f>achats!V296</f>
        <v>0</v>
      </c>
      <c r="AG298" s="127">
        <f t="shared" si="39"/>
        <v>0</v>
      </c>
    </row>
    <row r="299" spans="1:33" x14ac:dyDescent="0.15">
      <c r="A299" s="52">
        <f>'tab bord'!L85</f>
        <v>0</v>
      </c>
      <c r="B299" s="132">
        <f t="shared" si="40"/>
        <v>0</v>
      </c>
      <c r="C299" s="133" t="e">
        <f t="shared" si="41"/>
        <v>#DIV/0!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 t="e">
        <f t="shared" si="38"/>
        <v>#DIV/0!</v>
      </c>
      <c r="AF299" s="127">
        <f>achats!V297</f>
        <v>0</v>
      </c>
      <c r="AG299" s="127">
        <f t="shared" si="39"/>
        <v>0</v>
      </c>
    </row>
    <row r="300" spans="1:33" x14ac:dyDescent="0.15">
      <c r="A300" s="52">
        <f>'tab bord'!L86</f>
        <v>0</v>
      </c>
      <c r="B300" s="132">
        <f t="shared" si="40"/>
        <v>0</v>
      </c>
      <c r="C300" s="133" t="e">
        <f t="shared" si="41"/>
        <v>#DIV/0!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 t="e">
        <f t="shared" si="38"/>
        <v>#DIV/0!</v>
      </c>
      <c r="AF300" s="127">
        <f>achats!V298</f>
        <v>0</v>
      </c>
      <c r="AG300" s="127">
        <f t="shared" si="39"/>
        <v>0</v>
      </c>
    </row>
    <row r="301" spans="1:33" x14ac:dyDescent="0.15">
      <c r="A301" s="52">
        <f>'tab bord'!L87</f>
        <v>0</v>
      </c>
      <c r="B301" s="132">
        <f t="shared" si="40"/>
        <v>0</v>
      </c>
      <c r="C301" s="133" t="e">
        <f t="shared" si="41"/>
        <v>#DIV/0!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 t="e">
        <f t="shared" si="38"/>
        <v>#DIV/0!</v>
      </c>
      <c r="AF301" s="127">
        <f>achats!V299</f>
        <v>0</v>
      </c>
      <c r="AG301" s="127">
        <f t="shared" si="39"/>
        <v>0</v>
      </c>
    </row>
    <row r="302" spans="1:33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 t="e">
        <f t="shared" si="38"/>
        <v>#DIV/0!</v>
      </c>
      <c r="AF302" s="127">
        <f>achats!V300</f>
        <v>0</v>
      </c>
      <c r="AG302" s="127">
        <f t="shared" si="39"/>
        <v>0</v>
      </c>
    </row>
    <row r="303" spans="1:33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 t="e">
        <f t="shared" si="38"/>
        <v>#DIV/0!</v>
      </c>
      <c r="AF303" s="127">
        <f>achats!V301</f>
        <v>0</v>
      </c>
      <c r="AG303" s="127">
        <f t="shared" si="39"/>
        <v>0</v>
      </c>
    </row>
    <row r="304" spans="1:33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 t="e">
        <f t="shared" si="38"/>
        <v>#DIV/0!</v>
      </c>
      <c r="AF304" s="127">
        <f>achats!V302</f>
        <v>0</v>
      </c>
      <c r="AG304" s="127">
        <f t="shared" si="39"/>
        <v>0</v>
      </c>
    </row>
    <row r="305" spans="1:33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 t="e">
        <f t="shared" si="38"/>
        <v>#DIV/0!</v>
      </c>
      <c r="AF305" s="127">
        <f>achats!V303</f>
        <v>0</v>
      </c>
      <c r="AG305" s="127">
        <f t="shared" si="39"/>
        <v>0</v>
      </c>
    </row>
    <row r="306" spans="1:33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 t="e">
        <f t="shared" si="38"/>
        <v>#DIV/0!</v>
      </c>
      <c r="AF306" s="127">
        <f>achats!V304</f>
        <v>0</v>
      </c>
      <c r="AG306" s="127">
        <f t="shared" si="39"/>
        <v>0</v>
      </c>
    </row>
    <row r="307" spans="1:33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 t="e">
        <f t="shared" si="38"/>
        <v>#DIV/0!</v>
      </c>
      <c r="AF307" s="127">
        <f>achats!V305</f>
        <v>0</v>
      </c>
      <c r="AG307" s="127">
        <f t="shared" si="39"/>
        <v>0</v>
      </c>
    </row>
    <row r="308" spans="1:33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 t="e">
        <f t="shared" si="38"/>
        <v>#DIV/0!</v>
      </c>
      <c r="AF308" s="127">
        <f>achats!V306</f>
        <v>0</v>
      </c>
      <c r="AG308" s="127">
        <f t="shared" si="39"/>
        <v>0</v>
      </c>
    </row>
    <row r="309" spans="1:33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 t="e">
        <f t="shared" si="38"/>
        <v>#DIV/0!</v>
      </c>
      <c r="AF309" s="127">
        <f>achats!V307</f>
        <v>0</v>
      </c>
      <c r="AG309" s="127">
        <f t="shared" si="39"/>
        <v>0</v>
      </c>
    </row>
    <row r="310" spans="1:33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 t="e">
        <f t="shared" si="38"/>
        <v>#DIV/0!</v>
      </c>
      <c r="AF310" s="127">
        <f>achats!V308</f>
        <v>0</v>
      </c>
      <c r="AG310" s="127">
        <f t="shared" si="39"/>
        <v>0</v>
      </c>
    </row>
    <row r="311" spans="1:33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 t="e">
        <f t="shared" si="38"/>
        <v>#DIV/0!</v>
      </c>
      <c r="AF311" s="127">
        <f>achats!V309</f>
        <v>0</v>
      </c>
      <c r="AG311" s="127">
        <f t="shared" si="39"/>
        <v>0</v>
      </c>
    </row>
    <row r="312" spans="1:33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 t="e">
        <f t="shared" si="38"/>
        <v>#DIV/0!</v>
      </c>
      <c r="AF312" s="127">
        <f>achats!V310</f>
        <v>0</v>
      </c>
      <c r="AG312" s="127">
        <f t="shared" si="39"/>
        <v>0</v>
      </c>
    </row>
    <row r="313" spans="1:33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 t="e">
        <f t="shared" si="38"/>
        <v>#DIV/0!</v>
      </c>
      <c r="AF313" s="127">
        <f>achats!V311</f>
        <v>0</v>
      </c>
      <c r="AG313" s="127">
        <f t="shared" si="39"/>
        <v>0</v>
      </c>
    </row>
    <row r="314" spans="1:33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 t="e">
        <f t="shared" si="38"/>
        <v>#DIV/0!</v>
      </c>
      <c r="AF314" s="127">
        <f>achats!V312</f>
        <v>0</v>
      </c>
      <c r="AG314" s="127">
        <f t="shared" si="39"/>
        <v>0</v>
      </c>
    </row>
    <row r="315" spans="1:33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 t="e">
        <f t="shared" si="38"/>
        <v>#DIV/0!</v>
      </c>
      <c r="AF315" s="127">
        <f>achats!V313</f>
        <v>0</v>
      </c>
      <c r="AG315" s="127">
        <f t="shared" si="39"/>
        <v>0</v>
      </c>
    </row>
    <row r="316" spans="1:33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 t="e">
        <f t="shared" si="38"/>
        <v>#DIV/0!</v>
      </c>
      <c r="AF316" s="127">
        <f>achats!V314</f>
        <v>0</v>
      </c>
      <c r="AG316" s="127">
        <f t="shared" si="39"/>
        <v>0</v>
      </c>
    </row>
    <row r="317" spans="1:33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 t="e">
        <f t="shared" si="38"/>
        <v>#DIV/0!</v>
      </c>
      <c r="AF317" s="127">
        <f>achats!V315</f>
        <v>0</v>
      </c>
      <c r="AG317" s="127">
        <f t="shared" si="39"/>
        <v>0</v>
      </c>
    </row>
    <row r="318" spans="1:33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 t="e">
        <f t="shared" si="38"/>
        <v>#DIV/0!</v>
      </c>
      <c r="AF318" s="127">
        <f>achats!V316</f>
        <v>0</v>
      </c>
      <c r="AG318" s="127">
        <f t="shared" si="39"/>
        <v>0</v>
      </c>
    </row>
    <row r="319" spans="1:33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 t="e">
        <f t="shared" si="38"/>
        <v>#DIV/0!</v>
      </c>
      <c r="AF319" s="127">
        <f>achats!V317</f>
        <v>0</v>
      </c>
      <c r="AG319" s="127">
        <f t="shared" si="39"/>
        <v>0</v>
      </c>
    </row>
    <row r="320" spans="1:33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 t="e">
        <f t="shared" si="38"/>
        <v>#DIV/0!</v>
      </c>
      <c r="AF320" s="127">
        <f>achats!V318</f>
        <v>0</v>
      </c>
      <c r="AG320" s="127">
        <f t="shared" si="39"/>
        <v>0</v>
      </c>
    </row>
    <row r="321" spans="1:33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 t="e">
        <f t="shared" si="38"/>
        <v>#DIV/0!</v>
      </c>
      <c r="AF321" s="127">
        <f>achats!V319</f>
        <v>0</v>
      </c>
      <c r="AG321" s="127">
        <f t="shared" si="39"/>
        <v>0</v>
      </c>
    </row>
    <row r="322" spans="1:33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 t="e">
        <f t="shared" si="38"/>
        <v>#DIV/0!</v>
      </c>
      <c r="AF322" s="127">
        <f>achats!V320</f>
        <v>0</v>
      </c>
      <c r="AG322" s="127">
        <f t="shared" si="39"/>
        <v>0</v>
      </c>
    </row>
    <row r="323" spans="1:33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 t="e">
        <f t="shared" si="38"/>
        <v>#DIV/0!</v>
      </c>
      <c r="AF323" s="127">
        <f>achats!V321</f>
        <v>0</v>
      </c>
      <c r="AG323" s="127">
        <f t="shared" si="39"/>
        <v>0</v>
      </c>
    </row>
    <row r="324" spans="1:33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 t="e">
        <f t="shared" si="38"/>
        <v>#DIV/0!</v>
      </c>
      <c r="AF324" s="127">
        <f>achats!V322</f>
        <v>0</v>
      </c>
      <c r="AG324" s="127">
        <f t="shared" si="39"/>
        <v>0</v>
      </c>
    </row>
    <row r="325" spans="1:33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 t="e">
        <f t="shared" ref="AB325:AB388" si="46">AA325/$AD$4</f>
        <v>#DIV/0!</v>
      </c>
      <c r="AF325" s="127">
        <f>achats!V323</f>
        <v>0</v>
      </c>
      <c r="AG325" s="127">
        <f t="shared" si="39"/>
        <v>0</v>
      </c>
    </row>
    <row r="326" spans="1:33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 t="e">
        <f t="shared" si="46"/>
        <v>#DIV/0!</v>
      </c>
      <c r="AF326" s="127">
        <f>achats!V324</f>
        <v>0</v>
      </c>
      <c r="AG326" s="127">
        <f t="shared" ref="AG326:AG345" si="47">(SUMIF(F:F,AF326,G:G))+(SUMIF(N:N,AF326,O:O))</f>
        <v>0</v>
      </c>
    </row>
    <row r="327" spans="1:33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 t="e">
        <f t="shared" si="46"/>
        <v>#DIV/0!</v>
      </c>
      <c r="AF327" s="127">
        <f>achats!V325</f>
        <v>0</v>
      </c>
      <c r="AG327" s="127">
        <f t="shared" si="47"/>
        <v>0</v>
      </c>
    </row>
    <row r="328" spans="1:33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 t="e">
        <f t="shared" si="46"/>
        <v>#DIV/0!</v>
      </c>
      <c r="AF328" s="127">
        <f>achats!V326</f>
        <v>0</v>
      </c>
      <c r="AG328" s="127">
        <f t="shared" si="47"/>
        <v>0</v>
      </c>
    </row>
    <row r="329" spans="1:33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 t="e">
        <f t="shared" si="46"/>
        <v>#DIV/0!</v>
      </c>
      <c r="AF329" s="127">
        <f>achats!V327</f>
        <v>0</v>
      </c>
      <c r="AG329" s="127">
        <f t="shared" si="47"/>
        <v>0</v>
      </c>
    </row>
    <row r="330" spans="1:33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 t="e">
        <f t="shared" si="46"/>
        <v>#DIV/0!</v>
      </c>
      <c r="AF330" s="127">
        <f>achats!V328</f>
        <v>0</v>
      </c>
      <c r="AG330" s="127">
        <f t="shared" si="47"/>
        <v>0</v>
      </c>
    </row>
    <row r="331" spans="1:33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 t="e">
        <f t="shared" si="46"/>
        <v>#DIV/0!</v>
      </c>
      <c r="AF331" s="127">
        <f>achats!V329</f>
        <v>0</v>
      </c>
      <c r="AG331" s="127">
        <f t="shared" si="47"/>
        <v>0</v>
      </c>
    </row>
    <row r="332" spans="1:33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 t="e">
        <f t="shared" si="46"/>
        <v>#DIV/0!</v>
      </c>
      <c r="AF332" s="127">
        <f>achats!V330</f>
        <v>0</v>
      </c>
      <c r="AG332" s="127">
        <f t="shared" si="47"/>
        <v>0</v>
      </c>
    </row>
    <row r="333" spans="1:33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 t="e">
        <f t="shared" si="46"/>
        <v>#DIV/0!</v>
      </c>
      <c r="AF333" s="127">
        <f>achats!V331</f>
        <v>0</v>
      </c>
      <c r="AG333" s="127">
        <f t="shared" si="47"/>
        <v>0</v>
      </c>
    </row>
    <row r="334" spans="1:33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 t="e">
        <f t="shared" si="46"/>
        <v>#DIV/0!</v>
      </c>
      <c r="AF334" s="127">
        <f>achats!V332</f>
        <v>0</v>
      </c>
      <c r="AG334" s="127">
        <f t="shared" si="47"/>
        <v>0</v>
      </c>
    </row>
    <row r="335" spans="1:33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 t="e">
        <f t="shared" si="46"/>
        <v>#DIV/0!</v>
      </c>
      <c r="AF335" s="127">
        <f>achats!V333</f>
        <v>0</v>
      </c>
      <c r="AG335" s="127">
        <f t="shared" si="47"/>
        <v>0</v>
      </c>
    </row>
    <row r="336" spans="1:33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 t="e">
        <f t="shared" si="46"/>
        <v>#DIV/0!</v>
      </c>
      <c r="AF336" s="127">
        <f>achats!V334</f>
        <v>0</v>
      </c>
      <c r="AG336" s="127">
        <f t="shared" si="47"/>
        <v>0</v>
      </c>
    </row>
    <row r="337" spans="1:33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 t="e">
        <f t="shared" si="46"/>
        <v>#DIV/0!</v>
      </c>
      <c r="AF337" s="127">
        <f>achats!V335</f>
        <v>0</v>
      </c>
      <c r="AG337" s="127">
        <f t="shared" si="47"/>
        <v>0</v>
      </c>
    </row>
    <row r="338" spans="1:33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 t="e">
        <f t="shared" si="46"/>
        <v>#DIV/0!</v>
      </c>
      <c r="AF338" s="127">
        <f>achats!V336</f>
        <v>0</v>
      </c>
      <c r="AG338" s="127">
        <f t="shared" si="47"/>
        <v>0</v>
      </c>
    </row>
    <row r="339" spans="1:33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 t="e">
        <f t="shared" si="46"/>
        <v>#DIV/0!</v>
      </c>
      <c r="AF339" s="127">
        <f>achats!V337</f>
        <v>0</v>
      </c>
      <c r="AG339" s="127">
        <f t="shared" si="47"/>
        <v>0</v>
      </c>
    </row>
    <row r="340" spans="1:33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 t="e">
        <f t="shared" si="46"/>
        <v>#DIV/0!</v>
      </c>
      <c r="AF340" s="127">
        <f>achats!V338</f>
        <v>0</v>
      </c>
      <c r="AG340" s="127">
        <f t="shared" si="47"/>
        <v>0</v>
      </c>
    </row>
    <row r="341" spans="1:33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 t="e">
        <f t="shared" si="46"/>
        <v>#DIV/0!</v>
      </c>
      <c r="AF341" s="127">
        <f>achats!V339</f>
        <v>0</v>
      </c>
      <c r="AG341" s="127">
        <f t="shared" si="47"/>
        <v>0</v>
      </c>
    </row>
    <row r="342" spans="1:33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 t="e">
        <f t="shared" si="46"/>
        <v>#DIV/0!</v>
      </c>
      <c r="AF342" s="127">
        <f>achats!V340</f>
        <v>0</v>
      </c>
      <c r="AG342" s="127">
        <f t="shared" si="47"/>
        <v>0</v>
      </c>
    </row>
    <row r="343" spans="1:33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 t="e">
        <f t="shared" si="46"/>
        <v>#DIV/0!</v>
      </c>
      <c r="AF343" s="127">
        <f>achats!V341</f>
        <v>0</v>
      </c>
      <c r="AG343" s="127">
        <f t="shared" si="47"/>
        <v>0</v>
      </c>
    </row>
    <row r="344" spans="1:33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 t="e">
        <f t="shared" si="46"/>
        <v>#DIV/0!</v>
      </c>
      <c r="AF344" s="127">
        <f>achats!V342</f>
        <v>0</v>
      </c>
      <c r="AG344" s="127">
        <f t="shared" si="47"/>
        <v>0</v>
      </c>
    </row>
    <row r="345" spans="1:33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 t="e">
        <f t="shared" si="46"/>
        <v>#DIV/0!</v>
      </c>
      <c r="AF345" s="127">
        <f>achats!V343</f>
        <v>0</v>
      </c>
      <c r="AG345" s="127">
        <f t="shared" si="47"/>
        <v>0</v>
      </c>
    </row>
    <row r="346" spans="1:33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 t="e">
        <f t="shared" si="46"/>
        <v>#DIV/0!</v>
      </c>
    </row>
    <row r="347" spans="1:33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 t="e">
        <f t="shared" si="46"/>
        <v>#DIV/0!</v>
      </c>
    </row>
    <row r="348" spans="1:33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 t="e">
        <f t="shared" si="46"/>
        <v>#DIV/0!</v>
      </c>
    </row>
    <row r="349" spans="1:33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 t="e">
        <f t="shared" si="46"/>
        <v>#DIV/0!</v>
      </c>
    </row>
    <row r="350" spans="1:33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 t="e">
        <f t="shared" si="46"/>
        <v>#DIV/0!</v>
      </c>
    </row>
    <row r="351" spans="1:33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 t="e">
        <f t="shared" si="46"/>
        <v>#DIV/0!</v>
      </c>
    </row>
    <row r="352" spans="1:33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 t="e">
        <f t="shared" si="46"/>
        <v>#DIV/0!</v>
      </c>
    </row>
    <row r="353" spans="1:28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 t="e">
        <f t="shared" si="46"/>
        <v>#DIV/0!</v>
      </c>
    </row>
    <row r="354" spans="1:28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 t="e">
        <f t="shared" si="46"/>
        <v>#DIV/0!</v>
      </c>
    </row>
    <row r="355" spans="1:28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 t="e">
        <f t="shared" si="46"/>
        <v>#DIV/0!</v>
      </c>
    </row>
    <row r="356" spans="1:28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 t="e">
        <f t="shared" si="46"/>
        <v>#DIV/0!</v>
      </c>
    </row>
    <row r="357" spans="1:28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 t="e">
        <f t="shared" si="46"/>
        <v>#DIV/0!</v>
      </c>
    </row>
    <row r="358" spans="1:28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 t="e">
        <f t="shared" si="46"/>
        <v>#DIV/0!</v>
      </c>
    </row>
    <row r="359" spans="1:28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 t="e">
        <f t="shared" si="46"/>
        <v>#DIV/0!</v>
      </c>
    </row>
    <row r="360" spans="1:28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 t="e">
        <f t="shared" si="46"/>
        <v>#DIV/0!</v>
      </c>
    </row>
    <row r="361" spans="1:28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 t="e">
        <f t="shared" si="46"/>
        <v>#DIV/0!</v>
      </c>
    </row>
    <row r="362" spans="1:28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 t="e">
        <f t="shared" si="46"/>
        <v>#DIV/0!</v>
      </c>
    </row>
    <row r="363" spans="1:28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 t="e">
        <f t="shared" si="46"/>
        <v>#DIV/0!</v>
      </c>
    </row>
    <row r="364" spans="1:28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 t="e">
        <f t="shared" si="46"/>
        <v>#DIV/0!</v>
      </c>
    </row>
    <row r="365" spans="1:28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 t="e">
        <f t="shared" si="46"/>
        <v>#DIV/0!</v>
      </c>
    </row>
    <row r="366" spans="1:28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 t="e">
        <f t="shared" si="46"/>
        <v>#DIV/0!</v>
      </c>
    </row>
    <row r="367" spans="1:28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 t="e">
        <f t="shared" si="46"/>
        <v>#DIV/0!</v>
      </c>
    </row>
    <row r="368" spans="1:28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 t="e">
        <f t="shared" si="46"/>
        <v>#DIV/0!</v>
      </c>
    </row>
    <row r="369" spans="1:28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 t="e">
        <f t="shared" si="46"/>
        <v>#DIV/0!</v>
      </c>
    </row>
    <row r="370" spans="1:28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 t="e">
        <f t="shared" si="46"/>
        <v>#DIV/0!</v>
      </c>
    </row>
    <row r="371" spans="1:28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 t="e">
        <f t="shared" si="46"/>
        <v>#DIV/0!</v>
      </c>
    </row>
    <row r="372" spans="1:28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 t="e">
        <f t="shared" si="46"/>
        <v>#DIV/0!</v>
      </c>
    </row>
    <row r="373" spans="1:28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 t="e">
        <f t="shared" si="46"/>
        <v>#DIV/0!</v>
      </c>
    </row>
    <row r="374" spans="1:28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 t="e">
        <f t="shared" si="46"/>
        <v>#DIV/0!</v>
      </c>
    </row>
    <row r="375" spans="1:28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 t="e">
        <f t="shared" si="46"/>
        <v>#DIV/0!</v>
      </c>
    </row>
    <row r="376" spans="1:28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 t="e">
        <f t="shared" si="46"/>
        <v>#DIV/0!</v>
      </c>
    </row>
    <row r="377" spans="1:28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 t="e">
        <f t="shared" si="46"/>
        <v>#DIV/0!</v>
      </c>
    </row>
    <row r="378" spans="1:28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 t="e">
        <f t="shared" si="46"/>
        <v>#DIV/0!</v>
      </c>
    </row>
    <row r="379" spans="1:28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 t="e">
        <f t="shared" si="46"/>
        <v>#DIV/0!</v>
      </c>
    </row>
    <row r="380" spans="1:28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 t="e">
        <f t="shared" si="46"/>
        <v>#DIV/0!</v>
      </c>
    </row>
    <row r="381" spans="1:28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 t="e">
        <f t="shared" si="46"/>
        <v>#DIV/0!</v>
      </c>
    </row>
    <row r="382" spans="1:28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 t="e">
        <f t="shared" si="46"/>
        <v>#DIV/0!</v>
      </c>
    </row>
    <row r="383" spans="1:28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 t="e">
        <f t="shared" si="46"/>
        <v>#DIV/0!</v>
      </c>
    </row>
    <row r="384" spans="1:28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 t="e">
        <f t="shared" si="46"/>
        <v>#DIV/0!</v>
      </c>
    </row>
    <row r="385" spans="24:28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 t="e">
        <f t="shared" si="46"/>
        <v>#DIV/0!</v>
      </c>
    </row>
    <row r="386" spans="24:28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 t="e">
        <f t="shared" si="46"/>
        <v>#DIV/0!</v>
      </c>
    </row>
    <row r="387" spans="24:28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 t="e">
        <f t="shared" si="46"/>
        <v>#DIV/0!</v>
      </c>
    </row>
    <row r="388" spans="24:28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 t="e">
        <f t="shared" si="46"/>
        <v>#DIV/0!</v>
      </c>
    </row>
    <row r="389" spans="24:28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 t="e">
        <f t="shared" ref="AB389:AB431" si="52">AA389/$AD$4</f>
        <v>#DIV/0!</v>
      </c>
    </row>
    <row r="390" spans="24:28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 t="e">
        <f t="shared" si="52"/>
        <v>#DIV/0!</v>
      </c>
    </row>
    <row r="391" spans="24:28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 t="e">
        <f t="shared" si="52"/>
        <v>#DIV/0!</v>
      </c>
    </row>
    <row r="392" spans="24:28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 t="e">
        <f t="shared" si="52"/>
        <v>#DIV/0!</v>
      </c>
    </row>
    <row r="393" spans="24:28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 t="e">
        <f t="shared" si="52"/>
        <v>#DIV/0!</v>
      </c>
    </row>
    <row r="394" spans="24:28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 t="e">
        <f t="shared" si="52"/>
        <v>#DIV/0!</v>
      </c>
    </row>
    <row r="395" spans="24:28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 t="e">
        <f t="shared" si="52"/>
        <v>#DIV/0!</v>
      </c>
    </row>
    <row r="396" spans="24:28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 t="e">
        <f t="shared" si="52"/>
        <v>#DIV/0!</v>
      </c>
    </row>
    <row r="397" spans="24:28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 t="e">
        <f t="shared" si="52"/>
        <v>#DIV/0!</v>
      </c>
    </row>
    <row r="398" spans="24:28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 t="e">
        <f t="shared" si="52"/>
        <v>#DIV/0!</v>
      </c>
    </row>
    <row r="399" spans="24:28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 t="e">
        <f t="shared" si="52"/>
        <v>#DIV/0!</v>
      </c>
    </row>
    <row r="400" spans="24:28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 t="e">
        <f t="shared" si="52"/>
        <v>#DIV/0!</v>
      </c>
    </row>
    <row r="401" spans="24:28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 t="e">
        <f t="shared" si="52"/>
        <v>#DIV/0!</v>
      </c>
    </row>
    <row r="402" spans="24:28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 t="e">
        <f t="shared" si="52"/>
        <v>#DIV/0!</v>
      </c>
    </row>
    <row r="403" spans="24:28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 t="e">
        <f t="shared" si="52"/>
        <v>#DIV/0!</v>
      </c>
    </row>
    <row r="404" spans="24:28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 t="e">
        <f t="shared" si="52"/>
        <v>#DIV/0!</v>
      </c>
    </row>
    <row r="405" spans="24:28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 t="e">
        <f t="shared" si="52"/>
        <v>#DIV/0!</v>
      </c>
    </row>
    <row r="406" spans="24:28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 t="e">
        <f t="shared" si="52"/>
        <v>#DIV/0!</v>
      </c>
    </row>
    <row r="407" spans="24:28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 t="e">
        <f t="shared" si="52"/>
        <v>#DIV/0!</v>
      </c>
    </row>
    <row r="408" spans="24:28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 t="e">
        <f t="shared" si="52"/>
        <v>#DIV/0!</v>
      </c>
    </row>
    <row r="409" spans="24:28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 t="e">
        <f t="shared" si="52"/>
        <v>#DIV/0!</v>
      </c>
    </row>
    <row r="410" spans="24:28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 t="e">
        <f t="shared" si="52"/>
        <v>#DIV/0!</v>
      </c>
    </row>
    <row r="411" spans="24:28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 t="e">
        <f t="shared" si="52"/>
        <v>#DIV/0!</v>
      </c>
    </row>
    <row r="412" spans="24:28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 t="e">
        <f t="shared" si="52"/>
        <v>#DIV/0!</v>
      </c>
    </row>
    <row r="413" spans="24:28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 t="e">
        <f t="shared" si="52"/>
        <v>#DIV/0!</v>
      </c>
    </row>
    <row r="414" spans="24:28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 t="e">
        <f t="shared" si="52"/>
        <v>#DIV/0!</v>
      </c>
    </row>
    <row r="415" spans="24:28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 t="e">
        <f t="shared" si="52"/>
        <v>#DIV/0!</v>
      </c>
    </row>
    <row r="416" spans="24:28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 t="e">
        <f t="shared" si="52"/>
        <v>#DIV/0!</v>
      </c>
    </row>
    <row r="417" spans="24:28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 t="e">
        <f t="shared" si="52"/>
        <v>#DIV/0!</v>
      </c>
    </row>
    <row r="418" spans="24:28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 t="e">
        <f t="shared" si="52"/>
        <v>#DIV/0!</v>
      </c>
    </row>
    <row r="419" spans="24:28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 t="e">
        <f t="shared" si="52"/>
        <v>#DIV/0!</v>
      </c>
    </row>
    <row r="420" spans="24:28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 t="e">
        <f t="shared" si="52"/>
        <v>#DIV/0!</v>
      </c>
    </row>
    <row r="421" spans="24:28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 t="e">
        <f t="shared" si="52"/>
        <v>#DIV/0!</v>
      </c>
    </row>
    <row r="422" spans="24:28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 t="e">
        <f t="shared" si="52"/>
        <v>#DIV/0!</v>
      </c>
    </row>
    <row r="423" spans="24:28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 t="e">
        <f t="shared" si="52"/>
        <v>#DIV/0!</v>
      </c>
    </row>
    <row r="424" spans="24:28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 t="e">
        <f t="shared" si="52"/>
        <v>#DIV/0!</v>
      </c>
    </row>
    <row r="425" spans="24:28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 t="e">
        <f t="shared" si="52"/>
        <v>#DIV/0!</v>
      </c>
    </row>
    <row r="426" spans="24:28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 t="e">
        <f t="shared" si="52"/>
        <v>#DIV/0!</v>
      </c>
    </row>
    <row r="427" spans="24:28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 t="e">
        <f t="shared" si="52"/>
        <v>#DIV/0!</v>
      </c>
    </row>
    <row r="428" spans="24:28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 t="e">
        <f t="shared" si="52"/>
        <v>#DIV/0!</v>
      </c>
    </row>
    <row r="429" spans="24:28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 t="e">
        <f t="shared" si="52"/>
        <v>#DIV/0!</v>
      </c>
    </row>
    <row r="430" spans="24:28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 t="e">
        <f t="shared" si="52"/>
        <v>#DIV/0!</v>
      </c>
    </row>
    <row r="431" spans="24:28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 t="e">
        <f t="shared" si="52"/>
        <v>#DIV/0!</v>
      </c>
    </row>
  </sheetData>
  <mergeCells count="28">
    <mergeCell ref="Q24:V24"/>
    <mergeCell ref="Q18:V18"/>
    <mergeCell ref="R19:U20"/>
    <mergeCell ref="V19:V20"/>
    <mergeCell ref="Q21:V21"/>
    <mergeCell ref="R22:U23"/>
    <mergeCell ref="V22:V23"/>
    <mergeCell ref="C111:E111"/>
    <mergeCell ref="L111:M111"/>
    <mergeCell ref="Q3:V3"/>
    <mergeCell ref="R4:U5"/>
    <mergeCell ref="V4:V5"/>
    <mergeCell ref="Q9:V9"/>
    <mergeCell ref="R10:U11"/>
    <mergeCell ref="V10:V11"/>
    <mergeCell ref="Q12:V12"/>
    <mergeCell ref="R13:U14"/>
    <mergeCell ref="V13:V14"/>
    <mergeCell ref="Q15:V15"/>
    <mergeCell ref="R16:U17"/>
    <mergeCell ref="V16:V17"/>
    <mergeCell ref="R100:U101"/>
    <mergeCell ref="V100:V101"/>
    <mergeCell ref="C2:E2"/>
    <mergeCell ref="L2:M2"/>
    <mergeCell ref="Q6:V6"/>
    <mergeCell ref="R7:U8"/>
    <mergeCell ref="V7:V8"/>
  </mergeCells>
  <dataValidations count="1">
    <dataValidation type="list" allowBlank="1" showInputMessage="1" showErrorMessage="1" sqref="M114:M214" xr:uid="{00000000-0002-0000-0C00-000000000000}">
      <formula1>$A$218:$A$230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C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C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C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C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C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>
    <tabColor theme="3" tint="0.39997558519241921"/>
  </sheetPr>
  <dimension ref="A2:AJ790"/>
  <sheetViews>
    <sheetView topLeftCell="A3" workbookViewId="0">
      <selection activeCell="W47" sqref="W47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62890625" style="1" customWidth="1"/>
    <col min="24" max="24" width="4.2734375" style="1" hidden="1" customWidth="1"/>
    <col min="25" max="25" width="6.41015625" style="1" hidden="1" customWidth="1"/>
    <col min="26" max="26" width="8.546875" style="1" hidden="1" customWidth="1"/>
    <col min="27" max="27" width="8.875" style="1" hidden="1" customWidth="1"/>
    <col min="28" max="28" width="10.51953125" style="1" hidden="1" customWidth="1"/>
    <col min="29" max="29" width="5.2578125" style="1" hidden="1" customWidth="1"/>
    <col min="30" max="30" width="7.7265625" style="1" hidden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6" ht="15" customHeight="1" x14ac:dyDescent="0.15">
      <c r="B2" s="129" t="s">
        <v>134</v>
      </c>
      <c r="C2" s="194">
        <f>DATE(2020,1,4)</f>
        <v>43834</v>
      </c>
      <c r="D2" s="195"/>
      <c r="E2" s="196"/>
      <c r="F2" s="67"/>
      <c r="K2" s="129" t="s">
        <v>135</v>
      </c>
      <c r="L2" s="194">
        <f>DATE(2020,1,11)</f>
        <v>43841</v>
      </c>
      <c r="M2" s="196"/>
      <c r="N2" s="67"/>
      <c r="AI2" s="200" t="s">
        <v>167</v>
      </c>
      <c r="AJ2" s="200"/>
    </row>
    <row r="3" spans="1:36" ht="12.75" customHeight="1" thickBot="1" x14ac:dyDescent="0.2">
      <c r="Q3" s="197"/>
      <c r="R3" s="197"/>
      <c r="S3" s="197"/>
      <c r="T3" s="197"/>
      <c r="U3" s="197"/>
      <c r="V3" s="197"/>
      <c r="AI3" s="200"/>
      <c r="AJ3" s="200"/>
    </row>
    <row r="4" spans="1:36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 t="e">
        <f>AA4/$AD$4</f>
        <v>#DIV/0!</v>
      </c>
      <c r="AD4" s="71">
        <f>SUM(AA:AA)</f>
        <v>0</v>
      </c>
      <c r="AF4" s="109" t="s">
        <v>162</v>
      </c>
      <c r="AG4" s="109" t="s">
        <v>8</v>
      </c>
      <c r="AI4" s="109" t="s">
        <v>162</v>
      </c>
      <c r="AJ4" s="109" t="s">
        <v>8</v>
      </c>
    </row>
    <row r="5" spans="1:36" ht="13.5" customHeight="1" thickBot="1" x14ac:dyDescent="0.2">
      <c r="A5" s="103"/>
      <c r="B5" s="126" t="str">
        <f>IF(A5="","",VLOOKUP(A5,'Rég clients'!A:B,2,0))</f>
        <v/>
      </c>
      <c r="C5" s="123"/>
      <c r="D5" s="123"/>
      <c r="E5" s="124"/>
      <c r="F5" s="125"/>
      <c r="G5" s="106" t="e">
        <f>B5*D5</f>
        <v>#VALUE!</v>
      </c>
      <c r="H5" s="104" t="e">
        <f>SUM(G5:G105)</f>
        <v>#VALUE!</v>
      </c>
      <c r="I5" s="107"/>
      <c r="J5" s="128" t="str">
        <f>IF(I5="","",VLOOKUP(I5,'Rég clients'!A:B,2,0))</f>
        <v/>
      </c>
      <c r="K5" s="123"/>
      <c r="L5" s="123"/>
      <c r="M5" s="123"/>
      <c r="N5" s="123"/>
      <c r="O5" s="3" t="e">
        <f>J5*L5</f>
        <v>#VALUE!</v>
      </c>
      <c r="P5" s="54" t="e">
        <f>SUM(O5:O105)</f>
        <v>#VALUE!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0</v>
      </c>
      <c r="Z5" s="7">
        <f t="shared" ref="Z5:Z68" si="2">SUMIF(M:M,A219,L:L)</f>
        <v>0</v>
      </c>
      <c r="AA5" s="7">
        <f t="shared" ref="AA5:AA68" si="3">SUM(Y5:Z5)</f>
        <v>0</v>
      </c>
      <c r="AB5" s="72" t="e">
        <f t="shared" ref="AB5:AB68" si="4">AA5/$AD$4</f>
        <v>#DIV/0!</v>
      </c>
      <c r="AD5" s="74" t="e">
        <f>SUM(AB4:AB431)</f>
        <v>#DIV/0!</v>
      </c>
      <c r="AF5" s="127">
        <f>achats!V3</f>
        <v>0</v>
      </c>
      <c r="AG5" s="127">
        <f>(SUMIF(F:F,AF5,G:G))+(SUMIF(N:N,AF5,O:O))</f>
        <v>0</v>
      </c>
      <c r="AI5" s="7">
        <f>achats!V3</f>
        <v>0</v>
      </c>
      <c r="AJ5" s="7">
        <f>'1 23'!AG5+'2 23'!AG5+'3 23'!AG5+'4 23'!AG5+'5 20'!AG5+'6 20'!AG5+'7 23'!AG5+'8 23'!AG5+'9 20'!AG5+'10 20'!AG5+'11 20'!AG5+'12 20'!AG5</f>
        <v>0</v>
      </c>
    </row>
    <row r="6" spans="1:36" ht="12" customHeight="1" x14ac:dyDescent="0.15">
      <c r="A6" s="103"/>
      <c r="B6" s="126" t="str">
        <f>IF(A6="","",VLOOKUP(A6,'Rég clients'!A:B,2,0))</f>
        <v/>
      </c>
      <c r="C6" s="123"/>
      <c r="D6" s="123"/>
      <c r="E6" s="124"/>
      <c r="F6" s="125"/>
      <c r="G6" s="106" t="e">
        <f t="shared" ref="G6:G69" si="5">B6*D6</f>
        <v>#VALUE!</v>
      </c>
      <c r="I6" s="107"/>
      <c r="J6" s="128" t="str">
        <f>IF(I6="","",VLOOKUP(I6,'Rég clients'!A:B,2,0))</f>
        <v/>
      </c>
      <c r="K6" s="123"/>
      <c r="L6" s="123"/>
      <c r="M6" s="123"/>
      <c r="N6" s="123"/>
      <c r="O6" s="3" t="e">
        <f t="shared" ref="O6:O69" si="6">J6*L6</f>
        <v>#VALUE!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0</v>
      </c>
      <c r="Z6" s="7">
        <f t="shared" si="2"/>
        <v>0</v>
      </c>
      <c r="AA6" s="7">
        <f t="shared" si="3"/>
        <v>0</v>
      </c>
      <c r="AB6" s="72" t="e">
        <f t="shared" si="4"/>
        <v>#DIV/0!</v>
      </c>
      <c r="AF6" s="127">
        <f>achats!V4</f>
        <v>0</v>
      </c>
      <c r="AG6" s="127">
        <f t="shared" ref="AG6:AG69" si="7">(SUMIF(F:F,AF6,G:G))+(SUMIF(N:N,AF6,O:O))</f>
        <v>0</v>
      </c>
      <c r="AI6" s="7">
        <f>achats!V4</f>
        <v>0</v>
      </c>
      <c r="AJ6" s="7">
        <f>'1 23'!AG6+'2 23'!AG6+'3 23'!AG6+'4 23'!AG6+'5 20'!AG6+'6 20'!AG6+'7 23'!AG6+'8 23'!AG6+'9 20'!AG6+'10 20'!AG6+'11 20'!AG6+'12 20'!AG6</f>
        <v>0</v>
      </c>
    </row>
    <row r="7" spans="1:36" ht="12" customHeight="1" x14ac:dyDescent="0.15">
      <c r="A7" s="103"/>
      <c r="B7" s="126" t="str">
        <f>IF(A7="","",VLOOKUP(A7,'Rég clients'!A:B,2,0))</f>
        <v/>
      </c>
      <c r="C7" s="123"/>
      <c r="D7" s="123"/>
      <c r="E7" s="124"/>
      <c r="F7" s="125"/>
      <c r="G7" s="106" t="e">
        <f t="shared" si="5"/>
        <v>#VALUE!</v>
      </c>
      <c r="I7" s="107"/>
      <c r="J7" s="128" t="str">
        <f>IF(I7="","",VLOOKUP(I7,'Rég clients'!A:B,2,0))</f>
        <v/>
      </c>
      <c r="K7" s="123"/>
      <c r="L7" s="123"/>
      <c r="M7" s="123"/>
      <c r="N7" s="123"/>
      <c r="O7" s="3" t="e">
        <f t="shared" si="6"/>
        <v>#VALUE!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 t="e">
        <f t="shared" si="4"/>
        <v>#DIV/0!</v>
      </c>
      <c r="AF7" s="127">
        <f>achats!V5</f>
        <v>0</v>
      </c>
      <c r="AG7" s="127">
        <f t="shared" si="7"/>
        <v>0</v>
      </c>
      <c r="AI7" s="7">
        <f>achats!V5</f>
        <v>0</v>
      </c>
      <c r="AJ7" s="7">
        <f>'1 23'!AG7+'2 23'!AG7+'3 23'!AG7+'4 23'!AG7+'5 20'!AG7+'6 20'!AG7+'7 23'!AG7+'8 23'!AG7+'9 20'!AG7+'10 20'!AG7+'11 20'!AG7+'12 20'!AG7</f>
        <v>0</v>
      </c>
    </row>
    <row r="8" spans="1:36" ht="13.5" customHeight="1" x14ac:dyDescent="0.15">
      <c r="A8" s="103"/>
      <c r="B8" s="126" t="str">
        <f>IF(A8="","",VLOOKUP(A8,'Rég clients'!A:B,2,0))</f>
        <v/>
      </c>
      <c r="C8" s="123"/>
      <c r="D8" s="123"/>
      <c r="E8" s="124"/>
      <c r="F8" s="125"/>
      <c r="G8" s="106" t="e">
        <f t="shared" si="5"/>
        <v>#VALUE!</v>
      </c>
      <c r="I8" s="107"/>
      <c r="J8" s="128" t="str">
        <f>IF(I8="","",VLOOKUP(I8,'Rég clients'!A:B,2,0))</f>
        <v/>
      </c>
      <c r="K8" s="123"/>
      <c r="L8" s="123"/>
      <c r="M8" s="123"/>
      <c r="N8" s="123"/>
      <c r="O8" s="3" t="e">
        <f t="shared" si="6"/>
        <v>#VALUE!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 t="e">
        <f t="shared" si="4"/>
        <v>#DIV/0!</v>
      </c>
      <c r="AF8" s="127">
        <f>achats!V6</f>
        <v>0</v>
      </c>
      <c r="AG8" s="127">
        <f t="shared" si="7"/>
        <v>0</v>
      </c>
      <c r="AI8" s="7">
        <f>achats!V6</f>
        <v>0</v>
      </c>
      <c r="AJ8" s="7">
        <f>'1 23'!AG8+'2 23'!AG8+'3 23'!AG8+'4 23'!AG8+'5 20'!AG8+'6 20'!AG8+'7 23'!AG8+'8 23'!AG8+'9 20'!AG8+'10 20'!AG8+'11 20'!AG8+'12 20'!AG8</f>
        <v>0</v>
      </c>
    </row>
    <row r="9" spans="1:36" ht="12" customHeight="1" x14ac:dyDescent="0.15">
      <c r="A9" s="103"/>
      <c r="B9" s="126" t="str">
        <f>IF(A9="","",VLOOKUP(A9,'Rég clients'!A:B,2,0))</f>
        <v/>
      </c>
      <c r="C9" s="123"/>
      <c r="D9" s="123"/>
      <c r="E9" s="124"/>
      <c r="F9" s="125"/>
      <c r="G9" s="106" t="e">
        <f t="shared" si="5"/>
        <v>#VALUE!</v>
      </c>
      <c r="I9" s="107"/>
      <c r="J9" s="128" t="str">
        <f>IF(I9="","",VLOOKUP(I9,'Rég clients'!A:B,2,0))</f>
        <v/>
      </c>
      <c r="K9" s="123"/>
      <c r="L9" s="123"/>
      <c r="M9" s="123"/>
      <c r="N9" s="123"/>
      <c r="O9" s="3" t="e">
        <f t="shared" si="6"/>
        <v>#VALUE!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 t="e">
        <f t="shared" si="4"/>
        <v>#DIV/0!</v>
      </c>
      <c r="AF9" s="127">
        <f>achats!V7</f>
        <v>0</v>
      </c>
      <c r="AG9" s="127">
        <f t="shared" si="7"/>
        <v>0</v>
      </c>
      <c r="AI9" s="7">
        <f>achats!V7</f>
        <v>0</v>
      </c>
      <c r="AJ9" s="7">
        <f>'1 23'!AG9+'2 23'!AG9+'3 23'!AG9+'4 23'!AG9+'5 20'!AG9+'6 20'!AG9+'7 23'!AG9+'8 23'!AG9+'9 20'!AG9+'10 20'!AG9+'11 20'!AG9+'12 20'!AG9</f>
        <v>0</v>
      </c>
    </row>
    <row r="10" spans="1:36" ht="12" customHeight="1" x14ac:dyDescent="0.15">
      <c r="A10" s="103"/>
      <c r="B10" s="126" t="str">
        <f>IF(A10="","",VLOOKUP(A10,'Rég clients'!A:B,2,0))</f>
        <v/>
      </c>
      <c r="C10" s="123"/>
      <c r="D10" s="123"/>
      <c r="E10" s="124"/>
      <c r="F10" s="125"/>
      <c r="G10" s="106" t="e">
        <f t="shared" si="5"/>
        <v>#VALUE!</v>
      </c>
      <c r="I10" s="107"/>
      <c r="J10" s="128" t="str">
        <f>IF(I10="","",VLOOKUP(I10,'Rég clients'!A:B,2,0))</f>
        <v/>
      </c>
      <c r="K10" s="123"/>
      <c r="L10" s="123"/>
      <c r="M10" s="123"/>
      <c r="N10" s="123"/>
      <c r="O10" s="3" t="e">
        <f t="shared" si="6"/>
        <v>#VALUE!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 t="e">
        <f t="shared" si="4"/>
        <v>#DIV/0!</v>
      </c>
      <c r="AF10" s="127">
        <f>achats!V8</f>
        <v>0</v>
      </c>
      <c r="AG10" s="127">
        <f t="shared" si="7"/>
        <v>0</v>
      </c>
      <c r="AI10" s="7">
        <f>achats!V8</f>
        <v>0</v>
      </c>
      <c r="AJ10" s="7">
        <f>'1 23'!AG10+'2 23'!AG10+'3 23'!AG10+'4 23'!AG10+'5 20'!AG10+'6 20'!AG10+'7 23'!AG10+'8 23'!AG10+'9 20'!AG10+'10 20'!AG10+'11 20'!AG10+'12 20'!AG10</f>
        <v>0</v>
      </c>
    </row>
    <row r="11" spans="1:36" ht="13.5" customHeight="1" x14ac:dyDescent="0.15">
      <c r="A11" s="103"/>
      <c r="B11" s="126" t="str">
        <f>IF(A11="","",VLOOKUP(A11,'Rég clients'!A:B,2,0))</f>
        <v/>
      </c>
      <c r="C11" s="123"/>
      <c r="D11" s="123"/>
      <c r="E11" s="124"/>
      <c r="F11" s="125"/>
      <c r="G11" s="106" t="e">
        <f t="shared" si="5"/>
        <v>#VALUE!</v>
      </c>
      <c r="I11" s="107"/>
      <c r="J11" s="128" t="str">
        <f>IF(I11="","",VLOOKUP(I11,'Rég clients'!A:B,2,0))</f>
        <v/>
      </c>
      <c r="K11" s="123"/>
      <c r="L11" s="123"/>
      <c r="M11" s="123"/>
      <c r="N11" s="123"/>
      <c r="O11" s="3" t="e">
        <f t="shared" si="6"/>
        <v>#VALUE!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 t="e">
        <f t="shared" si="4"/>
        <v>#DIV/0!</v>
      </c>
      <c r="AF11" s="127">
        <f>achats!V9</f>
        <v>0</v>
      </c>
      <c r="AG11" s="127">
        <f t="shared" si="7"/>
        <v>0</v>
      </c>
      <c r="AI11" s="7">
        <f>achats!V9</f>
        <v>0</v>
      </c>
      <c r="AJ11" s="7">
        <f>'1 23'!AG11+'2 23'!AG11+'3 23'!AG11+'4 23'!AG11+'5 20'!AG11+'6 20'!AG11+'7 23'!AG11+'8 23'!AG11+'9 20'!AG11+'10 20'!AG11+'11 20'!AG11+'12 20'!AG11</f>
        <v>0</v>
      </c>
    </row>
    <row r="12" spans="1:36" ht="12" customHeight="1" x14ac:dyDescent="0.15">
      <c r="A12" s="103"/>
      <c r="B12" s="126" t="str">
        <f>IF(A12="","",VLOOKUP(A12,'Rég clients'!A:B,2,0))</f>
        <v/>
      </c>
      <c r="C12" s="123"/>
      <c r="D12" s="123"/>
      <c r="E12" s="124"/>
      <c r="F12" s="125"/>
      <c r="G12" s="106" t="e">
        <f t="shared" si="5"/>
        <v>#VALUE!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 t="e">
        <f t="shared" si="4"/>
        <v>#DIV/0!</v>
      </c>
      <c r="AF12" s="127">
        <f>achats!V10</f>
        <v>0</v>
      </c>
      <c r="AG12" s="127">
        <f t="shared" si="7"/>
        <v>0</v>
      </c>
      <c r="AI12" s="7">
        <f>achats!V10</f>
        <v>0</v>
      </c>
      <c r="AJ12" s="7">
        <f>'1 23'!AG12+'2 23'!AG12+'3 23'!AG12+'4 23'!AG12+'5 20'!AG12+'6 20'!AG12+'7 23'!AG12+'8 23'!AG12+'9 20'!AG12+'10 20'!AG12+'11 20'!AG12+'12 20'!AG12</f>
        <v>0</v>
      </c>
    </row>
    <row r="13" spans="1:36" ht="12" customHeight="1" x14ac:dyDescent="0.15">
      <c r="A13" s="103"/>
      <c r="B13" s="126" t="str">
        <f>IF(A13="","",VLOOKUP(A13,'Rég clients'!A:B,2,0))</f>
        <v/>
      </c>
      <c r="C13" s="123"/>
      <c r="D13" s="123"/>
      <c r="E13" s="124"/>
      <c r="F13" s="125"/>
      <c r="G13" s="106" t="e">
        <f t="shared" si="5"/>
        <v>#VALUE!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 t="e">
        <f t="shared" si="4"/>
        <v>#DIV/0!</v>
      </c>
      <c r="AF13" s="127">
        <f>achats!V11</f>
        <v>0</v>
      </c>
      <c r="AG13" s="127">
        <f t="shared" si="7"/>
        <v>0</v>
      </c>
      <c r="AI13" s="7">
        <f>achats!V11</f>
        <v>0</v>
      </c>
      <c r="AJ13" s="7">
        <f>'1 23'!AG13+'2 23'!AG13+'3 23'!AG13+'4 23'!AG13+'5 20'!AG13+'6 20'!AG13+'7 23'!AG13+'8 23'!AG13+'9 20'!AG13+'10 20'!AG13+'11 20'!AG13+'12 20'!AG13</f>
        <v>0</v>
      </c>
    </row>
    <row r="14" spans="1:36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 t="e">
        <f t="shared" si="4"/>
        <v>#DIV/0!</v>
      </c>
      <c r="AF14" s="127">
        <f>achats!V12</f>
        <v>0</v>
      </c>
      <c r="AG14" s="127">
        <f t="shared" si="7"/>
        <v>0</v>
      </c>
      <c r="AI14" s="7">
        <f>achats!V12</f>
        <v>0</v>
      </c>
      <c r="AJ14" s="7">
        <f>'1 23'!AG14+'2 23'!AG14+'3 23'!AG14+'4 23'!AG14+'5 20'!AG14+'6 20'!AG14+'7 23'!AG14+'8 23'!AG14+'9 20'!AG14+'10 20'!AG14+'11 20'!AG14+'12 20'!AG14</f>
        <v>0</v>
      </c>
    </row>
    <row r="15" spans="1:36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 t="e">
        <f t="shared" si="4"/>
        <v>#DIV/0!</v>
      </c>
      <c r="AF15" s="127">
        <f>achats!V13</f>
        <v>0</v>
      </c>
      <c r="AG15" s="127">
        <f t="shared" si="7"/>
        <v>0</v>
      </c>
      <c r="AI15" s="7">
        <f>achats!V13</f>
        <v>0</v>
      </c>
      <c r="AJ15" s="7">
        <f>'1 23'!AG15+'2 23'!AG15+'3 23'!AG15+'4 23'!AG15+'5 20'!AG15+'6 20'!AG15+'7 23'!AG15+'8 23'!AG15+'9 20'!AG15+'10 20'!AG15+'11 20'!AG15+'12 20'!AG15</f>
        <v>0</v>
      </c>
    </row>
    <row r="16" spans="1:36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 t="e">
        <f t="shared" si="4"/>
        <v>#DIV/0!</v>
      </c>
      <c r="AF16" s="127">
        <f>achats!V14</f>
        <v>0</v>
      </c>
      <c r="AG16" s="127">
        <f t="shared" si="7"/>
        <v>0</v>
      </c>
      <c r="AI16" s="7">
        <f>achats!V14</f>
        <v>0</v>
      </c>
      <c r="AJ16" s="7">
        <f>'1 23'!AG16+'2 23'!AG16+'3 23'!AG16+'4 23'!AG16+'5 20'!AG16+'6 20'!AG16+'7 23'!AG16+'8 23'!AG16+'9 20'!AG16+'10 20'!AG16+'11 20'!AG16+'12 20'!AG16</f>
        <v>0</v>
      </c>
    </row>
    <row r="17" spans="1:36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 t="e">
        <f t="shared" si="4"/>
        <v>#DIV/0!</v>
      </c>
      <c r="AF17" s="127">
        <f>achats!V15</f>
        <v>0</v>
      </c>
      <c r="AG17" s="127">
        <f t="shared" si="7"/>
        <v>0</v>
      </c>
      <c r="AI17" s="7">
        <f>achats!V15</f>
        <v>0</v>
      </c>
      <c r="AJ17" s="7">
        <f>'1 23'!AG17+'2 23'!AG17+'3 23'!AG17+'4 23'!AG17+'5 20'!AG17+'6 20'!AG17+'7 23'!AG17+'8 23'!AG17+'9 20'!AG17+'10 20'!AG17+'11 20'!AG17+'12 20'!AG17</f>
        <v>0</v>
      </c>
    </row>
    <row r="18" spans="1:36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 t="e">
        <f t="shared" si="4"/>
        <v>#DIV/0!</v>
      </c>
      <c r="AF18" s="127">
        <f>achats!V16</f>
        <v>0</v>
      </c>
      <c r="AG18" s="127">
        <f t="shared" si="7"/>
        <v>0</v>
      </c>
      <c r="AI18" s="7">
        <f>achats!V16</f>
        <v>0</v>
      </c>
      <c r="AJ18" s="7">
        <f>'1 23'!AG18+'2 23'!AG18+'3 23'!AG18+'4 23'!AG18+'5 20'!AG18+'6 20'!AG18+'7 23'!AG18+'8 23'!AG18+'9 20'!AG18+'10 20'!AG18+'11 20'!AG18+'12 20'!AG18</f>
        <v>0</v>
      </c>
    </row>
    <row r="19" spans="1:36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 t="e">
        <f t="shared" si="4"/>
        <v>#DIV/0!</v>
      </c>
      <c r="AF19" s="127">
        <f>achats!V17</f>
        <v>0</v>
      </c>
      <c r="AG19" s="127">
        <f t="shared" si="7"/>
        <v>0</v>
      </c>
      <c r="AI19" s="7">
        <f>achats!V17</f>
        <v>0</v>
      </c>
      <c r="AJ19" s="7">
        <f>'1 23'!AG19+'2 23'!AG19+'3 23'!AG19+'4 23'!AG19+'5 20'!AG19+'6 20'!AG19+'7 23'!AG19+'8 23'!AG19+'9 20'!AG19+'10 20'!AG19+'11 20'!AG19+'12 20'!AG19</f>
        <v>0</v>
      </c>
    </row>
    <row r="20" spans="1:36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 t="e">
        <f t="shared" si="4"/>
        <v>#DIV/0!</v>
      </c>
      <c r="AF20" s="127">
        <f>achats!V18</f>
        <v>0</v>
      </c>
      <c r="AG20" s="127">
        <f t="shared" si="7"/>
        <v>0</v>
      </c>
      <c r="AI20" s="7">
        <f>achats!V18</f>
        <v>0</v>
      </c>
      <c r="AJ20" s="7">
        <f>'1 23'!AG20+'2 23'!AG20+'3 23'!AG20+'4 23'!AG20+'5 20'!AG20+'6 20'!AG20+'7 23'!AG20+'8 23'!AG20+'9 20'!AG20+'10 20'!AG20+'11 20'!AG20+'12 20'!AG20</f>
        <v>0</v>
      </c>
    </row>
    <row r="21" spans="1:36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 t="e">
        <f t="shared" si="4"/>
        <v>#DIV/0!</v>
      </c>
      <c r="AF21" s="127">
        <f>achats!V19</f>
        <v>0</v>
      </c>
      <c r="AG21" s="127">
        <f t="shared" si="7"/>
        <v>0</v>
      </c>
      <c r="AI21" s="7">
        <f>achats!V19</f>
        <v>0</v>
      </c>
      <c r="AJ21" s="7">
        <f>'1 23'!AG21+'2 23'!AG21+'3 23'!AG21+'4 23'!AG21+'5 20'!AG21+'6 20'!AG21+'7 23'!AG21+'8 23'!AG21+'9 20'!AG21+'10 20'!AG21+'11 20'!AG21+'12 20'!AG21</f>
        <v>0</v>
      </c>
    </row>
    <row r="22" spans="1:36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 t="e">
        <f t="shared" si="4"/>
        <v>#DIV/0!</v>
      </c>
      <c r="AF22" s="127">
        <f>achats!V20</f>
        <v>0</v>
      </c>
      <c r="AG22" s="127">
        <f t="shared" si="7"/>
        <v>0</v>
      </c>
      <c r="AI22" s="7">
        <f>achats!V20</f>
        <v>0</v>
      </c>
      <c r="AJ22" s="7">
        <f>'1 23'!AG22+'2 23'!AG22+'3 23'!AG22+'4 23'!AG22+'5 20'!AG22+'6 20'!AG22+'7 23'!AG22+'8 23'!AG22+'9 20'!AG22+'10 20'!AG22+'11 20'!AG22+'12 20'!AG22</f>
        <v>0</v>
      </c>
    </row>
    <row r="23" spans="1:36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 t="e">
        <f t="shared" si="4"/>
        <v>#DIV/0!</v>
      </c>
      <c r="AF23" s="127">
        <f>achats!V21</f>
        <v>0</v>
      </c>
      <c r="AG23" s="127">
        <f t="shared" si="7"/>
        <v>0</v>
      </c>
      <c r="AI23" s="7">
        <f>achats!V21</f>
        <v>0</v>
      </c>
      <c r="AJ23" s="7">
        <f>'1 23'!AG23+'2 23'!AG23+'3 23'!AG23+'4 23'!AG23+'5 20'!AG23+'6 20'!AG23+'7 23'!AG23+'8 23'!AG23+'9 20'!AG23+'10 20'!AG23+'11 20'!AG23+'12 20'!AG23</f>
        <v>0</v>
      </c>
    </row>
    <row r="24" spans="1:36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 t="e">
        <f t="shared" si="4"/>
        <v>#DIV/0!</v>
      </c>
      <c r="AF24" s="127">
        <f>achats!V22</f>
        <v>0</v>
      </c>
      <c r="AG24" s="127">
        <f t="shared" si="7"/>
        <v>0</v>
      </c>
      <c r="AI24" s="7">
        <f>achats!V22</f>
        <v>0</v>
      </c>
      <c r="AJ24" s="7">
        <f>'1 23'!AG24+'2 23'!AG24+'3 23'!AG24+'4 23'!AG24+'5 20'!AG24+'6 20'!AG24+'7 23'!AG24+'8 23'!AG24+'9 20'!AG24+'10 20'!AG24+'11 20'!AG24+'12 20'!AG24</f>
        <v>0</v>
      </c>
    </row>
    <row r="25" spans="1:36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 t="e">
        <f t="shared" si="4"/>
        <v>#DIV/0!</v>
      </c>
      <c r="AF25" s="127">
        <f>achats!V23</f>
        <v>0</v>
      </c>
      <c r="AG25" s="127">
        <f t="shared" si="7"/>
        <v>0</v>
      </c>
      <c r="AI25" s="7"/>
      <c r="AJ25" s="7"/>
    </row>
    <row r="26" spans="1:36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 t="e">
        <f t="shared" si="4"/>
        <v>#DIV/0!</v>
      </c>
      <c r="AF26" s="127">
        <f>achats!V24</f>
        <v>0</v>
      </c>
      <c r="AG26" s="127">
        <f t="shared" si="7"/>
        <v>0</v>
      </c>
      <c r="AI26" s="7">
        <f>achats!V24</f>
        <v>0</v>
      </c>
      <c r="AJ26" s="7">
        <f>'1 23'!AG26+'2 23'!AG26+'3 23'!AG26+'4 23'!AG26+'5 20'!AG26+'6 20'!AG26+'7 23'!AG26+'8 23'!AG26+'9 20'!AG26+'10 20'!AG26+'11 20'!AG26+'12 20'!AG26</f>
        <v>0</v>
      </c>
    </row>
    <row r="27" spans="1:36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 t="e">
        <f t="shared" si="4"/>
        <v>#DIV/0!</v>
      </c>
      <c r="AF27" s="127">
        <f>achats!V25</f>
        <v>0</v>
      </c>
      <c r="AG27" s="127">
        <f t="shared" si="7"/>
        <v>0</v>
      </c>
      <c r="AI27" s="7">
        <f>achats!V25</f>
        <v>0</v>
      </c>
      <c r="AJ27" s="7">
        <f>'1 23'!AG27+'2 23'!AG27+'3 23'!AG27+'4 23'!AG27+'5 20'!AG27+'6 20'!AG27+'7 23'!AG27+'8 23'!AG27+'9 20'!AG27+'10 20'!AG27+'11 20'!AG27+'12 20'!AG27</f>
        <v>0</v>
      </c>
    </row>
    <row r="28" spans="1:36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 t="e">
        <f t="shared" si="4"/>
        <v>#DIV/0!</v>
      </c>
      <c r="AF28" s="127">
        <f>achats!V26</f>
        <v>0</v>
      </c>
      <c r="AG28" s="127">
        <f t="shared" si="7"/>
        <v>0</v>
      </c>
      <c r="AI28" s="7">
        <f>achats!V26</f>
        <v>0</v>
      </c>
      <c r="AJ28" s="7">
        <f>'1 23'!AG28+'2 23'!AG28+'3 23'!AG28+'4 23'!AG28+'5 20'!AG28+'6 20'!AG28+'7 23'!AG28+'8 23'!AG28+'9 20'!AG28+'10 20'!AG28+'11 20'!AG28+'12 20'!AG28</f>
        <v>0</v>
      </c>
    </row>
    <row r="29" spans="1:36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 t="e">
        <f t="shared" si="4"/>
        <v>#DIV/0!</v>
      </c>
      <c r="AF29" s="127">
        <f>achats!V27</f>
        <v>0</v>
      </c>
      <c r="AG29" s="127">
        <f t="shared" si="7"/>
        <v>0</v>
      </c>
      <c r="AI29" s="7">
        <f>achats!V27</f>
        <v>0</v>
      </c>
      <c r="AJ29" s="7">
        <f>'1 23'!AG29+'2 23'!AG29+'3 23'!AG29+'4 23'!AG29+'5 20'!AG29+'6 20'!AG29+'7 23'!AG29+'8 23'!AG29+'9 20'!AG29+'10 20'!AG29+'11 20'!AG29+'12 20'!AG29</f>
        <v>0</v>
      </c>
    </row>
    <row r="30" spans="1:36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 t="e">
        <f t="shared" si="4"/>
        <v>#DIV/0!</v>
      </c>
      <c r="AF30" s="127">
        <f>achats!V28</f>
        <v>0</v>
      </c>
      <c r="AG30" s="127">
        <f t="shared" si="7"/>
        <v>0</v>
      </c>
      <c r="AI30" s="7">
        <f>achats!V28</f>
        <v>0</v>
      </c>
      <c r="AJ30" s="7">
        <f>'1 23'!AG30+'2 23'!AG30+'3 23'!AG30+'4 23'!AG30+'5 20'!AG30+'6 20'!AG30+'7 23'!AG30+'8 23'!AG30+'9 20'!AG30+'10 20'!AG30+'11 20'!AG30+'12 20'!AG30</f>
        <v>0</v>
      </c>
    </row>
    <row r="31" spans="1:36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 t="e">
        <f t="shared" si="4"/>
        <v>#DIV/0!</v>
      </c>
      <c r="AF31" s="127">
        <f>achats!V29</f>
        <v>0</v>
      </c>
      <c r="AG31" s="127">
        <f t="shared" si="7"/>
        <v>0</v>
      </c>
      <c r="AI31" s="7">
        <f>achats!V29</f>
        <v>0</v>
      </c>
      <c r="AJ31" s="7">
        <f>'1 23'!AG31+'2 23'!AG31+'3 23'!AG31+'4 23'!AG31+'5 20'!AG31+'6 20'!AG31+'7 23'!AG31+'8 23'!AG31+'9 20'!AG31+'10 20'!AG31+'11 20'!AG31+'12 20'!AG31</f>
        <v>0</v>
      </c>
    </row>
    <row r="32" spans="1:36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 t="e">
        <f t="shared" si="4"/>
        <v>#DIV/0!</v>
      </c>
      <c r="AF32" s="127">
        <f>achats!V30</f>
        <v>0</v>
      </c>
      <c r="AG32" s="127">
        <f t="shared" si="7"/>
        <v>0</v>
      </c>
      <c r="AI32" s="7">
        <f>achats!V30</f>
        <v>0</v>
      </c>
      <c r="AJ32" s="7">
        <f>'1 23'!AG32+'2 23'!AG32+'3 23'!AG32+'4 23'!AG32+'5 20'!AG32+'6 20'!AG32+'7 23'!AG32+'8 23'!AG32+'9 20'!AG32+'10 20'!AG32+'11 20'!AG32+'12 20'!AG32</f>
        <v>0</v>
      </c>
    </row>
    <row r="33" spans="1:36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 t="e">
        <f t="shared" si="4"/>
        <v>#DIV/0!</v>
      </c>
      <c r="AF33" s="127">
        <f>achats!V31</f>
        <v>0</v>
      </c>
      <c r="AG33" s="127">
        <f t="shared" si="7"/>
        <v>0</v>
      </c>
      <c r="AI33" s="7">
        <f>achats!V31</f>
        <v>0</v>
      </c>
      <c r="AJ33" s="7">
        <f>'1 23'!AG33+'2 23'!AG33+'3 23'!AG33+'4 23'!AG33+'5 20'!AG33+'6 20'!AG33+'7 23'!AG33+'8 23'!AG33+'9 20'!AG33+'10 20'!AG33+'11 20'!AG33+'12 20'!AG33</f>
        <v>0</v>
      </c>
    </row>
    <row r="34" spans="1:36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 t="e">
        <f t="shared" si="4"/>
        <v>#DIV/0!</v>
      </c>
      <c r="AF34" s="127">
        <f>achats!V32</f>
        <v>0</v>
      </c>
      <c r="AG34" s="127">
        <f t="shared" si="7"/>
        <v>0</v>
      </c>
      <c r="AI34" s="7">
        <f>achats!V32</f>
        <v>0</v>
      </c>
      <c r="AJ34" s="7">
        <f>'1 23'!AG34+'2 23'!AG34+'3 23'!AG34+'4 23'!AG34+'5 20'!AG34+'6 20'!AG34+'7 23'!AG34+'8 23'!AG34+'9 20'!AG34+'10 20'!AG34+'11 20'!AG34+'12 20'!AG34</f>
        <v>0</v>
      </c>
    </row>
    <row r="35" spans="1:36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 t="e">
        <f t="shared" si="4"/>
        <v>#DIV/0!</v>
      </c>
      <c r="AF35" s="127">
        <f>achats!V33</f>
        <v>0</v>
      </c>
      <c r="AG35" s="127">
        <f t="shared" si="7"/>
        <v>0</v>
      </c>
      <c r="AI35" s="7">
        <f>achats!V33</f>
        <v>0</v>
      </c>
      <c r="AJ35" s="7">
        <f>'1 23'!AG35+'2 23'!AG35+'3 23'!AG35+'4 23'!AG35+'5 20'!AG35+'6 20'!AG35+'7 23'!AG35+'8 23'!AG35+'9 20'!AG35+'10 20'!AG35+'11 20'!AG35+'12 20'!AG35</f>
        <v>0</v>
      </c>
    </row>
    <row r="36" spans="1:36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 t="e">
        <f t="shared" si="4"/>
        <v>#DIV/0!</v>
      </c>
      <c r="AF36" s="127">
        <f>achats!V34</f>
        <v>0</v>
      </c>
      <c r="AG36" s="127">
        <f t="shared" si="7"/>
        <v>0</v>
      </c>
      <c r="AI36" s="7">
        <f>achats!V34</f>
        <v>0</v>
      </c>
      <c r="AJ36" s="7">
        <f>'1 23'!AG36+'2 23'!AG36+'3 23'!AG36+'4 23'!AG36+'5 20'!AG36+'6 20'!AG36+'7 23'!AG36+'8 23'!AG36+'9 20'!AG36+'10 20'!AG36+'11 20'!AG36+'12 20'!AG36</f>
        <v>0</v>
      </c>
    </row>
    <row r="37" spans="1:36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 t="e">
        <f t="shared" si="4"/>
        <v>#DIV/0!</v>
      </c>
      <c r="AF37" s="127">
        <f>achats!V35</f>
        <v>0</v>
      </c>
      <c r="AG37" s="127">
        <f t="shared" si="7"/>
        <v>0</v>
      </c>
      <c r="AI37" s="7">
        <f>achats!V35</f>
        <v>0</v>
      </c>
      <c r="AJ37" s="7">
        <f>'1 23'!AG37+'2 23'!AG37+'3 23'!AG37+'4 23'!AG37+'5 20'!AG37+'6 20'!AG37+'7 23'!AG37+'8 23'!AG37+'9 20'!AG37+'10 20'!AG37+'11 20'!AG37+'12 20'!AG37</f>
        <v>0</v>
      </c>
    </row>
    <row r="38" spans="1:36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 t="e">
        <f t="shared" si="4"/>
        <v>#DIV/0!</v>
      </c>
      <c r="AF38" s="127">
        <f>achats!V36</f>
        <v>0</v>
      </c>
      <c r="AG38" s="127">
        <f t="shared" si="7"/>
        <v>0</v>
      </c>
      <c r="AI38" s="7">
        <f>achats!V36</f>
        <v>0</v>
      </c>
      <c r="AJ38" s="7">
        <f>'1 23'!AG38+'2 23'!AG38+'3 23'!AG38+'4 23'!AG38+'5 20'!AG38+'6 20'!AG38+'7 23'!AG38+'8 23'!AG38+'9 20'!AG38+'10 20'!AG38+'11 20'!AG38+'12 20'!AG38</f>
        <v>0</v>
      </c>
    </row>
    <row r="39" spans="1:36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 t="e">
        <f t="shared" si="4"/>
        <v>#DIV/0!</v>
      </c>
      <c r="AF39" s="127">
        <f>achats!V37</f>
        <v>0</v>
      </c>
      <c r="AG39" s="127">
        <f t="shared" si="7"/>
        <v>0</v>
      </c>
      <c r="AI39" s="7">
        <f>achats!V37</f>
        <v>0</v>
      </c>
      <c r="AJ39" s="7">
        <f>'1 23'!AG39+'2 23'!AG39+'3 23'!AG39+'4 23'!AG39+'5 20'!AG39+'6 20'!AG39+'7 23'!AG39+'8 23'!AG39+'9 20'!AG39+'10 20'!AG39+'11 20'!AG39+'12 20'!AG39</f>
        <v>0</v>
      </c>
    </row>
    <row r="40" spans="1:36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 t="e">
        <f t="shared" si="4"/>
        <v>#DIV/0!</v>
      </c>
      <c r="AF40" s="127">
        <f>achats!V38</f>
        <v>0</v>
      </c>
      <c r="AG40" s="127">
        <f t="shared" si="7"/>
        <v>0</v>
      </c>
      <c r="AI40" s="7">
        <f>achats!V38</f>
        <v>0</v>
      </c>
      <c r="AJ40" s="7">
        <f>'1 23'!AG40+'2 23'!AG40+'3 23'!AG40+'4 23'!AG40+'5 20'!AG40+'6 20'!AG40+'7 23'!AG40+'8 23'!AG40+'9 20'!AG40+'10 20'!AG40+'11 20'!AG40+'12 20'!AG40</f>
        <v>0</v>
      </c>
    </row>
    <row r="41" spans="1:36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 t="e">
        <f t="shared" si="4"/>
        <v>#DIV/0!</v>
      </c>
      <c r="AF41" s="127">
        <f>achats!V39</f>
        <v>0</v>
      </c>
      <c r="AG41" s="127">
        <f t="shared" si="7"/>
        <v>0</v>
      </c>
      <c r="AI41" s="7">
        <f>achats!V39</f>
        <v>0</v>
      </c>
      <c r="AJ41" s="7">
        <f>'1 23'!AG41+'2 23'!AG41+'3 23'!AG41+'4 23'!AG41+'5 20'!AG41+'6 20'!AG41+'7 23'!AG41+'8 23'!AG41+'9 20'!AG41+'10 20'!AG41+'11 20'!AG41+'12 20'!AG41</f>
        <v>0</v>
      </c>
    </row>
    <row r="42" spans="1:36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 t="e">
        <f t="shared" si="4"/>
        <v>#DIV/0!</v>
      </c>
      <c r="AF42" s="127">
        <f>achats!V40</f>
        <v>0</v>
      </c>
      <c r="AG42" s="127">
        <f t="shared" si="7"/>
        <v>0</v>
      </c>
      <c r="AI42" s="7">
        <f>achats!V40</f>
        <v>0</v>
      </c>
      <c r="AJ42" s="7">
        <f>'1 23'!AG42+'2 23'!AG42+'3 23'!AG42+'4 23'!AG42+'5 20'!AG42+'6 20'!AG42+'7 23'!AG42+'8 23'!AG42+'9 20'!AG42+'10 20'!AG42+'11 20'!AG42+'12 20'!AG42</f>
        <v>0</v>
      </c>
    </row>
    <row r="43" spans="1:36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 t="e">
        <f t="shared" si="4"/>
        <v>#DIV/0!</v>
      </c>
      <c r="AF43" s="127">
        <f>achats!V41</f>
        <v>0</v>
      </c>
      <c r="AG43" s="127">
        <f t="shared" si="7"/>
        <v>0</v>
      </c>
      <c r="AI43" s="7">
        <f>achats!V41</f>
        <v>0</v>
      </c>
      <c r="AJ43" s="7">
        <f>'1 23'!AG43+'2 23'!AG43+'3 23'!AG43+'4 23'!AG43+'5 20'!AG43+'6 20'!AG43+'7 23'!AG43+'8 23'!AG43+'9 20'!AG43+'10 20'!AG43+'11 20'!AG43+'12 20'!AG43</f>
        <v>0</v>
      </c>
    </row>
    <row r="44" spans="1:36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 t="e">
        <f t="shared" si="4"/>
        <v>#DIV/0!</v>
      </c>
      <c r="AF44" s="127">
        <f>achats!V42</f>
        <v>0</v>
      </c>
      <c r="AG44" s="127">
        <f t="shared" si="7"/>
        <v>0</v>
      </c>
      <c r="AI44" s="7">
        <f>achats!V42</f>
        <v>0</v>
      </c>
      <c r="AJ44" s="7">
        <f>'1 23'!AG44+'2 23'!AG44+'3 23'!AG44+'4 23'!AG44+'5 20'!AG44+'6 20'!AG44+'7 23'!AG44+'8 23'!AG44+'9 20'!AG44+'10 20'!AG44+'11 20'!AG44+'12 20'!AG44</f>
        <v>0</v>
      </c>
    </row>
    <row r="45" spans="1:36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 t="e">
        <f t="shared" si="4"/>
        <v>#DIV/0!</v>
      </c>
      <c r="AF45" s="127">
        <f>achats!V43</f>
        <v>0</v>
      </c>
      <c r="AG45" s="127">
        <f t="shared" si="7"/>
        <v>0</v>
      </c>
      <c r="AI45" s="7">
        <f>achats!V43</f>
        <v>0</v>
      </c>
      <c r="AJ45" s="7">
        <f>'1 23'!AG45+'2 23'!AG45+'3 23'!AG45+'4 23'!AG45+'5 20'!AG45+'6 20'!AG45+'7 23'!AG45+'8 23'!AG45+'9 20'!AG45+'10 20'!AG45+'11 20'!AG45+'12 20'!AG45</f>
        <v>0</v>
      </c>
    </row>
    <row r="46" spans="1:36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 t="e">
        <f t="shared" si="4"/>
        <v>#DIV/0!</v>
      </c>
      <c r="AF46" s="127">
        <f>achats!V44</f>
        <v>0</v>
      </c>
      <c r="AG46" s="127">
        <f t="shared" si="7"/>
        <v>0</v>
      </c>
      <c r="AI46" s="7">
        <f>achats!V44</f>
        <v>0</v>
      </c>
      <c r="AJ46" s="7">
        <f>'1 23'!AG46+'2 23'!AG46+'3 23'!AG46+'4 23'!AG46+'5 20'!AG46+'6 20'!AG46+'7 23'!AG46+'8 23'!AG46+'9 20'!AG46+'10 20'!AG46+'11 20'!AG46+'12 20'!AG46</f>
        <v>0</v>
      </c>
    </row>
    <row r="47" spans="1:36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 t="e">
        <f t="shared" si="4"/>
        <v>#DIV/0!</v>
      </c>
      <c r="AF47" s="127">
        <f>achats!V45</f>
        <v>0</v>
      </c>
      <c r="AG47" s="127">
        <f t="shared" si="7"/>
        <v>0</v>
      </c>
      <c r="AI47" s="7">
        <f>achats!V45</f>
        <v>0</v>
      </c>
      <c r="AJ47" s="7">
        <f>'1 23'!AG47+'2 23'!AG47+'3 23'!AG47+'4 23'!AG47+'5 20'!AG47+'6 20'!AG47+'7 23'!AG47+'8 23'!AG47+'9 20'!AG47+'10 20'!AG47+'11 20'!AG47+'12 20'!AG47</f>
        <v>0</v>
      </c>
    </row>
    <row r="48" spans="1:36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 t="e">
        <f t="shared" si="4"/>
        <v>#DIV/0!</v>
      </c>
      <c r="AF48" s="127">
        <f>achats!V46</f>
        <v>0</v>
      </c>
      <c r="AG48" s="127">
        <f t="shared" si="7"/>
        <v>0</v>
      </c>
      <c r="AI48" s="7">
        <f>achats!V46</f>
        <v>0</v>
      </c>
      <c r="AJ48" s="7">
        <f>'1 23'!AG48+'2 23'!AG48+'3 23'!AG48+'4 23'!AG48+'5 20'!AG48+'6 20'!AG48+'7 23'!AG48+'8 23'!AG48+'9 20'!AG48+'10 20'!AG48+'11 20'!AG48+'12 20'!AG48</f>
        <v>0</v>
      </c>
    </row>
    <row r="49" spans="1:36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 t="e">
        <f t="shared" si="4"/>
        <v>#DIV/0!</v>
      </c>
      <c r="AF49" s="127">
        <f>achats!V47</f>
        <v>0</v>
      </c>
      <c r="AG49" s="127">
        <f t="shared" si="7"/>
        <v>0</v>
      </c>
      <c r="AI49" s="7">
        <f>achats!V47</f>
        <v>0</v>
      </c>
      <c r="AJ49" s="7">
        <f>'1 23'!AG49+'2 23'!AG49+'3 23'!AG49+'4 23'!AG49+'5 20'!AG49+'6 20'!AG49+'7 23'!AG49+'8 23'!AG49+'9 20'!AG49+'10 20'!AG49+'11 20'!AG49+'12 20'!AG49</f>
        <v>0</v>
      </c>
    </row>
    <row r="50" spans="1:36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 t="e">
        <f t="shared" si="4"/>
        <v>#DIV/0!</v>
      </c>
      <c r="AF50" s="127">
        <f>achats!V48</f>
        <v>0</v>
      </c>
      <c r="AG50" s="127">
        <f t="shared" si="7"/>
        <v>0</v>
      </c>
      <c r="AI50" s="7">
        <f>achats!V48</f>
        <v>0</v>
      </c>
      <c r="AJ50" s="7">
        <f>'1 23'!AG50+'2 23'!AG50+'3 23'!AG50+'4 23'!AG50+'5 20'!AG50+'6 20'!AG50+'7 23'!AG50+'8 23'!AG50+'9 20'!AG50+'10 20'!AG50+'11 20'!AG50+'12 20'!AG50</f>
        <v>0</v>
      </c>
    </row>
    <row r="51" spans="1:36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 t="e">
        <f t="shared" si="4"/>
        <v>#DIV/0!</v>
      </c>
      <c r="AF51" s="127">
        <f>achats!V49</f>
        <v>0</v>
      </c>
      <c r="AG51" s="127">
        <f t="shared" si="7"/>
        <v>0</v>
      </c>
      <c r="AI51" s="7">
        <f>achats!V49</f>
        <v>0</v>
      </c>
      <c r="AJ51" s="7">
        <f>'1 23'!AG51+'2 23'!AG51+'3 23'!AG51+'4 23'!AG51+'5 20'!AG51+'6 20'!AG51+'7 23'!AG51+'8 23'!AG51+'9 20'!AG51+'10 20'!AG51+'11 20'!AG51+'12 20'!AG51</f>
        <v>0</v>
      </c>
    </row>
    <row r="52" spans="1:36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 t="e">
        <f t="shared" si="4"/>
        <v>#DIV/0!</v>
      </c>
      <c r="AF52" s="127">
        <f>achats!V50</f>
        <v>0</v>
      </c>
      <c r="AG52" s="127">
        <f t="shared" si="7"/>
        <v>0</v>
      </c>
      <c r="AI52" s="7">
        <f>achats!V50</f>
        <v>0</v>
      </c>
      <c r="AJ52" s="7">
        <f>'1 23'!AG52+'2 23'!AG52+'3 23'!AG52+'4 23'!AG52+'5 20'!AG52+'6 20'!AG52+'7 23'!AG52+'8 23'!AG52+'9 20'!AG52+'10 20'!AG52+'11 20'!AG52+'12 20'!AG52</f>
        <v>0</v>
      </c>
    </row>
    <row r="53" spans="1:36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 t="e">
        <f t="shared" si="4"/>
        <v>#DIV/0!</v>
      </c>
      <c r="AF53" s="127">
        <f>achats!V51</f>
        <v>0</v>
      </c>
      <c r="AG53" s="127">
        <f t="shared" si="7"/>
        <v>0</v>
      </c>
      <c r="AI53" s="7">
        <f>achats!V51</f>
        <v>0</v>
      </c>
      <c r="AJ53" s="7">
        <f>'1 23'!AG53+'2 23'!AG53+'3 23'!AG53+'4 23'!AG53+'5 20'!AG53+'6 20'!AG53+'7 23'!AG53+'8 23'!AG53+'9 20'!AG53+'10 20'!AG53+'11 20'!AG53+'12 20'!AG53</f>
        <v>0</v>
      </c>
    </row>
    <row r="54" spans="1:36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 t="e">
        <f t="shared" si="4"/>
        <v>#DIV/0!</v>
      </c>
      <c r="AF54" s="127">
        <f>achats!V52</f>
        <v>0</v>
      </c>
      <c r="AG54" s="127">
        <f t="shared" si="7"/>
        <v>0</v>
      </c>
      <c r="AI54" s="7">
        <f>achats!V52</f>
        <v>0</v>
      </c>
      <c r="AJ54" s="7">
        <f>'1 23'!AG54+'2 23'!AG54+'3 23'!AG54+'4 23'!AG54+'5 20'!AG54+'6 20'!AG54+'7 23'!AG54+'8 23'!AG54+'9 20'!AG54+'10 20'!AG54+'11 20'!AG54+'12 20'!AG54</f>
        <v>0</v>
      </c>
    </row>
    <row r="55" spans="1:36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 t="e">
        <f t="shared" si="4"/>
        <v>#DIV/0!</v>
      </c>
      <c r="AF55" s="127">
        <f>achats!V53</f>
        <v>0</v>
      </c>
      <c r="AG55" s="127">
        <f t="shared" si="7"/>
        <v>0</v>
      </c>
      <c r="AI55" s="7">
        <f>achats!V53</f>
        <v>0</v>
      </c>
      <c r="AJ55" s="7">
        <f>'1 23'!AG55+'2 23'!AG55+'3 23'!AG55+'4 23'!AG55+'5 20'!AG55+'6 20'!AG55+'7 23'!AG55+'8 23'!AG55+'9 20'!AG55+'10 20'!AG55+'11 20'!AG55+'12 20'!AG55</f>
        <v>0</v>
      </c>
    </row>
    <row r="56" spans="1:36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 t="e">
        <f t="shared" si="4"/>
        <v>#DIV/0!</v>
      </c>
      <c r="AF56" s="127">
        <f>achats!V54</f>
        <v>0</v>
      </c>
      <c r="AG56" s="127">
        <f t="shared" si="7"/>
        <v>0</v>
      </c>
      <c r="AI56" s="7">
        <f>achats!V54</f>
        <v>0</v>
      </c>
      <c r="AJ56" s="7">
        <f>'1 23'!AG56+'2 23'!AG56+'3 23'!AG56+'4 23'!AG56+'5 20'!AG56+'6 20'!AG56+'7 23'!AG56+'8 23'!AG56+'9 20'!AG56+'10 20'!AG56+'11 20'!AG56+'12 20'!AG56</f>
        <v>0</v>
      </c>
    </row>
    <row r="57" spans="1:36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 t="e">
        <f t="shared" si="4"/>
        <v>#DIV/0!</v>
      </c>
      <c r="AF57" s="127">
        <f>achats!V55</f>
        <v>0</v>
      </c>
      <c r="AG57" s="127">
        <f t="shared" si="7"/>
        <v>0</v>
      </c>
      <c r="AI57" s="7">
        <f>achats!V55</f>
        <v>0</v>
      </c>
      <c r="AJ57" s="7">
        <f>'1 23'!AG57+'2 23'!AG57+'3 23'!AG57+'4 23'!AG57+'5 20'!AG57+'6 20'!AG57+'7 23'!AG57+'8 23'!AG57+'9 20'!AG57+'10 20'!AG57+'11 20'!AG57+'12 20'!AG57</f>
        <v>0</v>
      </c>
    </row>
    <row r="58" spans="1:36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 t="e">
        <f t="shared" si="4"/>
        <v>#DIV/0!</v>
      </c>
      <c r="AF58" s="127">
        <f>achats!V56</f>
        <v>0</v>
      </c>
      <c r="AG58" s="127">
        <f t="shared" si="7"/>
        <v>0</v>
      </c>
      <c r="AI58" s="7">
        <f>achats!V56</f>
        <v>0</v>
      </c>
      <c r="AJ58" s="7">
        <f>'1 23'!AG58+'2 23'!AG58+'3 23'!AG58+'4 23'!AG58+'5 20'!AG58+'6 20'!AG58+'7 23'!AG58+'8 23'!AG58+'9 20'!AG58+'10 20'!AG58+'11 20'!AG58+'12 20'!AG58</f>
        <v>0</v>
      </c>
    </row>
    <row r="59" spans="1:36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 t="e">
        <f t="shared" si="4"/>
        <v>#DIV/0!</v>
      </c>
      <c r="AF59" s="127">
        <f>achats!V57</f>
        <v>0</v>
      </c>
      <c r="AG59" s="127">
        <f t="shared" si="7"/>
        <v>0</v>
      </c>
      <c r="AI59" s="7">
        <f>achats!V57</f>
        <v>0</v>
      </c>
      <c r="AJ59" s="7">
        <f>'1 23'!AG59+'2 23'!AG59+'3 23'!AG59+'4 23'!AG59+'5 20'!AG59+'6 20'!AG59+'7 23'!AG59+'8 23'!AG59+'9 20'!AG59+'10 20'!AG59+'11 20'!AG59+'12 20'!AG59</f>
        <v>0</v>
      </c>
    </row>
    <row r="60" spans="1:36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 t="e">
        <f t="shared" si="4"/>
        <v>#DIV/0!</v>
      </c>
      <c r="AF60" s="127">
        <f>achats!V58</f>
        <v>0</v>
      </c>
      <c r="AG60" s="127">
        <f t="shared" si="7"/>
        <v>0</v>
      </c>
      <c r="AI60" s="7">
        <f>achats!V58</f>
        <v>0</v>
      </c>
      <c r="AJ60" s="7">
        <f>'1 23'!AG60+'2 23'!AG60+'3 23'!AG60+'4 23'!AG60+'5 20'!AG60+'6 20'!AG60+'7 23'!AG60+'8 23'!AG60+'9 20'!AG60+'10 20'!AG60+'11 20'!AG60+'12 20'!AG60</f>
        <v>0</v>
      </c>
    </row>
    <row r="61" spans="1:36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 t="e">
        <f t="shared" si="4"/>
        <v>#DIV/0!</v>
      </c>
      <c r="AF61" s="127">
        <f>achats!V59</f>
        <v>0</v>
      </c>
      <c r="AG61" s="127">
        <f t="shared" si="7"/>
        <v>0</v>
      </c>
      <c r="AI61" s="7">
        <f>achats!V59</f>
        <v>0</v>
      </c>
      <c r="AJ61" s="7">
        <f>'1 23'!AG61+'2 23'!AG61+'3 23'!AG61+'4 23'!AG61+'5 20'!AG61+'6 20'!AG61+'7 23'!AG61+'8 23'!AG61+'9 20'!AG61+'10 20'!AG61+'11 20'!AG61+'12 20'!AG61</f>
        <v>0</v>
      </c>
    </row>
    <row r="62" spans="1:36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 t="e">
        <f t="shared" si="4"/>
        <v>#DIV/0!</v>
      </c>
      <c r="AF62" s="127">
        <f>achats!V60</f>
        <v>0</v>
      </c>
      <c r="AG62" s="127">
        <f t="shared" si="7"/>
        <v>0</v>
      </c>
      <c r="AI62" s="7">
        <f>achats!V60</f>
        <v>0</v>
      </c>
      <c r="AJ62" s="7">
        <f>'1 23'!AG62+'2 23'!AG62+'3 23'!AG62+'4 23'!AG62+'5 20'!AG62+'6 20'!AG62+'7 23'!AG62+'8 23'!AG62+'9 20'!AG62+'10 20'!AG62+'11 20'!AG62+'12 20'!AG62</f>
        <v>0</v>
      </c>
    </row>
    <row r="63" spans="1:36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 t="e">
        <f t="shared" si="4"/>
        <v>#DIV/0!</v>
      </c>
      <c r="AF63" s="127">
        <f>achats!V61</f>
        <v>0</v>
      </c>
      <c r="AG63" s="127">
        <f t="shared" si="7"/>
        <v>0</v>
      </c>
      <c r="AI63" s="7">
        <f>achats!V61</f>
        <v>0</v>
      </c>
      <c r="AJ63" s="7">
        <f>'1 23'!AG63+'2 23'!AG63+'3 23'!AG63+'4 23'!AG63+'5 20'!AG63+'6 20'!AG63+'7 23'!AG63+'8 23'!AG63+'9 20'!AG63+'10 20'!AG63+'11 20'!AG63+'12 20'!AG63</f>
        <v>0</v>
      </c>
    </row>
    <row r="64" spans="1:36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 t="e">
        <f t="shared" si="4"/>
        <v>#DIV/0!</v>
      </c>
      <c r="AF64" s="127">
        <f>achats!V62</f>
        <v>0</v>
      </c>
      <c r="AG64" s="127">
        <f t="shared" si="7"/>
        <v>0</v>
      </c>
      <c r="AI64" s="7">
        <f>achats!V62</f>
        <v>0</v>
      </c>
      <c r="AJ64" s="7">
        <f>'1 23'!AG64+'2 23'!AG64+'3 23'!AG64+'4 23'!AG64+'5 20'!AG64+'6 20'!AG64+'7 23'!AG64+'8 23'!AG64+'9 20'!AG64+'10 20'!AG64+'11 20'!AG64+'12 20'!AG64</f>
        <v>0</v>
      </c>
    </row>
    <row r="65" spans="1:36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 t="e">
        <f t="shared" si="4"/>
        <v>#DIV/0!</v>
      </c>
      <c r="AF65" s="127">
        <f>achats!V63</f>
        <v>0</v>
      </c>
      <c r="AG65" s="127">
        <f t="shared" si="7"/>
        <v>0</v>
      </c>
      <c r="AI65" s="7">
        <f>achats!V63</f>
        <v>0</v>
      </c>
      <c r="AJ65" s="7">
        <f>'1 23'!AG65+'2 23'!AG65+'3 23'!AG65+'4 23'!AG65+'5 20'!AG65+'6 20'!AG65+'7 23'!AG65+'8 23'!AG65+'9 20'!AG65+'10 20'!AG65+'11 20'!AG65+'12 20'!AG65</f>
        <v>0</v>
      </c>
    </row>
    <row r="66" spans="1:36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 t="e">
        <f t="shared" si="4"/>
        <v>#DIV/0!</v>
      </c>
      <c r="AF66" s="127">
        <f>achats!V64</f>
        <v>0</v>
      </c>
      <c r="AG66" s="127">
        <f t="shared" si="7"/>
        <v>0</v>
      </c>
      <c r="AI66" s="7">
        <f>achats!V64</f>
        <v>0</v>
      </c>
      <c r="AJ66" s="7">
        <f>'1 23'!AG66+'2 23'!AG66+'3 23'!AG66+'4 23'!AG66+'5 20'!AG66+'6 20'!AG66+'7 23'!AG66+'8 23'!AG66+'9 20'!AG66+'10 20'!AG66+'11 20'!AG66+'12 20'!AG66</f>
        <v>0</v>
      </c>
    </row>
    <row r="67" spans="1:36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 t="e">
        <f t="shared" si="4"/>
        <v>#DIV/0!</v>
      </c>
      <c r="AF67" s="127">
        <f>achats!V65</f>
        <v>0</v>
      </c>
      <c r="AG67" s="127">
        <f t="shared" si="7"/>
        <v>0</v>
      </c>
      <c r="AI67" s="7">
        <f>achats!V65</f>
        <v>0</v>
      </c>
      <c r="AJ67" s="7">
        <f>'1 23'!AG67+'2 23'!AG67+'3 23'!AG67+'4 23'!AG67+'5 20'!AG67+'6 20'!AG67+'7 23'!AG67+'8 23'!AG67+'9 20'!AG67+'10 20'!AG67+'11 20'!AG67+'12 20'!AG67</f>
        <v>0</v>
      </c>
    </row>
    <row r="68" spans="1:36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 t="e">
        <f t="shared" si="4"/>
        <v>#DIV/0!</v>
      </c>
      <c r="AF68" s="127">
        <f>achats!V66</f>
        <v>0</v>
      </c>
      <c r="AG68" s="127">
        <f t="shared" si="7"/>
        <v>0</v>
      </c>
      <c r="AI68" s="7">
        <f>achats!V66</f>
        <v>0</v>
      </c>
      <c r="AJ68" s="7">
        <f>'1 23'!AG68+'2 23'!AG68+'3 23'!AG68+'4 23'!AG68+'5 20'!AG68+'6 20'!AG68+'7 23'!AG68+'8 23'!AG68+'9 20'!AG68+'10 20'!AG68+'11 20'!AG68+'12 20'!AG68</f>
        <v>0</v>
      </c>
    </row>
    <row r="69" spans="1:36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 t="e">
        <f t="shared" ref="AB69:AB132" si="12">AA69/$AD$4</f>
        <v>#DIV/0!</v>
      </c>
      <c r="AF69" s="127">
        <f>achats!V67</f>
        <v>0</v>
      </c>
      <c r="AG69" s="127">
        <f t="shared" si="7"/>
        <v>0</v>
      </c>
      <c r="AI69" s="7">
        <f>achats!V67</f>
        <v>0</v>
      </c>
      <c r="AJ69" s="7">
        <f>'1 23'!AG69+'2 23'!AG69+'3 23'!AG69+'4 23'!AG69+'5 20'!AG69+'6 20'!AG69+'7 23'!AG69+'8 23'!AG69+'9 20'!AG69+'10 20'!AG69+'11 20'!AG69+'12 20'!AG69</f>
        <v>0</v>
      </c>
    </row>
    <row r="70" spans="1:36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 t="e">
        <f t="shared" si="12"/>
        <v>#DIV/0!</v>
      </c>
      <c r="AF70" s="127">
        <f>achats!V68</f>
        <v>0</v>
      </c>
      <c r="AG70" s="127">
        <f t="shared" ref="AG70:AG133" si="15">(SUMIF(F:F,AF70,G:G))+(SUMIF(N:N,AF70,O:O))</f>
        <v>0</v>
      </c>
      <c r="AI70" s="7">
        <f>achats!V68</f>
        <v>0</v>
      </c>
      <c r="AJ70" s="7">
        <f>'1 23'!AG70+'2 23'!AG70+'3 23'!AG70+'4 23'!AG70+'5 20'!AG70+'6 20'!AG70+'7 23'!AG70+'8 23'!AG70+'9 20'!AG70+'10 20'!AG70+'11 20'!AG70+'12 20'!AG70</f>
        <v>0</v>
      </c>
    </row>
    <row r="71" spans="1:36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 t="e">
        <f t="shared" si="12"/>
        <v>#DIV/0!</v>
      </c>
      <c r="AF71" s="127">
        <f>achats!V69</f>
        <v>0</v>
      </c>
      <c r="AG71" s="127">
        <f t="shared" si="15"/>
        <v>0</v>
      </c>
      <c r="AI71" s="7">
        <f>achats!V69</f>
        <v>0</v>
      </c>
      <c r="AJ71" s="7">
        <f>'1 23'!AG71+'2 23'!AG71+'3 23'!AG71+'4 23'!AG71+'5 20'!AG71+'6 20'!AG71+'7 23'!AG71+'8 23'!AG71+'9 20'!AG71+'10 20'!AG71+'11 20'!AG71+'12 20'!AG71</f>
        <v>0</v>
      </c>
    </row>
    <row r="72" spans="1:36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 t="e">
        <f t="shared" si="12"/>
        <v>#DIV/0!</v>
      </c>
      <c r="AF72" s="127">
        <f>achats!V70</f>
        <v>0</v>
      </c>
      <c r="AG72" s="127">
        <f t="shared" si="15"/>
        <v>0</v>
      </c>
      <c r="AI72" s="7">
        <f>achats!V70</f>
        <v>0</v>
      </c>
      <c r="AJ72" s="7">
        <f>'1 23'!AG72+'2 23'!AG72+'3 23'!AG72+'4 23'!AG72+'5 20'!AG72+'6 20'!AG72+'7 23'!AG72+'8 23'!AG72+'9 20'!AG72+'10 20'!AG72+'11 20'!AG72+'12 20'!AG72</f>
        <v>0</v>
      </c>
    </row>
    <row r="73" spans="1:36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 t="e">
        <f t="shared" si="12"/>
        <v>#DIV/0!</v>
      </c>
      <c r="AF73" s="127">
        <f>achats!V71</f>
        <v>0</v>
      </c>
      <c r="AG73" s="127">
        <f t="shared" si="15"/>
        <v>0</v>
      </c>
      <c r="AI73" s="7">
        <f>achats!V71</f>
        <v>0</v>
      </c>
      <c r="AJ73" s="7">
        <f>'1 23'!AG73+'2 23'!AG73+'3 23'!AG73+'4 23'!AG73+'5 20'!AG73+'6 20'!AG73+'7 23'!AG73+'8 23'!AG73+'9 20'!AG73+'10 20'!AG73+'11 20'!AG73+'12 20'!AG73</f>
        <v>0</v>
      </c>
    </row>
    <row r="74" spans="1:36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 t="e">
        <f t="shared" si="12"/>
        <v>#DIV/0!</v>
      </c>
      <c r="AF74" s="127">
        <f>achats!V72</f>
        <v>0</v>
      </c>
      <c r="AG74" s="127">
        <f t="shared" si="15"/>
        <v>0</v>
      </c>
      <c r="AI74" s="7">
        <f>achats!V72</f>
        <v>0</v>
      </c>
      <c r="AJ74" s="7">
        <f>'1 23'!AG74+'2 23'!AG74+'3 23'!AG74+'4 23'!AG74+'5 20'!AG74+'6 20'!AG74+'7 23'!AG74+'8 23'!AG74+'9 20'!AG74+'10 20'!AG74+'11 20'!AG74+'12 20'!AG74</f>
        <v>0</v>
      </c>
    </row>
    <row r="75" spans="1:36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 t="e">
        <f t="shared" si="12"/>
        <v>#DIV/0!</v>
      </c>
      <c r="AF75" s="127">
        <f>achats!V73</f>
        <v>0</v>
      </c>
      <c r="AG75" s="127">
        <f t="shared" si="15"/>
        <v>0</v>
      </c>
      <c r="AI75" s="7">
        <f>achats!V73</f>
        <v>0</v>
      </c>
      <c r="AJ75" s="7">
        <f>'1 23'!AG75+'2 23'!AG75+'3 23'!AG75+'4 23'!AG75+'5 20'!AG75+'6 20'!AG75+'7 23'!AG75+'8 23'!AG75+'9 20'!AG75+'10 20'!AG75+'11 20'!AG75+'12 20'!AG75</f>
        <v>0</v>
      </c>
    </row>
    <row r="76" spans="1:36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 t="e">
        <f t="shared" si="12"/>
        <v>#DIV/0!</v>
      </c>
      <c r="AF76" s="127">
        <f>achats!V74</f>
        <v>0</v>
      </c>
      <c r="AG76" s="127">
        <f t="shared" si="15"/>
        <v>0</v>
      </c>
      <c r="AI76" s="7">
        <f>achats!V74</f>
        <v>0</v>
      </c>
      <c r="AJ76" s="7">
        <f>'1 23'!AG76+'2 23'!AG76+'3 23'!AG76+'4 23'!AG76+'5 20'!AG76+'6 20'!AG76+'7 23'!AG76+'8 23'!AG76+'9 20'!AG76+'10 20'!AG76+'11 20'!AG76+'12 20'!AG76</f>
        <v>0</v>
      </c>
    </row>
    <row r="77" spans="1:36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 t="e">
        <f t="shared" si="12"/>
        <v>#DIV/0!</v>
      </c>
      <c r="AF77" s="127">
        <f>achats!V75</f>
        <v>0</v>
      </c>
      <c r="AG77" s="127">
        <f t="shared" si="15"/>
        <v>0</v>
      </c>
      <c r="AI77" s="7">
        <f>achats!V75</f>
        <v>0</v>
      </c>
      <c r="AJ77" s="7">
        <f>'1 23'!AG77+'2 23'!AG77+'3 23'!AG77+'4 23'!AG77+'5 20'!AG77+'6 20'!AG77+'7 23'!AG77+'8 23'!AG77+'9 20'!AG77+'10 20'!AG77+'11 20'!AG77+'12 20'!AG77</f>
        <v>0</v>
      </c>
    </row>
    <row r="78" spans="1:36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 t="e">
        <f t="shared" si="12"/>
        <v>#DIV/0!</v>
      </c>
      <c r="AF78" s="127">
        <f>achats!V76</f>
        <v>0</v>
      </c>
      <c r="AG78" s="127">
        <f t="shared" si="15"/>
        <v>0</v>
      </c>
      <c r="AI78" s="7">
        <f>achats!V76</f>
        <v>0</v>
      </c>
      <c r="AJ78" s="7">
        <f>'1 23'!AG78+'2 23'!AG78+'3 23'!AG78+'4 23'!AG78+'5 20'!AG78+'6 20'!AG78+'7 23'!AG78+'8 23'!AG78+'9 20'!AG78+'10 20'!AG78+'11 20'!AG78+'12 20'!AG78</f>
        <v>0</v>
      </c>
    </row>
    <row r="79" spans="1:36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 t="e">
        <f t="shared" si="12"/>
        <v>#DIV/0!</v>
      </c>
      <c r="AF79" s="127">
        <f>achats!V77</f>
        <v>0</v>
      </c>
      <c r="AG79" s="127">
        <f t="shared" si="15"/>
        <v>0</v>
      </c>
      <c r="AI79" s="7">
        <f>achats!V77</f>
        <v>0</v>
      </c>
      <c r="AJ79" s="7">
        <f>'1 23'!AG79+'2 23'!AG79+'3 23'!AG79+'4 23'!AG79+'5 20'!AG79+'6 20'!AG79+'7 23'!AG79+'8 23'!AG79+'9 20'!AG79+'10 20'!AG79+'11 20'!AG79+'12 20'!AG79</f>
        <v>0</v>
      </c>
    </row>
    <row r="80" spans="1:36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 t="e">
        <f t="shared" si="12"/>
        <v>#DIV/0!</v>
      </c>
      <c r="AF80" s="127">
        <f>achats!V78</f>
        <v>0</v>
      </c>
      <c r="AG80" s="127">
        <f t="shared" si="15"/>
        <v>0</v>
      </c>
      <c r="AI80" s="7">
        <f>achats!V78</f>
        <v>0</v>
      </c>
      <c r="AJ80" s="7">
        <f>'1 23'!AG80+'2 23'!AG80+'3 23'!AG80+'4 23'!AG80+'5 20'!AG80+'6 20'!AG80+'7 23'!AG80+'8 23'!AG80+'9 20'!AG80+'10 20'!AG80+'11 20'!AG80+'12 20'!AG80</f>
        <v>0</v>
      </c>
    </row>
    <row r="81" spans="1:36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 t="e">
        <f t="shared" si="12"/>
        <v>#DIV/0!</v>
      </c>
      <c r="AF81" s="127">
        <f>achats!V79</f>
        <v>0</v>
      </c>
      <c r="AG81" s="127">
        <f t="shared" si="15"/>
        <v>0</v>
      </c>
      <c r="AI81" s="7">
        <f>achats!V79</f>
        <v>0</v>
      </c>
      <c r="AJ81" s="7">
        <f>'1 23'!AG81+'2 23'!AG81+'3 23'!AG81+'4 23'!AG81+'5 20'!AG81+'6 20'!AG81+'7 23'!AG81+'8 23'!AG81+'9 20'!AG81+'10 20'!AG81+'11 20'!AG81+'12 20'!AG81</f>
        <v>0</v>
      </c>
    </row>
    <row r="82" spans="1:36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 t="e">
        <f t="shared" si="12"/>
        <v>#DIV/0!</v>
      </c>
      <c r="AF82" s="127">
        <f>achats!V80</f>
        <v>0</v>
      </c>
      <c r="AG82" s="127">
        <f t="shared" si="15"/>
        <v>0</v>
      </c>
      <c r="AI82" s="7">
        <f>achats!V80</f>
        <v>0</v>
      </c>
      <c r="AJ82" s="7">
        <f>'1 23'!AG82+'2 23'!AG82+'3 23'!AG82+'4 23'!AG82+'5 20'!AG82+'6 20'!AG82+'7 23'!AG82+'8 23'!AG82+'9 20'!AG82+'10 20'!AG82+'11 20'!AG82+'12 20'!AG82</f>
        <v>0</v>
      </c>
    </row>
    <row r="83" spans="1:36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 t="e">
        <f t="shared" si="12"/>
        <v>#DIV/0!</v>
      </c>
      <c r="AF83" s="127">
        <f>achats!V81</f>
        <v>0</v>
      </c>
      <c r="AG83" s="127">
        <f t="shared" si="15"/>
        <v>0</v>
      </c>
      <c r="AI83" s="7">
        <f>achats!V81</f>
        <v>0</v>
      </c>
      <c r="AJ83" s="7">
        <f>'1 23'!AG83+'2 23'!AG83+'3 23'!AG83+'4 23'!AG83+'5 20'!AG83+'6 20'!AG83+'7 23'!AG83+'8 23'!AG83+'9 20'!AG83+'10 20'!AG83+'11 20'!AG83+'12 20'!AG83</f>
        <v>0</v>
      </c>
    </row>
    <row r="84" spans="1:36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 t="e">
        <f t="shared" si="12"/>
        <v>#DIV/0!</v>
      </c>
      <c r="AF84" s="127">
        <f>achats!V82</f>
        <v>0</v>
      </c>
      <c r="AG84" s="127">
        <f t="shared" si="15"/>
        <v>0</v>
      </c>
      <c r="AI84" s="7">
        <f>achats!V82</f>
        <v>0</v>
      </c>
      <c r="AJ84" s="7">
        <f>'1 23'!AG84+'2 23'!AG84+'3 23'!AG84+'4 23'!AG84+'5 20'!AG84+'6 20'!AG84+'7 23'!AG84+'8 23'!AG84+'9 20'!AG84+'10 20'!AG84+'11 20'!AG84+'12 20'!AG84</f>
        <v>0</v>
      </c>
    </row>
    <row r="85" spans="1:36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 t="e">
        <f t="shared" si="12"/>
        <v>#DIV/0!</v>
      </c>
      <c r="AF85" s="127">
        <f>achats!V83</f>
        <v>0</v>
      </c>
      <c r="AG85" s="127">
        <f t="shared" si="15"/>
        <v>0</v>
      </c>
      <c r="AI85" s="7">
        <f>achats!V83</f>
        <v>0</v>
      </c>
      <c r="AJ85" s="7">
        <f>'1 23'!AG85+'2 23'!AG85+'3 23'!AG85+'4 23'!AG85+'5 20'!AG85+'6 20'!AG85+'7 23'!AG85+'8 23'!AG85+'9 20'!AG85+'10 20'!AG85+'11 20'!AG85+'12 20'!AG85</f>
        <v>0</v>
      </c>
    </row>
    <row r="86" spans="1:36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 t="e">
        <f t="shared" si="12"/>
        <v>#DIV/0!</v>
      </c>
      <c r="AF86" s="127">
        <f>achats!V84</f>
        <v>0</v>
      </c>
      <c r="AG86" s="127">
        <f t="shared" si="15"/>
        <v>0</v>
      </c>
      <c r="AI86" s="7">
        <f>achats!V84</f>
        <v>0</v>
      </c>
      <c r="AJ86" s="7">
        <f>'1 23'!AG86+'2 23'!AG86+'3 23'!AG86+'4 23'!AG86+'5 20'!AG86+'6 20'!AG86+'7 23'!AG86+'8 23'!AG86+'9 20'!AG86+'10 20'!AG86+'11 20'!AG86+'12 20'!AG86</f>
        <v>0</v>
      </c>
    </row>
    <row r="87" spans="1:36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 t="e">
        <f t="shared" si="12"/>
        <v>#DIV/0!</v>
      </c>
      <c r="AF87" s="127">
        <f>achats!V85</f>
        <v>0</v>
      </c>
      <c r="AG87" s="127">
        <f t="shared" si="15"/>
        <v>0</v>
      </c>
      <c r="AI87" s="7">
        <f>achats!V85</f>
        <v>0</v>
      </c>
      <c r="AJ87" s="7">
        <f>'1 23'!AG87+'2 23'!AG87+'3 23'!AG87+'4 23'!AG87+'5 20'!AG87+'6 20'!AG87+'7 23'!AG87+'8 23'!AG87+'9 20'!AG87+'10 20'!AG87+'11 20'!AG87+'12 20'!AG87</f>
        <v>0</v>
      </c>
    </row>
    <row r="88" spans="1:36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 t="e">
        <f t="shared" si="12"/>
        <v>#DIV/0!</v>
      </c>
      <c r="AF88" s="127">
        <f>achats!V86</f>
        <v>0</v>
      </c>
      <c r="AG88" s="127">
        <f t="shared" si="15"/>
        <v>0</v>
      </c>
      <c r="AI88" s="7">
        <f>achats!V86</f>
        <v>0</v>
      </c>
      <c r="AJ88" s="7">
        <f>'1 23'!AG88+'2 23'!AG88+'3 23'!AG88+'4 23'!AG88+'5 20'!AG88+'6 20'!AG88+'7 23'!AG88+'8 23'!AG88+'9 20'!AG88+'10 20'!AG88+'11 20'!AG88+'12 20'!AG88</f>
        <v>0</v>
      </c>
    </row>
    <row r="89" spans="1:36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 t="e">
        <f t="shared" si="12"/>
        <v>#DIV/0!</v>
      </c>
      <c r="AF89" s="127">
        <f>achats!V87</f>
        <v>0</v>
      </c>
      <c r="AG89" s="127">
        <f t="shared" si="15"/>
        <v>0</v>
      </c>
      <c r="AI89" s="7">
        <f>achats!V87</f>
        <v>0</v>
      </c>
      <c r="AJ89" s="7">
        <f>'1 23'!AG89+'2 23'!AG89+'3 23'!AG89+'4 23'!AG89+'5 20'!AG89+'6 20'!AG89+'7 23'!AG89+'8 23'!AG89+'9 20'!AG89+'10 20'!AG89+'11 20'!AG89+'12 20'!AG89</f>
        <v>0</v>
      </c>
    </row>
    <row r="90" spans="1:36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 t="e">
        <f t="shared" si="12"/>
        <v>#DIV/0!</v>
      </c>
      <c r="AF90" s="127">
        <f>achats!V88</f>
        <v>0</v>
      </c>
      <c r="AG90" s="127">
        <f t="shared" si="15"/>
        <v>0</v>
      </c>
      <c r="AI90" s="7">
        <f>achats!V88</f>
        <v>0</v>
      </c>
      <c r="AJ90" s="7">
        <f>'1 23'!AG90+'2 23'!AG90+'3 23'!AG90+'4 23'!AG90+'5 20'!AG90+'6 20'!AG90+'7 23'!AG90+'8 23'!AG90+'9 20'!AG90+'10 20'!AG90+'11 20'!AG90+'12 20'!AG90</f>
        <v>0</v>
      </c>
    </row>
    <row r="91" spans="1:36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 t="e">
        <f t="shared" si="12"/>
        <v>#DIV/0!</v>
      </c>
      <c r="AF91" s="127">
        <f>achats!V89</f>
        <v>0</v>
      </c>
      <c r="AG91" s="127">
        <f t="shared" si="15"/>
        <v>0</v>
      </c>
      <c r="AI91" s="7">
        <f>achats!V89</f>
        <v>0</v>
      </c>
      <c r="AJ91" s="7">
        <f>'1 23'!AG91+'2 23'!AG91+'3 23'!AG91+'4 23'!AG91+'5 20'!AG91+'6 20'!AG91+'7 23'!AG91+'8 23'!AG91+'9 20'!AG91+'10 20'!AG91+'11 20'!AG91+'12 20'!AG91</f>
        <v>0</v>
      </c>
    </row>
    <row r="92" spans="1:36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 t="e">
        <f t="shared" si="12"/>
        <v>#DIV/0!</v>
      </c>
      <c r="AF92" s="127">
        <f>achats!V90</f>
        <v>0</v>
      </c>
      <c r="AG92" s="127">
        <f t="shared" si="15"/>
        <v>0</v>
      </c>
      <c r="AI92" s="7">
        <f>achats!V90</f>
        <v>0</v>
      </c>
      <c r="AJ92" s="7">
        <f>'1 23'!AG92+'2 23'!AG92+'3 23'!AG92+'4 23'!AG92+'5 20'!AG92+'6 20'!AG92+'7 23'!AG92+'8 23'!AG92+'9 20'!AG92+'10 20'!AG92+'11 20'!AG92+'12 20'!AG92</f>
        <v>0</v>
      </c>
    </row>
    <row r="93" spans="1:36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 t="e">
        <f t="shared" si="12"/>
        <v>#DIV/0!</v>
      </c>
      <c r="AF93" s="127">
        <f>achats!V91</f>
        <v>0</v>
      </c>
      <c r="AG93" s="127">
        <f t="shared" si="15"/>
        <v>0</v>
      </c>
      <c r="AI93" s="7">
        <f>achats!V91</f>
        <v>0</v>
      </c>
      <c r="AJ93" s="7">
        <f>'1 23'!AG93+'2 23'!AG93+'3 23'!AG93+'4 23'!AG93+'5 20'!AG93+'6 20'!AG93+'7 23'!AG93+'8 23'!AG93+'9 20'!AG93+'10 20'!AG93+'11 20'!AG93+'12 20'!AG93</f>
        <v>0</v>
      </c>
    </row>
    <row r="94" spans="1:36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 t="e">
        <f t="shared" si="12"/>
        <v>#DIV/0!</v>
      </c>
      <c r="AF94" s="127">
        <f>achats!V92</f>
        <v>0</v>
      </c>
      <c r="AG94" s="127">
        <f t="shared" si="15"/>
        <v>0</v>
      </c>
      <c r="AI94" s="7">
        <f>achats!V92</f>
        <v>0</v>
      </c>
      <c r="AJ94" s="7">
        <f>'1 23'!AG94+'2 23'!AG94+'3 23'!AG94+'4 23'!AG94+'5 20'!AG94+'6 20'!AG94+'7 23'!AG94+'8 23'!AG94+'9 20'!AG94+'10 20'!AG94+'11 20'!AG94+'12 20'!AG94</f>
        <v>0</v>
      </c>
    </row>
    <row r="95" spans="1:36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 t="e">
        <f t="shared" si="12"/>
        <v>#DIV/0!</v>
      </c>
      <c r="AF95" s="127">
        <f>achats!V93</f>
        <v>0</v>
      </c>
      <c r="AG95" s="127">
        <f t="shared" si="15"/>
        <v>0</v>
      </c>
      <c r="AI95" s="7">
        <f>achats!V93</f>
        <v>0</v>
      </c>
      <c r="AJ95" s="7">
        <f>'1 23'!AG95+'2 23'!AG95+'3 23'!AG95+'4 23'!AG95+'5 20'!AG95+'6 20'!AG95+'7 23'!AG95+'8 23'!AG95+'9 20'!AG95+'10 20'!AG95+'11 20'!AG95+'12 20'!AG95</f>
        <v>0</v>
      </c>
    </row>
    <row r="96" spans="1:36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 t="e">
        <f t="shared" si="12"/>
        <v>#DIV/0!</v>
      </c>
      <c r="AF96" s="127">
        <f>achats!V94</f>
        <v>0</v>
      </c>
      <c r="AG96" s="127">
        <f t="shared" si="15"/>
        <v>0</v>
      </c>
      <c r="AI96" s="7">
        <f>achats!V94</f>
        <v>0</v>
      </c>
      <c r="AJ96" s="7">
        <f>'1 23'!AG96+'2 23'!AG96+'3 23'!AG96+'4 23'!AG96+'5 20'!AG96+'6 20'!AG96+'7 23'!AG96+'8 23'!AG96+'9 20'!AG96+'10 20'!AG96+'11 20'!AG96+'12 20'!AG96</f>
        <v>0</v>
      </c>
    </row>
    <row r="97" spans="1:36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 t="e">
        <f t="shared" si="12"/>
        <v>#DIV/0!</v>
      </c>
      <c r="AF97" s="127">
        <f>achats!V95</f>
        <v>0</v>
      </c>
      <c r="AG97" s="127">
        <f t="shared" si="15"/>
        <v>0</v>
      </c>
      <c r="AI97" s="7">
        <f>achats!V95</f>
        <v>0</v>
      </c>
      <c r="AJ97" s="7">
        <f>'1 23'!AG97+'2 23'!AG97+'3 23'!AG97+'4 23'!AG97+'5 20'!AG97+'6 20'!AG97+'7 23'!AG97+'8 23'!AG97+'9 20'!AG97+'10 20'!AG97+'11 20'!AG97+'12 20'!AG97</f>
        <v>0</v>
      </c>
    </row>
    <row r="98" spans="1:36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 t="e">
        <f t="shared" si="12"/>
        <v>#DIV/0!</v>
      </c>
      <c r="AF98" s="127">
        <f>achats!V96</f>
        <v>0</v>
      </c>
      <c r="AG98" s="127">
        <f t="shared" si="15"/>
        <v>0</v>
      </c>
      <c r="AI98" s="7">
        <f>achats!V96</f>
        <v>0</v>
      </c>
      <c r="AJ98" s="7">
        <f>'1 23'!AG98+'2 23'!AG98+'3 23'!AG98+'4 23'!AG98+'5 20'!AG98+'6 20'!AG98+'7 23'!AG98+'8 23'!AG98+'9 20'!AG98+'10 20'!AG98+'11 20'!AG98+'12 20'!AG98</f>
        <v>0</v>
      </c>
    </row>
    <row r="99" spans="1:36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 t="e">
        <f t="shared" si="12"/>
        <v>#DIV/0!</v>
      </c>
      <c r="AF99" s="127">
        <f>achats!V97</f>
        <v>0</v>
      </c>
      <c r="AG99" s="127">
        <f t="shared" si="15"/>
        <v>0</v>
      </c>
      <c r="AI99" s="7">
        <f>achats!V97</f>
        <v>0</v>
      </c>
      <c r="AJ99" s="7">
        <f>'1 23'!AG99+'2 23'!AG99+'3 23'!AG99+'4 23'!AG99+'5 20'!AG99+'6 20'!AG99+'7 23'!AG99+'8 23'!AG99+'9 20'!AG99+'10 20'!AG99+'11 20'!AG99+'12 20'!AG99</f>
        <v>0</v>
      </c>
    </row>
    <row r="100" spans="1:36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 t="e">
        <f t="shared" si="12"/>
        <v>#DIV/0!</v>
      </c>
      <c r="AF100" s="127">
        <f>achats!V98</f>
        <v>0</v>
      </c>
      <c r="AG100" s="127">
        <f t="shared" si="15"/>
        <v>0</v>
      </c>
      <c r="AI100" s="7">
        <f>achats!V98</f>
        <v>0</v>
      </c>
      <c r="AJ100" s="7">
        <f>'1 23'!AG100+'2 23'!AG100+'3 23'!AG100+'4 23'!AG100+'5 20'!AG100+'6 20'!AG100+'7 23'!AG100+'8 23'!AG100+'9 20'!AG100+'10 20'!AG100+'11 20'!AG100+'12 20'!AG100</f>
        <v>0</v>
      </c>
    </row>
    <row r="101" spans="1:36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 t="e">
        <f t="shared" si="12"/>
        <v>#DIV/0!</v>
      </c>
      <c r="AF101" s="127">
        <f>achats!V99</f>
        <v>0</v>
      </c>
      <c r="AG101" s="127">
        <f t="shared" si="15"/>
        <v>0</v>
      </c>
      <c r="AI101" s="7">
        <f>achats!V99</f>
        <v>0</v>
      </c>
      <c r="AJ101" s="7">
        <f>'1 23'!AG101+'2 23'!AG101+'3 23'!AG101+'4 23'!AG101+'5 20'!AG101+'6 20'!AG101+'7 23'!AG101+'8 23'!AG101+'9 20'!AG101+'10 20'!AG101+'11 20'!AG101+'12 20'!AG101</f>
        <v>0</v>
      </c>
    </row>
    <row r="102" spans="1:36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 t="e">
        <f t="shared" si="12"/>
        <v>#DIV/0!</v>
      </c>
      <c r="AF102" s="127">
        <f>achats!V100</f>
        <v>0</v>
      </c>
      <c r="AG102" s="127">
        <f t="shared" si="15"/>
        <v>0</v>
      </c>
      <c r="AI102" s="7">
        <f>achats!V100</f>
        <v>0</v>
      </c>
      <c r="AJ102" s="7">
        <f>'1 23'!AG102+'2 23'!AG102+'3 23'!AG102+'4 23'!AG102+'5 20'!AG102+'6 20'!AG102+'7 23'!AG102+'8 23'!AG102+'9 20'!AG102+'10 20'!AG102+'11 20'!AG102+'12 20'!AG102</f>
        <v>0</v>
      </c>
    </row>
    <row r="103" spans="1:36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 t="e">
        <f t="shared" si="12"/>
        <v>#DIV/0!</v>
      </c>
      <c r="AF103" s="127">
        <f>achats!V101</f>
        <v>0</v>
      </c>
      <c r="AG103" s="127">
        <f t="shared" si="15"/>
        <v>0</v>
      </c>
      <c r="AI103" s="7">
        <f>achats!V101</f>
        <v>0</v>
      </c>
      <c r="AJ103" s="7">
        <f>'1 23'!AG103+'2 23'!AG103+'3 23'!AG103+'4 23'!AG103+'5 20'!AG103+'6 20'!AG103+'7 23'!AG103+'8 23'!AG103+'9 20'!AG103+'10 20'!AG103+'11 20'!AG103+'12 20'!AG103</f>
        <v>0</v>
      </c>
    </row>
    <row r="104" spans="1:36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 t="e">
        <f t="shared" si="12"/>
        <v>#DIV/0!</v>
      </c>
      <c r="AF104" s="127">
        <f>achats!V102</f>
        <v>0</v>
      </c>
      <c r="AG104" s="127">
        <f t="shared" si="15"/>
        <v>0</v>
      </c>
      <c r="AI104" s="7">
        <f>achats!V102</f>
        <v>0</v>
      </c>
      <c r="AJ104" s="7">
        <f>'1 23'!AG104+'2 23'!AG104+'3 23'!AG104+'4 23'!AG104+'5 20'!AG104+'6 20'!AG104+'7 23'!AG104+'8 23'!AG104+'9 20'!AG104+'10 20'!AG104+'11 20'!AG104+'12 20'!AG104</f>
        <v>0</v>
      </c>
    </row>
    <row r="105" spans="1:36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 t="e">
        <f t="shared" si="12"/>
        <v>#DIV/0!</v>
      </c>
      <c r="AF105" s="127">
        <f>achats!V103</f>
        <v>0</v>
      </c>
      <c r="AG105" s="127">
        <f t="shared" si="15"/>
        <v>0</v>
      </c>
      <c r="AI105" s="7">
        <f>achats!V103</f>
        <v>0</v>
      </c>
      <c r="AJ105" s="7">
        <f>'1 23'!AG105+'2 23'!AG105+'3 23'!AG105+'4 23'!AG105+'5 20'!AG105+'6 20'!AG105+'7 23'!AG105+'8 23'!AG105+'9 20'!AG105+'10 20'!AG105+'11 20'!AG105+'12 20'!AG105</f>
        <v>0</v>
      </c>
    </row>
    <row r="106" spans="1:36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 t="e">
        <f t="shared" si="12"/>
        <v>#DIV/0!</v>
      </c>
      <c r="AF106" s="127">
        <f>achats!V104</f>
        <v>0</v>
      </c>
      <c r="AG106" s="127">
        <f t="shared" si="15"/>
        <v>0</v>
      </c>
      <c r="AI106" s="7">
        <f>achats!V104</f>
        <v>0</v>
      </c>
      <c r="AJ106" s="7">
        <f>'1 23'!AG106+'2 23'!AG106+'3 23'!AG106+'4 23'!AG106+'5 20'!AG106+'6 20'!AG106+'7 23'!AG106+'8 23'!AG106+'9 20'!AG106+'10 20'!AG106+'11 20'!AG106+'12 20'!AG106</f>
        <v>0</v>
      </c>
    </row>
    <row r="107" spans="1:36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 t="e">
        <f t="shared" si="12"/>
        <v>#DIV/0!</v>
      </c>
      <c r="AF107" s="127">
        <f>achats!V105</f>
        <v>0</v>
      </c>
      <c r="AG107" s="127">
        <f t="shared" si="15"/>
        <v>0</v>
      </c>
      <c r="AI107" s="7">
        <f>achats!V105</f>
        <v>0</v>
      </c>
      <c r="AJ107" s="7">
        <f>'1 23'!AG107+'2 23'!AG107+'3 23'!AG107+'4 23'!AG107+'5 20'!AG107+'6 20'!AG107+'7 23'!AG107+'8 23'!AG107+'9 20'!AG107+'10 20'!AG107+'11 20'!AG107+'12 20'!AG107</f>
        <v>0</v>
      </c>
    </row>
    <row r="108" spans="1:36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 t="e">
        <f t="shared" si="12"/>
        <v>#DIV/0!</v>
      </c>
      <c r="AF108" s="127">
        <f>achats!V106</f>
        <v>0</v>
      </c>
      <c r="AG108" s="127">
        <f t="shared" si="15"/>
        <v>0</v>
      </c>
      <c r="AI108" s="7">
        <f>achats!V106</f>
        <v>0</v>
      </c>
      <c r="AJ108" s="7">
        <f>'1 23'!AG108+'2 23'!AG108+'3 23'!AG108+'4 23'!AG108+'5 20'!AG108+'6 20'!AG108+'7 23'!AG108+'8 23'!AG108+'9 20'!AG108+'10 20'!AG108+'11 20'!AG108+'12 20'!AG108</f>
        <v>0</v>
      </c>
    </row>
    <row r="109" spans="1:36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 t="e">
        <f t="shared" si="12"/>
        <v>#DIV/0!</v>
      </c>
      <c r="AF109" s="127">
        <f>achats!V107</f>
        <v>0</v>
      </c>
      <c r="AG109" s="127">
        <f t="shared" si="15"/>
        <v>0</v>
      </c>
      <c r="AI109" s="7">
        <f>achats!V107</f>
        <v>0</v>
      </c>
      <c r="AJ109" s="7">
        <f>'1 23'!AG109+'2 23'!AG109+'3 23'!AG109+'4 23'!AG109+'5 20'!AG109+'6 20'!AG109+'7 23'!AG109+'8 23'!AG109+'9 20'!AG109+'10 20'!AG109+'11 20'!AG109+'12 20'!AG109</f>
        <v>0</v>
      </c>
    </row>
    <row r="110" spans="1:36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 t="e">
        <f t="shared" si="12"/>
        <v>#DIV/0!</v>
      </c>
      <c r="AF110" s="127">
        <f>achats!V108</f>
        <v>0</v>
      </c>
      <c r="AG110" s="127">
        <f t="shared" si="15"/>
        <v>0</v>
      </c>
      <c r="AI110" s="7">
        <f>achats!V108</f>
        <v>0</v>
      </c>
      <c r="AJ110" s="7">
        <f>'1 23'!AG110+'2 23'!AG110+'3 23'!AG110+'4 23'!AG110+'5 20'!AG110+'6 20'!AG110+'7 23'!AG110+'8 23'!AG110+'9 20'!AG110+'10 20'!AG110+'11 20'!AG110+'12 20'!AG110</f>
        <v>0</v>
      </c>
    </row>
    <row r="111" spans="1:36" x14ac:dyDescent="0.15">
      <c r="B111" s="129" t="s">
        <v>132</v>
      </c>
      <c r="C111" s="194">
        <f>DATE(2020,1,18)</f>
        <v>43848</v>
      </c>
      <c r="D111" s="195"/>
      <c r="E111" s="196"/>
      <c r="F111" s="67"/>
      <c r="K111" s="129" t="s">
        <v>133</v>
      </c>
      <c r="L111" s="194">
        <f>DATE(2020,1,25)</f>
        <v>43855</v>
      </c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 t="e">
        <f t="shared" si="12"/>
        <v>#DIV/0!</v>
      </c>
      <c r="AF111" s="127">
        <f>achats!V109</f>
        <v>0</v>
      </c>
      <c r="AG111" s="127">
        <f t="shared" si="15"/>
        <v>0</v>
      </c>
      <c r="AI111" s="7">
        <f>achats!V109</f>
        <v>0</v>
      </c>
      <c r="AJ111" s="7">
        <f>'1 23'!AG111+'2 23'!AG111+'3 23'!AG111+'4 23'!AG111+'5 20'!AG111+'6 20'!AG111+'7 23'!AG111+'8 23'!AG111+'9 20'!AG111+'10 20'!AG111+'11 20'!AG111+'12 20'!AG111</f>
        <v>0</v>
      </c>
    </row>
    <row r="112" spans="1:36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 t="e">
        <f t="shared" si="12"/>
        <v>#DIV/0!</v>
      </c>
      <c r="AF112" s="127">
        <f>achats!V110</f>
        <v>0</v>
      </c>
      <c r="AG112" s="127">
        <f t="shared" si="15"/>
        <v>0</v>
      </c>
      <c r="AI112" s="7">
        <f>achats!V110</f>
        <v>0</v>
      </c>
      <c r="AJ112" s="7">
        <f>'1 23'!AG112+'2 23'!AG112+'3 23'!AG112+'4 23'!AG112+'5 20'!AG112+'6 20'!AG112+'7 23'!AG112+'8 23'!AG112+'9 20'!AG112+'10 20'!AG112+'11 20'!AG112+'12 20'!AG112</f>
        <v>0</v>
      </c>
    </row>
    <row r="113" spans="1:36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 t="e">
        <f t="shared" si="12"/>
        <v>#DIV/0!</v>
      </c>
      <c r="AF113" s="127">
        <f>achats!V111</f>
        <v>0</v>
      </c>
      <c r="AG113" s="127">
        <f t="shared" si="15"/>
        <v>0</v>
      </c>
      <c r="AI113" s="7">
        <f>achats!V111</f>
        <v>0</v>
      </c>
      <c r="AJ113" s="7">
        <f>'1 23'!AG113+'2 23'!AG113+'3 23'!AG113+'4 23'!AG113+'5 20'!AG113+'6 20'!AG113+'7 23'!AG113+'8 23'!AG113+'9 20'!AG113+'10 20'!AG113+'11 20'!AG113+'12 20'!AG113</f>
        <v>0</v>
      </c>
    </row>
    <row r="114" spans="1:36" x14ac:dyDescent="0.15">
      <c r="A114" s="103"/>
      <c r="B114" s="126" t="str">
        <f>IF(A114="","",VLOOKUP(A114,'Rég clients'!A:B,2,0))</f>
        <v/>
      </c>
      <c r="C114" s="123"/>
      <c r="D114" s="123"/>
      <c r="E114" s="123"/>
      <c r="F114" s="123"/>
      <c r="G114" s="130" t="e">
        <f>B114*D114</f>
        <v>#VALUE!</v>
      </c>
      <c r="H114" s="54" t="e">
        <f>SUM(G114:G214)</f>
        <v>#VALUE!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 t="e">
        <f t="shared" si="12"/>
        <v>#DIV/0!</v>
      </c>
      <c r="AF114" s="127">
        <f>achats!V112</f>
        <v>0</v>
      </c>
      <c r="AG114" s="127">
        <f t="shared" si="15"/>
        <v>0</v>
      </c>
      <c r="AI114" s="7">
        <f>achats!V112</f>
        <v>0</v>
      </c>
      <c r="AJ114" s="7">
        <f>'1 23'!AG114+'2 23'!AG114+'3 23'!AG114+'4 23'!AG114+'5 20'!AG114+'6 20'!AG114+'7 23'!AG114+'8 23'!AG114+'9 20'!AG114+'10 20'!AG114+'11 20'!AG114+'12 20'!AG114</f>
        <v>0</v>
      </c>
    </row>
    <row r="115" spans="1:36" x14ac:dyDescent="0.15">
      <c r="A115" s="103"/>
      <c r="B115" s="126" t="str">
        <f>IF(A115="","",VLOOKUP(A115,'Rég clients'!A:B,2,0))</f>
        <v/>
      </c>
      <c r="C115" s="123"/>
      <c r="D115" s="123"/>
      <c r="E115" s="123"/>
      <c r="F115" s="123"/>
      <c r="G115" s="130" t="e">
        <f t="shared" ref="G115:G178" si="16">B115*D115</f>
        <v>#VALUE!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 t="e">
        <f t="shared" si="12"/>
        <v>#DIV/0!</v>
      </c>
      <c r="AF115" s="127">
        <f>achats!V113</f>
        <v>0</v>
      </c>
      <c r="AG115" s="127">
        <f t="shared" si="15"/>
        <v>0</v>
      </c>
      <c r="AI115" s="7">
        <f>achats!V113</f>
        <v>0</v>
      </c>
      <c r="AJ115" s="7">
        <f>'1 23'!AG115+'2 23'!AG115+'3 23'!AG115+'4 23'!AG115+'5 20'!AG115+'6 20'!AG115+'7 23'!AG115+'8 23'!AG115+'9 20'!AG115+'10 20'!AG115+'11 20'!AG115+'12 20'!AG115</f>
        <v>0</v>
      </c>
    </row>
    <row r="116" spans="1:36" x14ac:dyDescent="0.15">
      <c r="A116" s="103"/>
      <c r="B116" s="126" t="str">
        <f>IF(A116="","",VLOOKUP(A116,'Rég clients'!A:B,2,0))</f>
        <v/>
      </c>
      <c r="C116" s="123"/>
      <c r="D116" s="123"/>
      <c r="E116" s="123"/>
      <c r="F116" s="123"/>
      <c r="G116" s="130" t="e">
        <f t="shared" si="16"/>
        <v>#VALUE!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 t="e">
        <f t="shared" si="12"/>
        <v>#DIV/0!</v>
      </c>
      <c r="AF116" s="127">
        <f>achats!V114</f>
        <v>0</v>
      </c>
      <c r="AG116" s="127">
        <f t="shared" si="15"/>
        <v>0</v>
      </c>
      <c r="AI116" s="7">
        <f>achats!V114</f>
        <v>0</v>
      </c>
      <c r="AJ116" s="7">
        <f>'1 23'!AG116+'2 23'!AG116+'3 23'!AG116+'4 23'!AG116+'5 20'!AG116+'6 20'!AG116+'7 23'!AG116+'8 23'!AG116+'9 20'!AG116+'10 20'!AG116+'11 20'!AG116+'12 20'!AG116</f>
        <v>0</v>
      </c>
    </row>
    <row r="117" spans="1:36" x14ac:dyDescent="0.15">
      <c r="A117" s="103"/>
      <c r="B117" s="126" t="str">
        <f>IF(A117="","",VLOOKUP(A117,'Rég clients'!A:B,2,0))</f>
        <v/>
      </c>
      <c r="C117" s="123"/>
      <c r="D117" s="123"/>
      <c r="E117" s="123"/>
      <c r="F117" s="123"/>
      <c r="G117" s="130" t="e">
        <f t="shared" si="16"/>
        <v>#VALUE!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 t="e">
        <f t="shared" si="12"/>
        <v>#DIV/0!</v>
      </c>
      <c r="AF117" s="127">
        <f>achats!V115</f>
        <v>0</v>
      </c>
      <c r="AG117" s="127">
        <f t="shared" si="15"/>
        <v>0</v>
      </c>
      <c r="AI117" s="7">
        <f>achats!V115</f>
        <v>0</v>
      </c>
      <c r="AJ117" s="7">
        <f>'1 23'!AG117+'2 23'!AG117+'3 23'!AG117+'4 23'!AG117+'5 20'!AG117+'6 20'!AG117+'7 23'!AG117+'8 23'!AG117+'9 20'!AG117+'10 20'!AG117+'11 20'!AG117+'12 20'!AG117</f>
        <v>0</v>
      </c>
    </row>
    <row r="118" spans="1:36" x14ac:dyDescent="0.15">
      <c r="A118" s="103"/>
      <c r="B118" s="126" t="str">
        <f>IF(A118="","",VLOOKUP(A118,'Rég clients'!A:B,2,0))</f>
        <v/>
      </c>
      <c r="C118" s="123"/>
      <c r="D118" s="123"/>
      <c r="E118" s="123"/>
      <c r="F118" s="123"/>
      <c r="G118" s="130" t="e">
        <f t="shared" si="16"/>
        <v>#VALUE!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 t="e">
        <f t="shared" si="12"/>
        <v>#DIV/0!</v>
      </c>
      <c r="AF118" s="127">
        <f>achats!V116</f>
        <v>0</v>
      </c>
      <c r="AG118" s="127">
        <f t="shared" si="15"/>
        <v>0</v>
      </c>
      <c r="AI118" s="7">
        <f>achats!V116</f>
        <v>0</v>
      </c>
      <c r="AJ118" s="7">
        <f>'1 23'!AG118+'2 23'!AG118+'3 23'!AG118+'4 23'!AG118+'5 20'!AG118+'6 20'!AG118+'7 23'!AG118+'8 23'!AG118+'9 20'!AG118+'10 20'!AG118+'11 20'!AG118+'12 20'!AG118</f>
        <v>0</v>
      </c>
    </row>
    <row r="119" spans="1:36" x14ac:dyDescent="0.15">
      <c r="A119" s="103"/>
      <c r="B119" s="126" t="str">
        <f>IF(A119="","",VLOOKUP(A119,'Rég clients'!A:B,2,0))</f>
        <v/>
      </c>
      <c r="C119" s="123"/>
      <c r="D119" s="123"/>
      <c r="E119" s="123"/>
      <c r="F119" s="123"/>
      <c r="G119" s="130" t="e">
        <f t="shared" si="16"/>
        <v>#VALUE!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 t="e">
        <f t="shared" si="12"/>
        <v>#DIV/0!</v>
      </c>
      <c r="AF119" s="127">
        <f>achats!V117</f>
        <v>0</v>
      </c>
      <c r="AG119" s="127">
        <f t="shared" si="15"/>
        <v>0</v>
      </c>
      <c r="AI119" s="7">
        <f>achats!V117</f>
        <v>0</v>
      </c>
      <c r="AJ119" s="7">
        <f>'1 23'!AG119+'2 23'!AG119+'3 23'!AG119+'4 23'!AG119+'5 20'!AG119+'6 20'!AG119+'7 23'!AG119+'8 23'!AG119+'9 20'!AG119+'10 20'!AG119+'11 20'!AG119+'12 20'!AG119</f>
        <v>0</v>
      </c>
    </row>
    <row r="120" spans="1:36" x14ac:dyDescent="0.15">
      <c r="A120" s="103"/>
      <c r="B120" s="126" t="str">
        <f>IF(A120="","",VLOOKUP(A120,'Rég clients'!A:B,2,0))</f>
        <v/>
      </c>
      <c r="C120" s="123"/>
      <c r="D120" s="123"/>
      <c r="E120" s="123"/>
      <c r="F120" s="123"/>
      <c r="G120" s="130" t="e">
        <f t="shared" si="16"/>
        <v>#VALUE!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 t="e">
        <f t="shared" si="12"/>
        <v>#DIV/0!</v>
      </c>
      <c r="AF120" s="127">
        <f>achats!V118</f>
        <v>0</v>
      </c>
      <c r="AG120" s="127">
        <f t="shared" si="15"/>
        <v>0</v>
      </c>
      <c r="AI120" s="7">
        <f>achats!V118</f>
        <v>0</v>
      </c>
      <c r="AJ120" s="7">
        <f>'1 23'!AG120+'2 23'!AG120+'3 23'!AG120+'4 23'!AG120+'5 20'!AG120+'6 20'!AG120+'7 23'!AG120+'8 23'!AG120+'9 20'!AG120+'10 20'!AG120+'11 20'!AG120+'12 20'!AG120</f>
        <v>0</v>
      </c>
    </row>
    <row r="121" spans="1:36" x14ac:dyDescent="0.15">
      <c r="A121" s="103"/>
      <c r="B121" s="126" t="str">
        <f>IF(A121="","",VLOOKUP(A121,'Rég clients'!A:B,2,0))</f>
        <v/>
      </c>
      <c r="C121" s="123"/>
      <c r="D121" s="123"/>
      <c r="E121" s="123"/>
      <c r="F121" s="123"/>
      <c r="G121" s="130" t="e">
        <f t="shared" si="16"/>
        <v>#VALUE!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 t="e">
        <f t="shared" si="12"/>
        <v>#DIV/0!</v>
      </c>
      <c r="AF121" s="127">
        <f>achats!V119</f>
        <v>0</v>
      </c>
      <c r="AG121" s="127">
        <f t="shared" si="15"/>
        <v>0</v>
      </c>
      <c r="AI121" s="7">
        <f>achats!V119</f>
        <v>0</v>
      </c>
      <c r="AJ121" s="7">
        <f>'1 23'!AG121+'2 23'!AG121+'3 23'!AG121+'4 23'!AG121+'5 20'!AG121+'6 20'!AG121+'7 23'!AG121+'8 23'!AG121+'9 20'!AG121+'10 20'!AG121+'11 20'!AG121+'12 20'!AG121</f>
        <v>0</v>
      </c>
    </row>
    <row r="122" spans="1:36" x14ac:dyDescent="0.15">
      <c r="A122" s="103"/>
      <c r="B122" s="126" t="str">
        <f>IF(A122="","",VLOOKUP(A122,'Rég clients'!A:B,2,0))</f>
        <v/>
      </c>
      <c r="C122" s="123"/>
      <c r="D122" s="123"/>
      <c r="E122" s="123"/>
      <c r="F122" s="123"/>
      <c r="G122" s="130" t="e">
        <f t="shared" si="16"/>
        <v>#VALUE!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 t="e">
        <f t="shared" si="12"/>
        <v>#DIV/0!</v>
      </c>
      <c r="AF122" s="127">
        <f>achats!V120</f>
        <v>0</v>
      </c>
      <c r="AG122" s="127">
        <f t="shared" si="15"/>
        <v>0</v>
      </c>
      <c r="AI122" s="7">
        <f>achats!V120</f>
        <v>0</v>
      </c>
      <c r="AJ122" s="7">
        <f>'1 23'!AG122+'2 23'!AG122+'3 23'!AG122+'4 23'!AG122+'5 20'!AG122+'6 20'!AG122+'7 23'!AG122+'8 23'!AG122+'9 20'!AG122+'10 20'!AG122+'11 20'!AG122+'12 20'!AG122</f>
        <v>0</v>
      </c>
    </row>
    <row r="123" spans="1:36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 t="e">
        <f t="shared" si="12"/>
        <v>#DIV/0!</v>
      </c>
      <c r="AF123" s="127">
        <f>achats!V121</f>
        <v>0</v>
      </c>
      <c r="AG123" s="127">
        <f t="shared" si="15"/>
        <v>0</v>
      </c>
      <c r="AI123" s="7">
        <f>achats!V121</f>
        <v>0</v>
      </c>
      <c r="AJ123" s="7">
        <f>'1 23'!AG123+'2 23'!AG123+'3 23'!AG123+'4 23'!AG123+'5 20'!AG123+'6 20'!AG123+'7 23'!AG123+'8 23'!AG123+'9 20'!AG123+'10 20'!AG123+'11 20'!AG123+'12 20'!AG123</f>
        <v>0</v>
      </c>
    </row>
    <row r="124" spans="1:36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 t="e">
        <f t="shared" si="12"/>
        <v>#DIV/0!</v>
      </c>
      <c r="AF124" s="127">
        <f>achats!V122</f>
        <v>0</v>
      </c>
      <c r="AG124" s="127">
        <f t="shared" si="15"/>
        <v>0</v>
      </c>
      <c r="AI124" s="7">
        <f>achats!V122</f>
        <v>0</v>
      </c>
      <c r="AJ124" s="7">
        <f>'1 23'!AG124+'2 23'!AG124+'3 23'!AG124+'4 23'!AG124+'5 20'!AG124+'6 20'!AG124+'7 23'!AG124+'8 23'!AG124+'9 20'!AG124+'10 20'!AG124+'11 20'!AG124+'12 20'!AG124</f>
        <v>0</v>
      </c>
    </row>
    <row r="125" spans="1:36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 t="e">
        <f t="shared" si="12"/>
        <v>#DIV/0!</v>
      </c>
      <c r="AF125" s="127">
        <f>achats!V123</f>
        <v>0</v>
      </c>
      <c r="AG125" s="127">
        <f t="shared" si="15"/>
        <v>0</v>
      </c>
      <c r="AI125" s="7">
        <f>achats!V123</f>
        <v>0</v>
      </c>
      <c r="AJ125" s="7">
        <f>'1 23'!AG125+'2 23'!AG125+'3 23'!AG125+'4 23'!AG125+'5 20'!AG125+'6 20'!AG125+'7 23'!AG125+'8 23'!AG125+'9 20'!AG125+'10 20'!AG125+'11 20'!AG125+'12 20'!AG125</f>
        <v>0</v>
      </c>
    </row>
    <row r="126" spans="1:36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 t="e">
        <f t="shared" si="12"/>
        <v>#DIV/0!</v>
      </c>
      <c r="AF126" s="127">
        <f>achats!V124</f>
        <v>0</v>
      </c>
      <c r="AG126" s="127">
        <f t="shared" si="15"/>
        <v>0</v>
      </c>
      <c r="AI126" s="7">
        <f>achats!V124</f>
        <v>0</v>
      </c>
      <c r="AJ126" s="7">
        <f>'1 23'!AG126+'2 23'!AG126+'3 23'!AG126+'4 23'!AG126+'5 20'!AG126+'6 20'!AG126+'7 23'!AG126+'8 23'!AG126+'9 20'!AG126+'10 20'!AG126+'11 20'!AG126+'12 20'!AG126</f>
        <v>0</v>
      </c>
    </row>
    <row r="127" spans="1:36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 t="e">
        <f t="shared" si="12"/>
        <v>#DIV/0!</v>
      </c>
      <c r="AF127" s="127">
        <f>achats!V125</f>
        <v>0</v>
      </c>
      <c r="AG127" s="127">
        <f t="shared" si="15"/>
        <v>0</v>
      </c>
      <c r="AI127" s="7">
        <f>achats!V125</f>
        <v>0</v>
      </c>
      <c r="AJ127" s="7">
        <f>'1 23'!AG127+'2 23'!AG127+'3 23'!AG127+'4 23'!AG127+'5 20'!AG127+'6 20'!AG127+'7 23'!AG127+'8 23'!AG127+'9 20'!AG127+'10 20'!AG127+'11 20'!AG127+'12 20'!AG127</f>
        <v>0</v>
      </c>
    </row>
    <row r="128" spans="1:36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 t="e">
        <f t="shared" si="12"/>
        <v>#DIV/0!</v>
      </c>
      <c r="AF128" s="127">
        <f>achats!V126</f>
        <v>0</v>
      </c>
      <c r="AG128" s="127">
        <f t="shared" si="15"/>
        <v>0</v>
      </c>
      <c r="AI128" s="7">
        <f>achats!V126</f>
        <v>0</v>
      </c>
      <c r="AJ128" s="7">
        <f>'1 23'!AG128+'2 23'!AG128+'3 23'!AG128+'4 23'!AG128+'5 20'!AG128+'6 20'!AG128+'7 23'!AG128+'8 23'!AG128+'9 20'!AG128+'10 20'!AG128+'11 20'!AG128+'12 20'!AG128</f>
        <v>0</v>
      </c>
    </row>
    <row r="129" spans="1:36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 t="e">
        <f t="shared" si="12"/>
        <v>#DIV/0!</v>
      </c>
      <c r="AF129" s="127">
        <f>achats!V127</f>
        <v>0</v>
      </c>
      <c r="AG129" s="127">
        <f t="shared" si="15"/>
        <v>0</v>
      </c>
      <c r="AI129" s="7">
        <f>achats!V127</f>
        <v>0</v>
      </c>
      <c r="AJ129" s="7">
        <f>'1 23'!AG129+'2 23'!AG129+'3 23'!AG129+'4 23'!AG129+'5 20'!AG129+'6 20'!AG129+'7 23'!AG129+'8 23'!AG129+'9 20'!AG129+'10 20'!AG129+'11 20'!AG129+'12 20'!AG129</f>
        <v>0</v>
      </c>
    </row>
    <row r="130" spans="1:36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 t="e">
        <f t="shared" si="12"/>
        <v>#DIV/0!</v>
      </c>
      <c r="AF130" s="127">
        <f>achats!V128</f>
        <v>0</v>
      </c>
      <c r="AG130" s="127">
        <f t="shared" si="15"/>
        <v>0</v>
      </c>
      <c r="AI130" s="7">
        <f>achats!V128</f>
        <v>0</v>
      </c>
      <c r="AJ130" s="7">
        <f>'1 23'!AG130+'2 23'!AG130+'3 23'!AG130+'4 23'!AG130+'5 20'!AG130+'6 20'!AG130+'7 23'!AG130+'8 23'!AG130+'9 20'!AG130+'10 20'!AG130+'11 20'!AG130+'12 20'!AG130</f>
        <v>0</v>
      </c>
    </row>
    <row r="131" spans="1:36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 t="e">
        <f t="shared" si="12"/>
        <v>#DIV/0!</v>
      </c>
      <c r="AF131" s="127">
        <f>achats!V129</f>
        <v>0</v>
      </c>
      <c r="AG131" s="127">
        <f t="shared" si="15"/>
        <v>0</v>
      </c>
      <c r="AI131" s="7">
        <f>achats!V129</f>
        <v>0</v>
      </c>
      <c r="AJ131" s="7">
        <f>'1 23'!AG131+'2 23'!AG131+'3 23'!AG131+'4 23'!AG131+'5 20'!AG131+'6 20'!AG131+'7 23'!AG131+'8 23'!AG131+'9 20'!AG131+'10 20'!AG131+'11 20'!AG131+'12 20'!AG131</f>
        <v>0</v>
      </c>
    </row>
    <row r="132" spans="1:36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 t="e">
        <f t="shared" si="12"/>
        <v>#DIV/0!</v>
      </c>
      <c r="AF132" s="127">
        <f>achats!V130</f>
        <v>0</v>
      </c>
      <c r="AG132" s="127">
        <f t="shared" si="15"/>
        <v>0</v>
      </c>
      <c r="AI132" s="7">
        <f>achats!V130</f>
        <v>0</v>
      </c>
      <c r="AJ132" s="7">
        <f>'1 23'!AG132+'2 23'!AG132+'3 23'!AG132+'4 23'!AG132+'5 20'!AG132+'6 20'!AG132+'7 23'!AG132+'8 23'!AG132+'9 20'!AG132+'10 20'!AG132+'11 20'!AG132+'12 20'!AG132</f>
        <v>0</v>
      </c>
    </row>
    <row r="133" spans="1:36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 t="e">
        <f t="shared" ref="AB133:AB196" si="22">AA133/$AD$4</f>
        <v>#DIV/0!</v>
      </c>
      <c r="AF133" s="127">
        <f>achats!V131</f>
        <v>0</v>
      </c>
      <c r="AG133" s="127">
        <f t="shared" si="15"/>
        <v>0</v>
      </c>
      <c r="AI133" s="7">
        <f>achats!V131</f>
        <v>0</v>
      </c>
      <c r="AJ133" s="7">
        <f>'1 23'!AG133+'2 23'!AG133+'3 23'!AG133+'4 23'!AG133+'5 20'!AG133+'6 20'!AG133+'7 23'!AG133+'8 23'!AG133+'9 20'!AG133+'10 20'!AG133+'11 20'!AG133+'12 20'!AG133</f>
        <v>0</v>
      </c>
    </row>
    <row r="134" spans="1:36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 t="e">
        <f t="shared" si="22"/>
        <v>#DIV/0!</v>
      </c>
      <c r="AF134" s="127">
        <f>achats!V132</f>
        <v>0</v>
      </c>
      <c r="AG134" s="127">
        <f t="shared" ref="AG134:AG197" si="23">(SUMIF(F:F,AF134,G:G))+(SUMIF(N:N,AF134,O:O))</f>
        <v>0</v>
      </c>
      <c r="AI134" s="7">
        <f>achats!V132</f>
        <v>0</v>
      </c>
      <c r="AJ134" s="7">
        <f>'1 23'!AG134+'2 23'!AG134+'3 23'!AG134+'4 23'!AG134+'5 20'!AG134+'6 20'!AG134+'7 23'!AG134+'8 23'!AG134+'9 20'!AG134+'10 20'!AG134+'11 20'!AG134+'12 20'!AG134</f>
        <v>0</v>
      </c>
    </row>
    <row r="135" spans="1:36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 t="e">
        <f t="shared" si="22"/>
        <v>#DIV/0!</v>
      </c>
      <c r="AF135" s="127">
        <f>achats!V133</f>
        <v>0</v>
      </c>
      <c r="AG135" s="127">
        <f t="shared" si="23"/>
        <v>0</v>
      </c>
      <c r="AI135" s="7">
        <f>achats!V133</f>
        <v>0</v>
      </c>
      <c r="AJ135" s="7">
        <f>'1 23'!AG135+'2 23'!AG135+'3 23'!AG135+'4 23'!AG135+'5 20'!AG135+'6 20'!AG135+'7 23'!AG135+'8 23'!AG135+'9 20'!AG135+'10 20'!AG135+'11 20'!AG135+'12 20'!AG135</f>
        <v>0</v>
      </c>
    </row>
    <row r="136" spans="1:36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 t="e">
        <f t="shared" si="22"/>
        <v>#DIV/0!</v>
      </c>
      <c r="AF136" s="127">
        <f>achats!V134</f>
        <v>0</v>
      </c>
      <c r="AG136" s="127">
        <f t="shared" si="23"/>
        <v>0</v>
      </c>
      <c r="AI136" s="7">
        <f>achats!V134</f>
        <v>0</v>
      </c>
      <c r="AJ136" s="7">
        <f>'1 23'!AG136+'2 23'!AG136+'3 23'!AG136+'4 23'!AG136+'5 20'!AG136+'6 20'!AG136+'7 23'!AG136+'8 23'!AG136+'9 20'!AG136+'10 20'!AG136+'11 20'!AG136+'12 20'!AG136</f>
        <v>0</v>
      </c>
    </row>
    <row r="137" spans="1:36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 t="e">
        <f t="shared" si="22"/>
        <v>#DIV/0!</v>
      </c>
      <c r="AF137" s="127">
        <f>achats!V135</f>
        <v>0</v>
      </c>
      <c r="AG137" s="127">
        <f t="shared" si="23"/>
        <v>0</v>
      </c>
      <c r="AI137" s="7">
        <f>achats!V135</f>
        <v>0</v>
      </c>
      <c r="AJ137" s="7">
        <f>'1 23'!AG137+'2 23'!AG137+'3 23'!AG137+'4 23'!AG137+'5 20'!AG137+'6 20'!AG137+'7 23'!AG137+'8 23'!AG137+'9 20'!AG137+'10 20'!AG137+'11 20'!AG137+'12 20'!AG137</f>
        <v>0</v>
      </c>
    </row>
    <row r="138" spans="1:36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 t="e">
        <f t="shared" si="22"/>
        <v>#DIV/0!</v>
      </c>
      <c r="AF138" s="127">
        <f>achats!V136</f>
        <v>0</v>
      </c>
      <c r="AG138" s="127">
        <f t="shared" si="23"/>
        <v>0</v>
      </c>
      <c r="AI138" s="7">
        <f>achats!V136</f>
        <v>0</v>
      </c>
      <c r="AJ138" s="7">
        <f>'1 23'!AG138+'2 23'!AG138+'3 23'!AG138+'4 23'!AG138+'5 20'!AG138+'6 20'!AG138+'7 23'!AG138+'8 23'!AG138+'9 20'!AG138+'10 20'!AG138+'11 20'!AG138+'12 20'!AG138</f>
        <v>0</v>
      </c>
    </row>
    <row r="139" spans="1:36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 t="e">
        <f t="shared" si="22"/>
        <v>#DIV/0!</v>
      </c>
      <c r="AF139" s="127">
        <f>achats!V137</f>
        <v>0</v>
      </c>
      <c r="AG139" s="127">
        <f t="shared" si="23"/>
        <v>0</v>
      </c>
      <c r="AI139" s="7">
        <f>achats!V137</f>
        <v>0</v>
      </c>
      <c r="AJ139" s="7">
        <f>'1 23'!AG139+'2 23'!AG139+'3 23'!AG139+'4 23'!AG139+'5 20'!AG139+'6 20'!AG139+'7 23'!AG139+'8 23'!AG139+'9 20'!AG139+'10 20'!AG139+'11 20'!AG139+'12 20'!AG139</f>
        <v>0</v>
      </c>
    </row>
    <row r="140" spans="1:36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 t="e">
        <f t="shared" si="22"/>
        <v>#DIV/0!</v>
      </c>
      <c r="AF140" s="127">
        <f>achats!V138</f>
        <v>0</v>
      </c>
      <c r="AG140" s="127">
        <f t="shared" si="23"/>
        <v>0</v>
      </c>
      <c r="AI140" s="7">
        <f>achats!V138</f>
        <v>0</v>
      </c>
      <c r="AJ140" s="7">
        <f>'1 23'!AG140+'2 23'!AG140+'3 23'!AG140+'4 23'!AG140+'5 20'!AG140+'6 20'!AG140+'7 23'!AG140+'8 23'!AG140+'9 20'!AG140+'10 20'!AG140+'11 20'!AG140+'12 20'!AG140</f>
        <v>0</v>
      </c>
    </row>
    <row r="141" spans="1:36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 t="e">
        <f t="shared" si="22"/>
        <v>#DIV/0!</v>
      </c>
      <c r="AF141" s="127">
        <f>achats!V139</f>
        <v>0</v>
      </c>
      <c r="AG141" s="127">
        <f t="shared" si="23"/>
        <v>0</v>
      </c>
      <c r="AI141" s="7">
        <f>achats!V139</f>
        <v>0</v>
      </c>
      <c r="AJ141" s="7">
        <f>'1 23'!AG141+'2 23'!AG141+'3 23'!AG141+'4 23'!AG141+'5 20'!AG141+'6 20'!AG141+'7 23'!AG141+'8 23'!AG141+'9 20'!AG141+'10 20'!AG141+'11 20'!AG141+'12 20'!AG141</f>
        <v>0</v>
      </c>
    </row>
    <row r="142" spans="1:36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 t="e">
        <f t="shared" si="22"/>
        <v>#DIV/0!</v>
      </c>
      <c r="AF142" s="127">
        <f>achats!V140</f>
        <v>0</v>
      </c>
      <c r="AG142" s="127">
        <f t="shared" si="23"/>
        <v>0</v>
      </c>
      <c r="AI142" s="7">
        <f>achats!V140</f>
        <v>0</v>
      </c>
      <c r="AJ142" s="7">
        <f>'1 23'!AG142+'2 23'!AG142+'3 23'!AG142+'4 23'!AG142+'5 20'!AG142+'6 20'!AG142+'7 23'!AG142+'8 23'!AG142+'9 20'!AG142+'10 20'!AG142+'11 20'!AG142+'12 20'!AG142</f>
        <v>0</v>
      </c>
    </row>
    <row r="143" spans="1:36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 t="e">
        <f t="shared" si="22"/>
        <v>#DIV/0!</v>
      </c>
      <c r="AF143" s="127">
        <f>achats!V141</f>
        <v>0</v>
      </c>
      <c r="AG143" s="127">
        <f t="shared" si="23"/>
        <v>0</v>
      </c>
      <c r="AI143" s="7">
        <f>achats!V141</f>
        <v>0</v>
      </c>
      <c r="AJ143" s="7">
        <f>'1 23'!AG143+'2 23'!AG143+'3 23'!AG143+'4 23'!AG143+'5 20'!AG143+'6 20'!AG143+'7 23'!AG143+'8 23'!AG143+'9 20'!AG143+'10 20'!AG143+'11 20'!AG143+'12 20'!AG143</f>
        <v>0</v>
      </c>
    </row>
    <row r="144" spans="1:36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 t="e">
        <f t="shared" si="22"/>
        <v>#DIV/0!</v>
      </c>
      <c r="AF144" s="127">
        <f>achats!V142</f>
        <v>0</v>
      </c>
      <c r="AG144" s="127">
        <f t="shared" si="23"/>
        <v>0</v>
      </c>
      <c r="AI144" s="7">
        <f>achats!V142</f>
        <v>0</v>
      </c>
      <c r="AJ144" s="7">
        <f>'1 23'!AG144+'2 23'!AG144+'3 23'!AG144+'4 23'!AG144+'5 20'!AG144+'6 20'!AG144+'7 23'!AG144+'8 23'!AG144+'9 20'!AG144+'10 20'!AG144+'11 20'!AG144+'12 20'!AG144</f>
        <v>0</v>
      </c>
    </row>
    <row r="145" spans="1:36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 t="e">
        <f t="shared" si="22"/>
        <v>#DIV/0!</v>
      </c>
      <c r="AF145" s="127">
        <f>achats!V143</f>
        <v>0</v>
      </c>
      <c r="AG145" s="127">
        <f t="shared" si="23"/>
        <v>0</v>
      </c>
      <c r="AI145" s="7">
        <f>achats!V143</f>
        <v>0</v>
      </c>
      <c r="AJ145" s="7">
        <f>'1 23'!AG145+'2 23'!AG145+'3 23'!AG145+'4 23'!AG145+'5 20'!AG145+'6 20'!AG145+'7 23'!AG145+'8 23'!AG145+'9 20'!AG145+'10 20'!AG145+'11 20'!AG145+'12 20'!AG145</f>
        <v>0</v>
      </c>
    </row>
    <row r="146" spans="1:36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 t="e">
        <f t="shared" si="22"/>
        <v>#DIV/0!</v>
      </c>
      <c r="AF146" s="127">
        <f>achats!V144</f>
        <v>0</v>
      </c>
      <c r="AG146" s="127">
        <f t="shared" si="23"/>
        <v>0</v>
      </c>
      <c r="AI146" s="7">
        <f>achats!V144</f>
        <v>0</v>
      </c>
      <c r="AJ146" s="7">
        <f>'1 23'!AG146+'2 23'!AG146+'3 23'!AG146+'4 23'!AG146+'5 20'!AG146+'6 20'!AG146+'7 23'!AG146+'8 23'!AG146+'9 20'!AG146+'10 20'!AG146+'11 20'!AG146+'12 20'!AG146</f>
        <v>0</v>
      </c>
    </row>
    <row r="147" spans="1:36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 t="e">
        <f t="shared" si="22"/>
        <v>#DIV/0!</v>
      </c>
      <c r="AF147" s="127">
        <f>achats!V145</f>
        <v>0</v>
      </c>
      <c r="AG147" s="127">
        <f t="shared" si="23"/>
        <v>0</v>
      </c>
      <c r="AI147" s="7">
        <f>achats!V145</f>
        <v>0</v>
      </c>
      <c r="AJ147" s="7">
        <f>'1 23'!AG147+'2 23'!AG147+'3 23'!AG147+'4 23'!AG147+'5 20'!AG147+'6 20'!AG147+'7 23'!AG147+'8 23'!AG147+'9 20'!AG147+'10 20'!AG147+'11 20'!AG147+'12 20'!AG147</f>
        <v>0</v>
      </c>
    </row>
    <row r="148" spans="1:36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 t="e">
        <f t="shared" si="22"/>
        <v>#DIV/0!</v>
      </c>
      <c r="AF148" s="127">
        <f>achats!V146</f>
        <v>0</v>
      </c>
      <c r="AG148" s="127">
        <f t="shared" si="23"/>
        <v>0</v>
      </c>
      <c r="AI148" s="7">
        <f>achats!V146</f>
        <v>0</v>
      </c>
      <c r="AJ148" s="7">
        <f>'1 23'!AG148+'2 23'!AG148+'3 23'!AG148+'4 23'!AG148+'5 20'!AG148+'6 20'!AG148+'7 23'!AG148+'8 23'!AG148+'9 20'!AG148+'10 20'!AG148+'11 20'!AG148+'12 20'!AG148</f>
        <v>0</v>
      </c>
    </row>
    <row r="149" spans="1:36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 t="e">
        <f t="shared" si="22"/>
        <v>#DIV/0!</v>
      </c>
      <c r="AF149" s="127">
        <f>achats!V147</f>
        <v>0</v>
      </c>
      <c r="AG149" s="127">
        <f t="shared" si="23"/>
        <v>0</v>
      </c>
      <c r="AI149" s="7">
        <f>achats!V147</f>
        <v>0</v>
      </c>
      <c r="AJ149" s="7">
        <f>'1 23'!AG149+'2 23'!AG149+'3 23'!AG149+'4 23'!AG149+'5 20'!AG149+'6 20'!AG149+'7 23'!AG149+'8 23'!AG149+'9 20'!AG149+'10 20'!AG149+'11 20'!AG149+'12 20'!AG149</f>
        <v>0</v>
      </c>
    </row>
    <row r="150" spans="1:36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 t="e">
        <f t="shared" si="22"/>
        <v>#DIV/0!</v>
      </c>
      <c r="AF150" s="127">
        <f>achats!V148</f>
        <v>0</v>
      </c>
      <c r="AG150" s="127">
        <f t="shared" si="23"/>
        <v>0</v>
      </c>
      <c r="AI150" s="7">
        <f>achats!V148</f>
        <v>0</v>
      </c>
      <c r="AJ150" s="7">
        <f>'1 23'!AG150+'2 23'!AG150+'3 23'!AG150+'4 23'!AG150+'5 20'!AG150+'6 20'!AG150+'7 23'!AG150+'8 23'!AG150+'9 20'!AG150+'10 20'!AG150+'11 20'!AG150+'12 20'!AG150</f>
        <v>0</v>
      </c>
    </row>
    <row r="151" spans="1:36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 t="e">
        <f t="shared" si="22"/>
        <v>#DIV/0!</v>
      </c>
      <c r="AF151" s="127">
        <f>achats!V149</f>
        <v>0</v>
      </c>
      <c r="AG151" s="127">
        <f t="shared" si="23"/>
        <v>0</v>
      </c>
      <c r="AI151" s="7">
        <f>achats!V149</f>
        <v>0</v>
      </c>
      <c r="AJ151" s="7">
        <f>'1 23'!AG151+'2 23'!AG151+'3 23'!AG151+'4 23'!AG151+'5 20'!AG151+'6 20'!AG151+'7 23'!AG151+'8 23'!AG151+'9 20'!AG151+'10 20'!AG151+'11 20'!AG151+'12 20'!AG151</f>
        <v>0</v>
      </c>
    </row>
    <row r="152" spans="1:36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 t="e">
        <f t="shared" si="22"/>
        <v>#DIV/0!</v>
      </c>
      <c r="AF152" s="127">
        <f>achats!V150</f>
        <v>0</v>
      </c>
      <c r="AG152" s="127">
        <f t="shared" si="23"/>
        <v>0</v>
      </c>
      <c r="AI152" s="7">
        <f>achats!V150</f>
        <v>0</v>
      </c>
      <c r="AJ152" s="7">
        <f>'1 23'!AG152+'2 23'!AG152+'3 23'!AG152+'4 23'!AG152+'5 20'!AG152+'6 20'!AG152+'7 23'!AG152+'8 23'!AG152+'9 20'!AG152+'10 20'!AG152+'11 20'!AG152+'12 20'!AG152</f>
        <v>0</v>
      </c>
    </row>
    <row r="153" spans="1:36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 t="e">
        <f t="shared" si="22"/>
        <v>#DIV/0!</v>
      </c>
      <c r="AF153" s="127">
        <f>achats!V151</f>
        <v>0</v>
      </c>
      <c r="AG153" s="127">
        <f t="shared" si="23"/>
        <v>0</v>
      </c>
      <c r="AI153" s="7">
        <f>achats!V151</f>
        <v>0</v>
      </c>
      <c r="AJ153" s="7">
        <f>'1 23'!AG153+'2 23'!AG153+'3 23'!AG153+'4 23'!AG153+'5 20'!AG153+'6 20'!AG153+'7 23'!AG153+'8 23'!AG153+'9 20'!AG153+'10 20'!AG153+'11 20'!AG153+'12 20'!AG153</f>
        <v>0</v>
      </c>
    </row>
    <row r="154" spans="1:36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 t="e">
        <f t="shared" si="22"/>
        <v>#DIV/0!</v>
      </c>
      <c r="AF154" s="127">
        <f>achats!V152</f>
        <v>0</v>
      </c>
      <c r="AG154" s="127">
        <f t="shared" si="23"/>
        <v>0</v>
      </c>
      <c r="AI154" s="7">
        <f>achats!V152</f>
        <v>0</v>
      </c>
      <c r="AJ154" s="7">
        <f>'1 23'!AG154+'2 23'!AG154+'3 23'!AG154+'4 23'!AG154+'5 20'!AG154+'6 20'!AG154+'7 23'!AG154+'8 23'!AG154+'9 20'!AG154+'10 20'!AG154+'11 20'!AG154+'12 20'!AG154</f>
        <v>0</v>
      </c>
    </row>
    <row r="155" spans="1:36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 t="e">
        <f t="shared" si="22"/>
        <v>#DIV/0!</v>
      </c>
      <c r="AF155" s="127">
        <f>achats!V153</f>
        <v>0</v>
      </c>
      <c r="AG155" s="127">
        <f t="shared" si="23"/>
        <v>0</v>
      </c>
      <c r="AI155" s="7">
        <f>achats!V153</f>
        <v>0</v>
      </c>
      <c r="AJ155" s="7">
        <f>'1 23'!AG155+'2 23'!AG155+'3 23'!AG155+'4 23'!AG155+'5 20'!AG155+'6 20'!AG155+'7 23'!AG155+'8 23'!AG155+'9 20'!AG155+'10 20'!AG155+'11 20'!AG155+'12 20'!AG155</f>
        <v>0</v>
      </c>
    </row>
    <row r="156" spans="1:36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 t="e">
        <f t="shared" si="22"/>
        <v>#DIV/0!</v>
      </c>
      <c r="AF156" s="127">
        <f>achats!V154</f>
        <v>0</v>
      </c>
      <c r="AG156" s="127">
        <f t="shared" si="23"/>
        <v>0</v>
      </c>
      <c r="AI156" s="7">
        <f>achats!V154</f>
        <v>0</v>
      </c>
      <c r="AJ156" s="7">
        <f>'1 23'!AG156+'2 23'!AG156+'3 23'!AG156+'4 23'!AG156+'5 20'!AG156+'6 20'!AG156+'7 23'!AG156+'8 23'!AG156+'9 20'!AG156+'10 20'!AG156+'11 20'!AG156+'12 20'!AG156</f>
        <v>0</v>
      </c>
    </row>
    <row r="157" spans="1:36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 t="e">
        <f t="shared" si="22"/>
        <v>#DIV/0!</v>
      </c>
      <c r="AF157" s="127">
        <f>achats!V155</f>
        <v>0</v>
      </c>
      <c r="AG157" s="127">
        <f t="shared" si="23"/>
        <v>0</v>
      </c>
      <c r="AI157" s="7">
        <f>achats!V155</f>
        <v>0</v>
      </c>
      <c r="AJ157" s="7">
        <f>'1 23'!AG157+'2 23'!AG157+'3 23'!AG157+'4 23'!AG157+'5 20'!AG157+'6 20'!AG157+'7 23'!AG157+'8 23'!AG157+'9 20'!AG157+'10 20'!AG157+'11 20'!AG157+'12 20'!AG157</f>
        <v>0</v>
      </c>
    </row>
    <row r="158" spans="1:36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 t="e">
        <f t="shared" si="22"/>
        <v>#DIV/0!</v>
      </c>
      <c r="AF158" s="127">
        <f>achats!V156</f>
        <v>0</v>
      </c>
      <c r="AG158" s="127">
        <f t="shared" si="23"/>
        <v>0</v>
      </c>
      <c r="AI158" s="7">
        <f>achats!V156</f>
        <v>0</v>
      </c>
      <c r="AJ158" s="7">
        <f>'1 23'!AG158+'2 23'!AG158+'3 23'!AG158+'4 23'!AG158+'5 20'!AG158+'6 20'!AG158+'7 23'!AG158+'8 23'!AG158+'9 20'!AG158+'10 20'!AG158+'11 20'!AG158+'12 20'!AG158</f>
        <v>0</v>
      </c>
    </row>
    <row r="159" spans="1:36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 t="e">
        <f t="shared" si="22"/>
        <v>#DIV/0!</v>
      </c>
      <c r="AF159" s="127">
        <f>achats!V157</f>
        <v>0</v>
      </c>
      <c r="AG159" s="127">
        <f t="shared" si="23"/>
        <v>0</v>
      </c>
      <c r="AI159" s="7">
        <f>achats!V157</f>
        <v>0</v>
      </c>
      <c r="AJ159" s="7">
        <f>'1 23'!AG159+'2 23'!AG159+'3 23'!AG159+'4 23'!AG159+'5 20'!AG159+'6 20'!AG159+'7 23'!AG159+'8 23'!AG159+'9 20'!AG159+'10 20'!AG159+'11 20'!AG159+'12 20'!AG159</f>
        <v>0</v>
      </c>
    </row>
    <row r="160" spans="1:36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 t="e">
        <f t="shared" si="22"/>
        <v>#DIV/0!</v>
      </c>
      <c r="AF160" s="127">
        <f>achats!V158</f>
        <v>0</v>
      </c>
      <c r="AG160" s="127">
        <f t="shared" si="23"/>
        <v>0</v>
      </c>
      <c r="AI160" s="7">
        <f>achats!V158</f>
        <v>0</v>
      </c>
      <c r="AJ160" s="7">
        <f>'1 23'!AG160+'2 23'!AG160+'3 23'!AG160+'4 23'!AG160+'5 20'!AG160+'6 20'!AG160+'7 23'!AG160+'8 23'!AG160+'9 20'!AG160+'10 20'!AG160+'11 20'!AG160+'12 20'!AG160</f>
        <v>0</v>
      </c>
    </row>
    <row r="161" spans="1:36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 t="e">
        <f t="shared" si="22"/>
        <v>#DIV/0!</v>
      </c>
      <c r="AF161" s="127">
        <f>achats!V159</f>
        <v>0</v>
      </c>
      <c r="AG161" s="127">
        <f t="shared" si="23"/>
        <v>0</v>
      </c>
      <c r="AI161" s="7">
        <f>achats!V159</f>
        <v>0</v>
      </c>
      <c r="AJ161" s="7">
        <f>'1 23'!AG161+'2 23'!AG161+'3 23'!AG161+'4 23'!AG161+'5 20'!AG161+'6 20'!AG161+'7 23'!AG161+'8 23'!AG161+'9 20'!AG161+'10 20'!AG161+'11 20'!AG161+'12 20'!AG161</f>
        <v>0</v>
      </c>
    </row>
    <row r="162" spans="1:36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 t="e">
        <f t="shared" si="22"/>
        <v>#DIV/0!</v>
      </c>
      <c r="AF162" s="127">
        <f>achats!V160</f>
        <v>0</v>
      </c>
      <c r="AG162" s="127">
        <f t="shared" si="23"/>
        <v>0</v>
      </c>
      <c r="AI162" s="7">
        <f>achats!V160</f>
        <v>0</v>
      </c>
      <c r="AJ162" s="7">
        <f>'1 23'!AG162+'2 23'!AG162+'3 23'!AG162+'4 23'!AG162+'5 20'!AG162+'6 20'!AG162+'7 23'!AG162+'8 23'!AG162+'9 20'!AG162+'10 20'!AG162+'11 20'!AG162+'12 20'!AG162</f>
        <v>0</v>
      </c>
    </row>
    <row r="163" spans="1:36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 t="e">
        <f t="shared" si="22"/>
        <v>#DIV/0!</v>
      </c>
      <c r="AF163" s="127">
        <f>achats!V161</f>
        <v>0</v>
      </c>
      <c r="AG163" s="127">
        <f t="shared" si="23"/>
        <v>0</v>
      </c>
      <c r="AI163" s="7">
        <f>achats!V161</f>
        <v>0</v>
      </c>
      <c r="AJ163" s="7">
        <f>'1 23'!AG163+'2 23'!AG163+'3 23'!AG163+'4 23'!AG163+'5 20'!AG163+'6 20'!AG163+'7 23'!AG163+'8 23'!AG163+'9 20'!AG163+'10 20'!AG163+'11 20'!AG163+'12 20'!AG163</f>
        <v>0</v>
      </c>
    </row>
    <row r="164" spans="1:36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 t="e">
        <f t="shared" si="22"/>
        <v>#DIV/0!</v>
      </c>
      <c r="AF164" s="127">
        <f>achats!V162</f>
        <v>0</v>
      </c>
      <c r="AG164" s="127">
        <f t="shared" si="23"/>
        <v>0</v>
      </c>
      <c r="AI164" s="7">
        <f>achats!V162</f>
        <v>0</v>
      </c>
      <c r="AJ164" s="7">
        <f>'1 23'!AG164+'2 23'!AG164+'3 23'!AG164+'4 23'!AG164+'5 20'!AG164+'6 20'!AG164+'7 23'!AG164+'8 23'!AG164+'9 20'!AG164+'10 20'!AG164+'11 20'!AG164+'12 20'!AG164</f>
        <v>0</v>
      </c>
    </row>
    <row r="165" spans="1:36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 t="e">
        <f t="shared" si="22"/>
        <v>#DIV/0!</v>
      </c>
      <c r="AF165" s="127">
        <f>achats!V163</f>
        <v>0</v>
      </c>
      <c r="AG165" s="127">
        <f t="shared" si="23"/>
        <v>0</v>
      </c>
      <c r="AI165" s="7">
        <f>achats!V163</f>
        <v>0</v>
      </c>
      <c r="AJ165" s="7">
        <f>'1 23'!AG165+'2 23'!AG165+'3 23'!AG165+'4 23'!AG165+'5 20'!AG165+'6 20'!AG165+'7 23'!AG165+'8 23'!AG165+'9 20'!AG165+'10 20'!AG165+'11 20'!AG165+'12 20'!AG165</f>
        <v>0</v>
      </c>
    </row>
    <row r="166" spans="1:36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 t="e">
        <f t="shared" si="22"/>
        <v>#DIV/0!</v>
      </c>
      <c r="AF166" s="127">
        <f>achats!V164</f>
        <v>0</v>
      </c>
      <c r="AG166" s="127">
        <f t="shared" si="23"/>
        <v>0</v>
      </c>
      <c r="AI166" s="7">
        <f>achats!V164</f>
        <v>0</v>
      </c>
      <c r="AJ166" s="7">
        <f>'1 23'!AG166+'2 23'!AG166+'3 23'!AG166+'4 23'!AG166+'5 20'!AG166+'6 20'!AG166+'7 23'!AG166+'8 23'!AG166+'9 20'!AG166+'10 20'!AG166+'11 20'!AG166+'12 20'!AG166</f>
        <v>0</v>
      </c>
    </row>
    <row r="167" spans="1:36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 t="e">
        <f t="shared" si="22"/>
        <v>#DIV/0!</v>
      </c>
      <c r="AF167" s="127">
        <f>achats!V165</f>
        <v>0</v>
      </c>
      <c r="AG167" s="127">
        <f t="shared" si="23"/>
        <v>0</v>
      </c>
      <c r="AI167" s="7">
        <f>achats!V165</f>
        <v>0</v>
      </c>
      <c r="AJ167" s="7">
        <f>'1 23'!AG167+'2 23'!AG167+'3 23'!AG167+'4 23'!AG167+'5 20'!AG167+'6 20'!AG167+'7 23'!AG167+'8 23'!AG167+'9 20'!AG167+'10 20'!AG167+'11 20'!AG167+'12 20'!AG167</f>
        <v>0</v>
      </c>
    </row>
    <row r="168" spans="1:36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 t="e">
        <f t="shared" si="22"/>
        <v>#DIV/0!</v>
      </c>
      <c r="AF168" s="127">
        <f>achats!V166</f>
        <v>0</v>
      </c>
      <c r="AG168" s="127">
        <f t="shared" si="23"/>
        <v>0</v>
      </c>
      <c r="AI168" s="7">
        <f>achats!V166</f>
        <v>0</v>
      </c>
      <c r="AJ168" s="7">
        <f>'1 23'!AG168+'2 23'!AG168+'3 23'!AG168+'4 23'!AG168+'5 20'!AG168+'6 20'!AG168+'7 23'!AG168+'8 23'!AG168+'9 20'!AG168+'10 20'!AG168+'11 20'!AG168+'12 20'!AG168</f>
        <v>0</v>
      </c>
    </row>
    <row r="169" spans="1:36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 t="e">
        <f t="shared" si="22"/>
        <v>#DIV/0!</v>
      </c>
      <c r="AF169" s="127">
        <f>achats!V167</f>
        <v>0</v>
      </c>
      <c r="AG169" s="127">
        <f t="shared" si="23"/>
        <v>0</v>
      </c>
      <c r="AI169" s="7">
        <f>achats!V167</f>
        <v>0</v>
      </c>
      <c r="AJ169" s="7">
        <f>'1 23'!AG169+'2 23'!AG169+'3 23'!AG169+'4 23'!AG169+'5 20'!AG169+'6 20'!AG169+'7 23'!AG169+'8 23'!AG169+'9 20'!AG169+'10 20'!AG169+'11 20'!AG169+'12 20'!AG169</f>
        <v>0</v>
      </c>
    </row>
    <row r="170" spans="1:36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 t="e">
        <f t="shared" si="22"/>
        <v>#DIV/0!</v>
      </c>
      <c r="AF170" s="127">
        <f>achats!V168</f>
        <v>0</v>
      </c>
      <c r="AG170" s="127">
        <f t="shared" si="23"/>
        <v>0</v>
      </c>
      <c r="AI170" s="7">
        <f>achats!V168</f>
        <v>0</v>
      </c>
      <c r="AJ170" s="7">
        <f>'1 23'!AG170+'2 23'!AG170+'3 23'!AG170+'4 23'!AG170+'5 20'!AG170+'6 20'!AG170+'7 23'!AG170+'8 23'!AG170+'9 20'!AG170+'10 20'!AG170+'11 20'!AG170+'12 20'!AG170</f>
        <v>0</v>
      </c>
    </row>
    <row r="171" spans="1:36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 t="e">
        <f t="shared" si="22"/>
        <v>#DIV/0!</v>
      </c>
      <c r="AF171" s="127">
        <f>achats!V169</f>
        <v>0</v>
      </c>
      <c r="AG171" s="127">
        <f t="shared" si="23"/>
        <v>0</v>
      </c>
      <c r="AI171" s="7">
        <f>achats!V169</f>
        <v>0</v>
      </c>
      <c r="AJ171" s="7">
        <f>'1 23'!AG171+'2 23'!AG171+'3 23'!AG171+'4 23'!AG171+'5 20'!AG171+'6 20'!AG171+'7 23'!AG171+'8 23'!AG171+'9 20'!AG171+'10 20'!AG171+'11 20'!AG171+'12 20'!AG171</f>
        <v>0</v>
      </c>
    </row>
    <row r="172" spans="1:36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 t="e">
        <f t="shared" si="22"/>
        <v>#DIV/0!</v>
      </c>
      <c r="AF172" s="127">
        <f>achats!V170</f>
        <v>0</v>
      </c>
      <c r="AG172" s="127">
        <f t="shared" si="23"/>
        <v>0</v>
      </c>
      <c r="AI172" s="7">
        <f>achats!V170</f>
        <v>0</v>
      </c>
      <c r="AJ172" s="7">
        <f>'1 23'!AG172+'2 23'!AG172+'3 23'!AG172+'4 23'!AG172+'5 20'!AG172+'6 20'!AG172+'7 23'!AG172+'8 23'!AG172+'9 20'!AG172+'10 20'!AG172+'11 20'!AG172+'12 20'!AG172</f>
        <v>0</v>
      </c>
    </row>
    <row r="173" spans="1:36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 t="e">
        <f t="shared" si="22"/>
        <v>#DIV/0!</v>
      </c>
      <c r="AF173" s="127">
        <f>achats!V171</f>
        <v>0</v>
      </c>
      <c r="AG173" s="127">
        <f t="shared" si="23"/>
        <v>0</v>
      </c>
      <c r="AI173" s="7">
        <f>achats!V171</f>
        <v>0</v>
      </c>
      <c r="AJ173" s="7">
        <f>'1 23'!AG173+'2 23'!AG173+'3 23'!AG173+'4 23'!AG173+'5 20'!AG173+'6 20'!AG173+'7 23'!AG173+'8 23'!AG173+'9 20'!AG173+'10 20'!AG173+'11 20'!AG173+'12 20'!AG173</f>
        <v>0</v>
      </c>
    </row>
    <row r="174" spans="1:36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 t="e">
        <f t="shared" si="22"/>
        <v>#DIV/0!</v>
      </c>
      <c r="AF174" s="127">
        <f>achats!V172</f>
        <v>0</v>
      </c>
      <c r="AG174" s="127">
        <f t="shared" si="23"/>
        <v>0</v>
      </c>
      <c r="AI174" s="7">
        <f>achats!V172</f>
        <v>0</v>
      </c>
      <c r="AJ174" s="7">
        <f>'1 23'!AG174+'2 23'!AG174+'3 23'!AG174+'4 23'!AG174+'5 20'!AG174+'6 20'!AG174+'7 23'!AG174+'8 23'!AG174+'9 20'!AG174+'10 20'!AG174+'11 20'!AG174+'12 20'!AG174</f>
        <v>0</v>
      </c>
    </row>
    <row r="175" spans="1:36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 t="e">
        <f t="shared" si="22"/>
        <v>#DIV/0!</v>
      </c>
      <c r="AF175" s="127">
        <f>achats!V173</f>
        <v>0</v>
      </c>
      <c r="AG175" s="127">
        <f t="shared" si="23"/>
        <v>0</v>
      </c>
      <c r="AI175" s="7">
        <f>achats!V173</f>
        <v>0</v>
      </c>
      <c r="AJ175" s="7">
        <f>'1 23'!AG175+'2 23'!AG175+'3 23'!AG175+'4 23'!AG175+'5 20'!AG175+'6 20'!AG175+'7 23'!AG175+'8 23'!AG175+'9 20'!AG175+'10 20'!AG175+'11 20'!AG175+'12 20'!AG175</f>
        <v>0</v>
      </c>
    </row>
    <row r="176" spans="1:36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 t="e">
        <f t="shared" si="22"/>
        <v>#DIV/0!</v>
      </c>
      <c r="AF176" s="127">
        <f>achats!V174</f>
        <v>0</v>
      </c>
      <c r="AG176" s="127">
        <f t="shared" si="23"/>
        <v>0</v>
      </c>
      <c r="AI176" s="7">
        <f>achats!V174</f>
        <v>0</v>
      </c>
      <c r="AJ176" s="7">
        <f>'1 23'!AG176+'2 23'!AG176+'3 23'!AG176+'4 23'!AG176+'5 20'!AG176+'6 20'!AG176+'7 23'!AG176+'8 23'!AG176+'9 20'!AG176+'10 20'!AG176+'11 20'!AG176+'12 20'!AG176</f>
        <v>0</v>
      </c>
    </row>
    <row r="177" spans="1:36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 t="e">
        <f t="shared" si="22"/>
        <v>#DIV/0!</v>
      </c>
      <c r="AF177" s="127">
        <f>achats!V175</f>
        <v>0</v>
      </c>
      <c r="AG177" s="127">
        <f t="shared" si="23"/>
        <v>0</v>
      </c>
      <c r="AI177" s="7">
        <f>achats!V175</f>
        <v>0</v>
      </c>
      <c r="AJ177" s="7">
        <f>'1 23'!AG177+'2 23'!AG177+'3 23'!AG177+'4 23'!AG177+'5 20'!AG177+'6 20'!AG177+'7 23'!AG177+'8 23'!AG177+'9 20'!AG177+'10 20'!AG177+'11 20'!AG177+'12 20'!AG177</f>
        <v>0</v>
      </c>
    </row>
    <row r="178" spans="1:36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 t="e">
        <f t="shared" si="22"/>
        <v>#DIV/0!</v>
      </c>
      <c r="AF178" s="127">
        <f>achats!V176</f>
        <v>0</v>
      </c>
      <c r="AG178" s="127">
        <f t="shared" si="23"/>
        <v>0</v>
      </c>
      <c r="AI178" s="7">
        <f>achats!V176</f>
        <v>0</v>
      </c>
      <c r="AJ178" s="7">
        <f>'1 23'!AG178+'2 23'!AG178+'3 23'!AG178+'4 23'!AG178+'5 20'!AG178+'6 20'!AG178+'7 23'!AG178+'8 23'!AG178+'9 20'!AG178+'10 20'!AG178+'11 20'!AG178+'12 20'!AG178</f>
        <v>0</v>
      </c>
    </row>
    <row r="179" spans="1:36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 t="e">
        <f t="shared" si="22"/>
        <v>#DIV/0!</v>
      </c>
      <c r="AF179" s="127">
        <f>achats!V177</f>
        <v>0</v>
      </c>
      <c r="AG179" s="127">
        <f t="shared" si="23"/>
        <v>0</v>
      </c>
      <c r="AI179" s="7">
        <f>achats!V177</f>
        <v>0</v>
      </c>
      <c r="AJ179" s="7">
        <f>'1 23'!AG179+'2 23'!AG179+'3 23'!AG179+'4 23'!AG179+'5 20'!AG179+'6 20'!AG179+'7 23'!AG179+'8 23'!AG179+'9 20'!AG179+'10 20'!AG179+'11 20'!AG179+'12 20'!AG179</f>
        <v>0</v>
      </c>
    </row>
    <row r="180" spans="1:36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 t="e">
        <f t="shared" si="22"/>
        <v>#DIV/0!</v>
      </c>
      <c r="AF180" s="127">
        <f>achats!V178</f>
        <v>0</v>
      </c>
      <c r="AG180" s="127">
        <f t="shared" si="23"/>
        <v>0</v>
      </c>
      <c r="AI180" s="7">
        <f>achats!V178</f>
        <v>0</v>
      </c>
      <c r="AJ180" s="7">
        <f>'1 23'!AG180+'2 23'!AG180+'3 23'!AG180+'4 23'!AG180+'5 20'!AG180+'6 20'!AG180+'7 23'!AG180+'8 23'!AG180+'9 20'!AG180+'10 20'!AG180+'11 20'!AG180+'12 20'!AG180</f>
        <v>0</v>
      </c>
    </row>
    <row r="181" spans="1:36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 t="e">
        <f t="shared" si="22"/>
        <v>#DIV/0!</v>
      </c>
      <c r="AF181" s="127">
        <f>achats!V179</f>
        <v>0</v>
      </c>
      <c r="AG181" s="127">
        <f t="shared" si="23"/>
        <v>0</v>
      </c>
      <c r="AI181" s="7">
        <f>achats!V179</f>
        <v>0</v>
      </c>
      <c r="AJ181" s="7">
        <f>'1 23'!AG181+'2 23'!AG181+'3 23'!AG181+'4 23'!AG181+'5 20'!AG181+'6 20'!AG181+'7 23'!AG181+'8 23'!AG181+'9 20'!AG181+'10 20'!AG181+'11 20'!AG181+'12 20'!AG181</f>
        <v>0</v>
      </c>
    </row>
    <row r="182" spans="1:36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 t="e">
        <f t="shared" si="22"/>
        <v>#DIV/0!</v>
      </c>
      <c r="AF182" s="127">
        <f>achats!V180</f>
        <v>0</v>
      </c>
      <c r="AG182" s="127">
        <f t="shared" si="23"/>
        <v>0</v>
      </c>
      <c r="AI182" s="7">
        <f>achats!V180</f>
        <v>0</v>
      </c>
      <c r="AJ182" s="7">
        <f>'1 23'!AG182+'2 23'!AG182+'3 23'!AG182+'4 23'!AG182+'5 20'!AG182+'6 20'!AG182+'7 23'!AG182+'8 23'!AG182+'9 20'!AG182+'10 20'!AG182+'11 20'!AG182+'12 20'!AG182</f>
        <v>0</v>
      </c>
    </row>
    <row r="183" spans="1:36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 t="e">
        <f t="shared" si="22"/>
        <v>#DIV/0!</v>
      </c>
      <c r="AF183" s="127">
        <f>achats!V181</f>
        <v>0</v>
      </c>
      <c r="AG183" s="127">
        <f t="shared" si="23"/>
        <v>0</v>
      </c>
      <c r="AI183" s="7">
        <f>achats!V181</f>
        <v>0</v>
      </c>
      <c r="AJ183" s="7">
        <f>'1 23'!AG183+'2 23'!AG183+'3 23'!AG183+'4 23'!AG183+'5 20'!AG183+'6 20'!AG183+'7 23'!AG183+'8 23'!AG183+'9 20'!AG183+'10 20'!AG183+'11 20'!AG183+'12 20'!AG183</f>
        <v>0</v>
      </c>
    </row>
    <row r="184" spans="1:36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 t="e">
        <f t="shared" si="22"/>
        <v>#DIV/0!</v>
      </c>
      <c r="AF184" s="127">
        <f>achats!V182</f>
        <v>0</v>
      </c>
      <c r="AG184" s="127">
        <f t="shared" si="23"/>
        <v>0</v>
      </c>
      <c r="AI184" s="7">
        <f>achats!V182</f>
        <v>0</v>
      </c>
      <c r="AJ184" s="7">
        <f>'1 23'!AG184+'2 23'!AG184+'3 23'!AG184+'4 23'!AG184+'5 20'!AG184+'6 20'!AG184+'7 23'!AG184+'8 23'!AG184+'9 20'!AG184+'10 20'!AG184+'11 20'!AG184+'12 20'!AG184</f>
        <v>0</v>
      </c>
    </row>
    <row r="185" spans="1:36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 t="e">
        <f t="shared" si="22"/>
        <v>#DIV/0!</v>
      </c>
      <c r="AF185" s="127">
        <f>achats!V183</f>
        <v>0</v>
      </c>
      <c r="AG185" s="127">
        <f t="shared" si="23"/>
        <v>0</v>
      </c>
      <c r="AI185" s="7">
        <f>achats!V183</f>
        <v>0</v>
      </c>
      <c r="AJ185" s="7">
        <f>'1 23'!AG185+'2 23'!AG185+'3 23'!AG185+'4 23'!AG185+'5 20'!AG185+'6 20'!AG185+'7 23'!AG185+'8 23'!AG185+'9 20'!AG185+'10 20'!AG185+'11 20'!AG185+'12 20'!AG185</f>
        <v>0</v>
      </c>
    </row>
    <row r="186" spans="1:36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 t="e">
        <f t="shared" si="22"/>
        <v>#DIV/0!</v>
      </c>
      <c r="AF186" s="127">
        <f>achats!V184</f>
        <v>0</v>
      </c>
      <c r="AG186" s="127">
        <f t="shared" si="23"/>
        <v>0</v>
      </c>
      <c r="AI186" s="7">
        <f>achats!V184</f>
        <v>0</v>
      </c>
      <c r="AJ186" s="7">
        <f>'1 23'!AG186+'2 23'!AG186+'3 23'!AG186+'4 23'!AG186+'5 20'!AG186+'6 20'!AG186+'7 23'!AG186+'8 23'!AG186+'9 20'!AG186+'10 20'!AG186+'11 20'!AG186+'12 20'!AG186</f>
        <v>0</v>
      </c>
    </row>
    <row r="187" spans="1:36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 t="e">
        <f t="shared" si="22"/>
        <v>#DIV/0!</v>
      </c>
      <c r="AF187" s="127">
        <f>achats!V185</f>
        <v>0</v>
      </c>
      <c r="AG187" s="127">
        <f t="shared" si="23"/>
        <v>0</v>
      </c>
      <c r="AI187" s="7">
        <f>achats!V185</f>
        <v>0</v>
      </c>
      <c r="AJ187" s="7">
        <f>'1 23'!AG187+'2 23'!AG187+'3 23'!AG187+'4 23'!AG187+'5 20'!AG187+'6 20'!AG187+'7 23'!AG187+'8 23'!AG187+'9 20'!AG187+'10 20'!AG187+'11 20'!AG187+'12 20'!AG187</f>
        <v>0</v>
      </c>
    </row>
    <row r="188" spans="1:36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 t="e">
        <f t="shared" si="22"/>
        <v>#DIV/0!</v>
      </c>
      <c r="AF188" s="127">
        <f>achats!V186</f>
        <v>0</v>
      </c>
      <c r="AG188" s="127">
        <f t="shared" si="23"/>
        <v>0</v>
      </c>
      <c r="AI188" s="7">
        <f>achats!V186</f>
        <v>0</v>
      </c>
      <c r="AJ188" s="7">
        <f>'1 23'!AG188+'2 23'!AG188+'3 23'!AG188+'4 23'!AG188+'5 20'!AG188+'6 20'!AG188+'7 23'!AG188+'8 23'!AG188+'9 20'!AG188+'10 20'!AG188+'11 20'!AG188+'12 20'!AG188</f>
        <v>0</v>
      </c>
    </row>
    <row r="189" spans="1:36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 t="e">
        <f t="shared" si="22"/>
        <v>#DIV/0!</v>
      </c>
      <c r="AF189" s="127">
        <f>achats!V187</f>
        <v>0</v>
      </c>
      <c r="AG189" s="127">
        <f t="shared" si="23"/>
        <v>0</v>
      </c>
      <c r="AI189" s="7">
        <f>achats!V187</f>
        <v>0</v>
      </c>
      <c r="AJ189" s="7">
        <f>'1 23'!AG189+'2 23'!AG189+'3 23'!AG189+'4 23'!AG189+'5 20'!AG189+'6 20'!AG189+'7 23'!AG189+'8 23'!AG189+'9 20'!AG189+'10 20'!AG189+'11 20'!AG189+'12 20'!AG189</f>
        <v>0</v>
      </c>
    </row>
    <row r="190" spans="1:36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 t="e">
        <f t="shared" si="22"/>
        <v>#DIV/0!</v>
      </c>
      <c r="AF190" s="127">
        <f>achats!V188</f>
        <v>0</v>
      </c>
      <c r="AG190" s="127">
        <f t="shared" si="23"/>
        <v>0</v>
      </c>
      <c r="AI190" s="7">
        <f>achats!V188</f>
        <v>0</v>
      </c>
      <c r="AJ190" s="7">
        <f>'1 23'!AG190+'2 23'!AG190+'3 23'!AG190+'4 23'!AG190+'5 20'!AG190+'6 20'!AG190+'7 23'!AG190+'8 23'!AG190+'9 20'!AG190+'10 20'!AG190+'11 20'!AG190+'12 20'!AG190</f>
        <v>0</v>
      </c>
    </row>
    <row r="191" spans="1:36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 t="e">
        <f t="shared" si="22"/>
        <v>#DIV/0!</v>
      </c>
      <c r="AF191" s="127">
        <f>achats!V189</f>
        <v>0</v>
      </c>
      <c r="AG191" s="127">
        <f t="shared" si="23"/>
        <v>0</v>
      </c>
      <c r="AI191" s="7">
        <f>achats!V189</f>
        <v>0</v>
      </c>
      <c r="AJ191" s="7">
        <f>'1 23'!AG191+'2 23'!AG191+'3 23'!AG191+'4 23'!AG191+'5 20'!AG191+'6 20'!AG191+'7 23'!AG191+'8 23'!AG191+'9 20'!AG191+'10 20'!AG191+'11 20'!AG191+'12 20'!AG191</f>
        <v>0</v>
      </c>
    </row>
    <row r="192" spans="1:36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 t="e">
        <f t="shared" si="22"/>
        <v>#DIV/0!</v>
      </c>
      <c r="AF192" s="127">
        <f>achats!V190</f>
        <v>0</v>
      </c>
      <c r="AG192" s="127">
        <f t="shared" si="23"/>
        <v>0</v>
      </c>
      <c r="AI192" s="7">
        <f>achats!V190</f>
        <v>0</v>
      </c>
      <c r="AJ192" s="7">
        <f>'1 23'!AG192+'2 23'!AG192+'3 23'!AG192+'4 23'!AG192+'5 20'!AG192+'6 20'!AG192+'7 23'!AG192+'8 23'!AG192+'9 20'!AG192+'10 20'!AG192+'11 20'!AG192+'12 20'!AG192</f>
        <v>0</v>
      </c>
    </row>
    <row r="193" spans="1:36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 t="e">
        <f t="shared" si="22"/>
        <v>#DIV/0!</v>
      </c>
      <c r="AF193" s="127">
        <f>achats!V191</f>
        <v>0</v>
      </c>
      <c r="AG193" s="127">
        <f t="shared" si="23"/>
        <v>0</v>
      </c>
      <c r="AI193" s="7">
        <f>achats!V191</f>
        <v>0</v>
      </c>
      <c r="AJ193" s="7">
        <f>'1 23'!AG193+'2 23'!AG193+'3 23'!AG193+'4 23'!AG193+'5 20'!AG193+'6 20'!AG193+'7 23'!AG193+'8 23'!AG193+'9 20'!AG193+'10 20'!AG193+'11 20'!AG193+'12 20'!AG193</f>
        <v>0</v>
      </c>
    </row>
    <row r="194" spans="1:36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 t="e">
        <f t="shared" si="22"/>
        <v>#DIV/0!</v>
      </c>
      <c r="AF194" s="127">
        <f>achats!V192</f>
        <v>0</v>
      </c>
      <c r="AG194" s="127">
        <f t="shared" si="23"/>
        <v>0</v>
      </c>
      <c r="AI194" s="7">
        <f>achats!V192</f>
        <v>0</v>
      </c>
      <c r="AJ194" s="7">
        <f>'1 23'!AG194+'2 23'!AG194+'3 23'!AG194+'4 23'!AG194+'5 20'!AG194+'6 20'!AG194+'7 23'!AG194+'8 23'!AG194+'9 20'!AG194+'10 20'!AG194+'11 20'!AG194+'12 20'!AG194</f>
        <v>0</v>
      </c>
    </row>
    <row r="195" spans="1:36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 t="e">
        <f t="shared" si="22"/>
        <v>#DIV/0!</v>
      </c>
      <c r="AF195" s="127">
        <f>achats!V193</f>
        <v>0</v>
      </c>
      <c r="AG195" s="127">
        <f t="shared" si="23"/>
        <v>0</v>
      </c>
      <c r="AI195" s="7">
        <f>achats!V193</f>
        <v>0</v>
      </c>
      <c r="AJ195" s="7">
        <f>'1 23'!AG195+'2 23'!AG195+'3 23'!AG195+'4 23'!AG195+'5 20'!AG195+'6 20'!AG195+'7 23'!AG195+'8 23'!AG195+'9 20'!AG195+'10 20'!AG195+'11 20'!AG195+'12 20'!AG195</f>
        <v>0</v>
      </c>
    </row>
    <row r="196" spans="1:36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 t="e">
        <f t="shared" si="22"/>
        <v>#DIV/0!</v>
      </c>
      <c r="AF196" s="127">
        <f>achats!V194</f>
        <v>0</v>
      </c>
      <c r="AG196" s="127">
        <f t="shared" si="23"/>
        <v>0</v>
      </c>
      <c r="AI196" s="7">
        <f>achats!V194</f>
        <v>0</v>
      </c>
      <c r="AJ196" s="7">
        <f>'1 23'!AG196+'2 23'!AG196+'3 23'!AG196+'4 23'!AG196+'5 20'!AG196+'6 20'!AG196+'7 23'!AG196+'8 23'!AG196+'9 20'!AG196+'10 20'!AG196+'11 20'!AG196+'12 20'!AG196</f>
        <v>0</v>
      </c>
    </row>
    <row r="197" spans="1:36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 t="e">
        <f t="shared" ref="AB197:AB260" si="30">AA197/$AD$4</f>
        <v>#DIV/0!</v>
      </c>
      <c r="AF197" s="127">
        <f>achats!V195</f>
        <v>0</v>
      </c>
      <c r="AG197" s="127">
        <f t="shared" si="23"/>
        <v>0</v>
      </c>
      <c r="AI197" s="7">
        <f>achats!V195</f>
        <v>0</v>
      </c>
      <c r="AJ197" s="7">
        <f>'1 23'!AG197+'2 23'!AG197+'3 23'!AG197+'4 23'!AG197+'5 20'!AG197+'6 20'!AG197+'7 23'!AG197+'8 23'!AG197+'9 20'!AG197+'10 20'!AG197+'11 20'!AG197+'12 20'!AG197</f>
        <v>0</v>
      </c>
    </row>
    <row r="198" spans="1:36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 t="e">
        <f t="shared" si="30"/>
        <v>#DIV/0!</v>
      </c>
      <c r="AF198" s="127">
        <f>achats!V196</f>
        <v>0</v>
      </c>
      <c r="AG198" s="127">
        <f t="shared" ref="AG198:AG261" si="31">(SUMIF(F:F,AF198,G:G))+(SUMIF(N:N,AF198,O:O))</f>
        <v>0</v>
      </c>
      <c r="AI198" s="7">
        <f>achats!V196</f>
        <v>0</v>
      </c>
      <c r="AJ198" s="7">
        <f>'1 23'!AG198+'2 23'!AG198+'3 23'!AG198+'4 23'!AG198+'5 20'!AG198+'6 20'!AG198+'7 23'!AG198+'8 23'!AG198+'9 20'!AG198+'10 20'!AG198+'11 20'!AG198+'12 20'!AG198</f>
        <v>0</v>
      </c>
    </row>
    <row r="199" spans="1:36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 t="e">
        <f t="shared" si="30"/>
        <v>#DIV/0!</v>
      </c>
      <c r="AF199" s="127">
        <f>achats!V197</f>
        <v>0</v>
      </c>
      <c r="AG199" s="127">
        <f t="shared" si="31"/>
        <v>0</v>
      </c>
      <c r="AI199" s="7">
        <f>achats!V197</f>
        <v>0</v>
      </c>
      <c r="AJ199" s="7">
        <f>'1 23'!AG199+'2 23'!AG199+'3 23'!AG199+'4 23'!AG199+'5 20'!AG199+'6 20'!AG199+'7 23'!AG199+'8 23'!AG199+'9 20'!AG199+'10 20'!AG199+'11 20'!AG199+'12 20'!AG199</f>
        <v>0</v>
      </c>
    </row>
    <row r="200" spans="1:36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 t="e">
        <f t="shared" si="30"/>
        <v>#DIV/0!</v>
      </c>
      <c r="AF200" s="127">
        <f>achats!V198</f>
        <v>0</v>
      </c>
      <c r="AG200" s="127">
        <f t="shared" si="31"/>
        <v>0</v>
      </c>
      <c r="AI200" s="7">
        <f>achats!V198</f>
        <v>0</v>
      </c>
      <c r="AJ200" s="7">
        <f>'1 23'!AG200+'2 23'!AG200+'3 23'!AG200+'4 23'!AG200+'5 20'!AG200+'6 20'!AG200+'7 23'!AG200+'8 23'!AG200+'9 20'!AG200+'10 20'!AG200+'11 20'!AG200+'12 20'!AG200</f>
        <v>0</v>
      </c>
    </row>
    <row r="201" spans="1:36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 t="e">
        <f t="shared" si="30"/>
        <v>#DIV/0!</v>
      </c>
      <c r="AF201" s="127">
        <f>achats!V199</f>
        <v>0</v>
      </c>
      <c r="AG201" s="127">
        <f t="shared" si="31"/>
        <v>0</v>
      </c>
      <c r="AI201" s="7">
        <f>achats!V199</f>
        <v>0</v>
      </c>
      <c r="AJ201" s="7">
        <f>'1 23'!AG201+'2 23'!AG201+'3 23'!AG201+'4 23'!AG201+'5 20'!AG201+'6 20'!AG201+'7 23'!AG201+'8 23'!AG201+'9 20'!AG201+'10 20'!AG201+'11 20'!AG201+'12 20'!AG201</f>
        <v>0</v>
      </c>
    </row>
    <row r="202" spans="1:36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 t="e">
        <f t="shared" si="30"/>
        <v>#DIV/0!</v>
      </c>
      <c r="AF202" s="127">
        <f>achats!V200</f>
        <v>0</v>
      </c>
      <c r="AG202" s="127">
        <f t="shared" si="31"/>
        <v>0</v>
      </c>
      <c r="AI202" s="7">
        <f>achats!V200</f>
        <v>0</v>
      </c>
      <c r="AJ202" s="7">
        <f>'1 23'!AG202+'2 23'!AG202+'3 23'!AG202+'4 23'!AG202+'5 20'!AG202+'6 20'!AG202+'7 23'!AG202+'8 23'!AG202+'9 20'!AG202+'10 20'!AG202+'11 20'!AG202+'12 20'!AG202</f>
        <v>0</v>
      </c>
    </row>
    <row r="203" spans="1:36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 t="e">
        <f t="shared" si="30"/>
        <v>#DIV/0!</v>
      </c>
      <c r="AF203" s="127">
        <f>achats!V201</f>
        <v>0</v>
      </c>
      <c r="AG203" s="127">
        <f t="shared" si="31"/>
        <v>0</v>
      </c>
      <c r="AI203" s="7">
        <f>achats!V201</f>
        <v>0</v>
      </c>
      <c r="AJ203" s="7">
        <f>'1 23'!AG203+'2 23'!AG203+'3 23'!AG203+'4 23'!AG203+'5 20'!AG203+'6 20'!AG203+'7 23'!AG203+'8 23'!AG203+'9 20'!AG203+'10 20'!AG203+'11 20'!AG203+'12 20'!AG203</f>
        <v>0</v>
      </c>
    </row>
    <row r="204" spans="1:36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 t="e">
        <f t="shared" si="30"/>
        <v>#DIV/0!</v>
      </c>
      <c r="AF204" s="127">
        <f>achats!V202</f>
        <v>0</v>
      </c>
      <c r="AG204" s="127">
        <f t="shared" si="31"/>
        <v>0</v>
      </c>
      <c r="AI204" s="7">
        <f>achats!V202</f>
        <v>0</v>
      </c>
      <c r="AJ204" s="7">
        <f>'1 23'!AG204+'2 23'!AG204+'3 23'!AG204+'4 23'!AG204+'5 20'!AG204+'6 20'!AG204+'7 23'!AG204+'8 23'!AG204+'9 20'!AG204+'10 20'!AG204+'11 20'!AG204+'12 20'!AG204</f>
        <v>0</v>
      </c>
    </row>
    <row r="205" spans="1:36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 t="e">
        <f t="shared" si="30"/>
        <v>#DIV/0!</v>
      </c>
      <c r="AF205" s="127">
        <f>achats!V203</f>
        <v>0</v>
      </c>
      <c r="AG205" s="127">
        <f t="shared" si="31"/>
        <v>0</v>
      </c>
      <c r="AI205" s="7">
        <f>achats!V203</f>
        <v>0</v>
      </c>
      <c r="AJ205" s="7">
        <f>'1 23'!AG205+'2 23'!AG205+'3 23'!AG205+'4 23'!AG205+'5 20'!AG205+'6 20'!AG205+'7 23'!AG205+'8 23'!AG205+'9 20'!AG205+'10 20'!AG205+'11 20'!AG205+'12 20'!AG205</f>
        <v>0</v>
      </c>
    </row>
    <row r="206" spans="1:36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 t="e">
        <f t="shared" si="30"/>
        <v>#DIV/0!</v>
      </c>
      <c r="AF206" s="127">
        <f>achats!V204</f>
        <v>0</v>
      </c>
      <c r="AG206" s="127">
        <f t="shared" si="31"/>
        <v>0</v>
      </c>
      <c r="AI206" s="7">
        <f>achats!V204</f>
        <v>0</v>
      </c>
      <c r="AJ206" s="7">
        <f>'1 23'!AG206+'2 23'!AG206+'3 23'!AG206+'4 23'!AG206+'5 20'!AG206+'6 20'!AG206+'7 23'!AG206+'8 23'!AG206+'9 20'!AG206+'10 20'!AG206+'11 20'!AG206+'12 20'!AG206</f>
        <v>0</v>
      </c>
    </row>
    <row r="207" spans="1:36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 t="e">
        <f t="shared" si="30"/>
        <v>#DIV/0!</v>
      </c>
      <c r="AF207" s="127">
        <f>achats!V205</f>
        <v>0</v>
      </c>
      <c r="AG207" s="127">
        <f t="shared" si="31"/>
        <v>0</v>
      </c>
      <c r="AI207" s="7">
        <f>achats!V205</f>
        <v>0</v>
      </c>
      <c r="AJ207" s="7">
        <f>'1 23'!AG207+'2 23'!AG207+'3 23'!AG207+'4 23'!AG207+'5 20'!AG207+'6 20'!AG207+'7 23'!AG207+'8 23'!AG207+'9 20'!AG207+'10 20'!AG207+'11 20'!AG207+'12 20'!AG207</f>
        <v>0</v>
      </c>
    </row>
    <row r="208" spans="1:36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 t="e">
        <f t="shared" si="30"/>
        <v>#DIV/0!</v>
      </c>
      <c r="AF208" s="127">
        <f>achats!V206</f>
        <v>0</v>
      </c>
      <c r="AG208" s="127">
        <f t="shared" si="31"/>
        <v>0</v>
      </c>
      <c r="AI208" s="7">
        <f>achats!V206</f>
        <v>0</v>
      </c>
      <c r="AJ208" s="7">
        <f>'1 23'!AG208+'2 23'!AG208+'3 23'!AG208+'4 23'!AG208+'5 20'!AG208+'6 20'!AG208+'7 23'!AG208+'8 23'!AG208+'9 20'!AG208+'10 20'!AG208+'11 20'!AG208+'12 20'!AG208</f>
        <v>0</v>
      </c>
    </row>
    <row r="209" spans="1:36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 t="e">
        <f t="shared" si="30"/>
        <v>#DIV/0!</v>
      </c>
      <c r="AF209" s="127">
        <f>achats!V207</f>
        <v>0</v>
      </c>
      <c r="AG209" s="127">
        <f t="shared" si="31"/>
        <v>0</v>
      </c>
      <c r="AI209" s="7">
        <f>achats!V207</f>
        <v>0</v>
      </c>
      <c r="AJ209" s="7">
        <f>'1 23'!AG209+'2 23'!AG209+'3 23'!AG209+'4 23'!AG209+'5 20'!AG209+'6 20'!AG209+'7 23'!AG209+'8 23'!AG209+'9 20'!AG209+'10 20'!AG209+'11 20'!AG209+'12 20'!AG209</f>
        <v>0</v>
      </c>
    </row>
    <row r="210" spans="1:36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 t="e">
        <f t="shared" si="30"/>
        <v>#DIV/0!</v>
      </c>
      <c r="AF210" s="127">
        <f>achats!V208</f>
        <v>0</v>
      </c>
      <c r="AG210" s="127">
        <f t="shared" si="31"/>
        <v>0</v>
      </c>
      <c r="AI210" s="7">
        <f>achats!V208</f>
        <v>0</v>
      </c>
      <c r="AJ210" s="7">
        <f>'1 23'!AG210+'2 23'!AG210+'3 23'!AG210+'4 23'!AG210+'5 20'!AG210+'6 20'!AG210+'7 23'!AG210+'8 23'!AG210+'9 20'!AG210+'10 20'!AG210+'11 20'!AG210+'12 20'!AG210</f>
        <v>0</v>
      </c>
    </row>
    <row r="211" spans="1:36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 t="e">
        <f t="shared" si="30"/>
        <v>#DIV/0!</v>
      </c>
      <c r="AF211" s="127">
        <f>achats!V209</f>
        <v>0</v>
      </c>
      <c r="AG211" s="127">
        <f t="shared" si="31"/>
        <v>0</v>
      </c>
      <c r="AI211" s="7">
        <f>achats!V209</f>
        <v>0</v>
      </c>
      <c r="AJ211" s="7">
        <f>'1 23'!AG211+'2 23'!AG211+'3 23'!AG211+'4 23'!AG211+'5 20'!AG211+'6 20'!AG211+'7 23'!AG211+'8 23'!AG211+'9 20'!AG211+'10 20'!AG211+'11 20'!AG211+'12 20'!AG211</f>
        <v>0</v>
      </c>
    </row>
    <row r="212" spans="1:36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 t="e">
        <f t="shared" si="30"/>
        <v>#DIV/0!</v>
      </c>
      <c r="AF212" s="127">
        <f>achats!V210</f>
        <v>0</v>
      </c>
      <c r="AG212" s="127">
        <f t="shared" si="31"/>
        <v>0</v>
      </c>
      <c r="AI212" s="7">
        <f>achats!V210</f>
        <v>0</v>
      </c>
      <c r="AJ212" s="7">
        <f>'1 23'!AG212+'2 23'!AG212+'3 23'!AG212+'4 23'!AG212+'5 20'!AG212+'6 20'!AG212+'7 23'!AG212+'8 23'!AG212+'9 20'!AG212+'10 20'!AG212+'11 20'!AG212+'12 20'!AG212</f>
        <v>0</v>
      </c>
    </row>
    <row r="213" spans="1:36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 t="e">
        <f t="shared" si="30"/>
        <v>#DIV/0!</v>
      </c>
      <c r="AF213" s="127">
        <f>achats!V211</f>
        <v>0</v>
      </c>
      <c r="AG213" s="127">
        <f t="shared" si="31"/>
        <v>0</v>
      </c>
      <c r="AI213" s="7">
        <f>achats!V211</f>
        <v>0</v>
      </c>
      <c r="AJ213" s="7">
        <f>'1 23'!AG213+'2 23'!AG213+'3 23'!AG213+'4 23'!AG213+'5 20'!AG213+'6 20'!AG213+'7 23'!AG213+'8 23'!AG213+'9 20'!AG213+'10 20'!AG213+'11 20'!AG213+'12 20'!AG213</f>
        <v>0</v>
      </c>
    </row>
    <row r="214" spans="1:36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 t="e">
        <f t="shared" si="30"/>
        <v>#DIV/0!</v>
      </c>
      <c r="AF214" s="127">
        <f>achats!V212</f>
        <v>0</v>
      </c>
      <c r="AG214" s="127">
        <f t="shared" si="31"/>
        <v>0</v>
      </c>
      <c r="AI214" s="7">
        <f>achats!V212</f>
        <v>0</v>
      </c>
      <c r="AJ214" s="7">
        <f>'1 23'!AG214+'2 23'!AG214+'3 23'!AG214+'4 23'!AG214+'5 20'!AG214+'6 20'!AG214+'7 23'!AG214+'8 23'!AG214+'9 20'!AG214+'10 20'!AG214+'11 20'!AG214+'12 20'!AG214</f>
        <v>0</v>
      </c>
    </row>
    <row r="215" spans="1:36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 t="e">
        <f t="shared" si="30"/>
        <v>#DIV/0!</v>
      </c>
      <c r="AF215" s="127">
        <f>achats!V213</f>
        <v>0</v>
      </c>
      <c r="AG215" s="127">
        <f t="shared" si="31"/>
        <v>0</v>
      </c>
      <c r="AI215" s="7">
        <f>achats!V213</f>
        <v>0</v>
      </c>
      <c r="AJ215" s="7">
        <f>'1 23'!AG215+'2 23'!AG215+'3 23'!AG215+'4 23'!AG215+'5 20'!AG215+'6 20'!AG215+'7 23'!AG215+'8 23'!AG215+'9 20'!AG215+'10 20'!AG215+'11 20'!AG215+'12 20'!AG215</f>
        <v>0</v>
      </c>
    </row>
    <row r="216" spans="1:36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 t="e">
        <f t="shared" si="30"/>
        <v>#DIV/0!</v>
      </c>
      <c r="AF216" s="127">
        <f>achats!V214</f>
        <v>0</v>
      </c>
      <c r="AG216" s="127">
        <f t="shared" si="31"/>
        <v>0</v>
      </c>
      <c r="AI216" s="7">
        <f>achats!V214</f>
        <v>0</v>
      </c>
      <c r="AJ216" s="7">
        <f>'1 23'!AG216+'2 23'!AG216+'3 23'!AG216+'4 23'!AG216+'5 20'!AG216+'6 20'!AG216+'7 23'!AG216+'8 23'!AG216+'9 20'!AG216+'10 20'!AG216+'11 20'!AG216+'12 20'!AG216</f>
        <v>0</v>
      </c>
    </row>
    <row r="217" spans="1:36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 t="e">
        <f t="shared" si="30"/>
        <v>#DIV/0!</v>
      </c>
      <c r="AF217" s="127">
        <f>achats!V215</f>
        <v>0</v>
      </c>
      <c r="AG217" s="127">
        <f t="shared" si="31"/>
        <v>0</v>
      </c>
      <c r="AI217" s="7">
        <f>achats!V215</f>
        <v>0</v>
      </c>
      <c r="AJ217" s="7">
        <f>'1 23'!AG217+'2 23'!AG217+'3 23'!AG217+'4 23'!AG217+'5 20'!AG217+'6 20'!AG217+'7 23'!AG217+'8 23'!AG217+'9 20'!AG217+'10 20'!AG217+'11 20'!AG217+'12 20'!AG217</f>
        <v>0</v>
      </c>
    </row>
    <row r="218" spans="1:36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 t="e">
        <f>AB4</f>
        <v>#DIV/0!</v>
      </c>
      <c r="D218" s="73" t="e">
        <f>AD5</f>
        <v>#DIV/0!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 t="e">
        <f t="shared" si="30"/>
        <v>#DIV/0!</v>
      </c>
      <c r="AF218" s="127">
        <f>achats!V216</f>
        <v>0</v>
      </c>
      <c r="AG218" s="127">
        <f t="shared" si="31"/>
        <v>0</v>
      </c>
      <c r="AI218" s="7">
        <f>achats!V216</f>
        <v>0</v>
      </c>
      <c r="AJ218" s="7">
        <f>'1 23'!AG218+'2 23'!AG218+'3 23'!AG218+'4 23'!AG218+'5 20'!AG218+'6 20'!AG218+'7 23'!AG218+'8 23'!AG218+'9 20'!AG218+'10 20'!AG218+'11 20'!AG218+'12 20'!AG218</f>
        <v>0</v>
      </c>
    </row>
    <row r="219" spans="1:36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0</v>
      </c>
      <c r="C219" s="133" t="e">
        <f t="shared" ref="C219:C282" si="33">AB5</f>
        <v>#DIV/0!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 t="e">
        <f t="shared" si="30"/>
        <v>#DIV/0!</v>
      </c>
      <c r="AF219" s="127">
        <f>achats!V217</f>
        <v>0</v>
      </c>
      <c r="AG219" s="127">
        <f t="shared" si="31"/>
        <v>0</v>
      </c>
      <c r="AI219" s="7">
        <f>achats!V217</f>
        <v>0</v>
      </c>
      <c r="AJ219" s="7">
        <f>'1 23'!AG219+'2 23'!AG219+'3 23'!AG219+'4 23'!AG219+'5 20'!AG219+'6 20'!AG219+'7 23'!AG219+'8 23'!AG219+'9 20'!AG219+'10 20'!AG219+'11 20'!AG219+'12 20'!AG219</f>
        <v>0</v>
      </c>
    </row>
    <row r="220" spans="1:36" ht="14.25" customHeight="1" x14ac:dyDescent="0.15">
      <c r="A220" s="52" t="str">
        <f>'tab bord'!L6</f>
        <v>Bab ftouh</v>
      </c>
      <c r="B220" s="132">
        <f t="shared" si="32"/>
        <v>0</v>
      </c>
      <c r="C220" s="133" t="e">
        <f t="shared" si="33"/>
        <v>#DIV/0!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 t="e">
        <f t="shared" si="30"/>
        <v>#DIV/0!</v>
      </c>
      <c r="AF220" s="127">
        <f>achats!V218</f>
        <v>0</v>
      </c>
      <c r="AG220" s="127">
        <f t="shared" si="31"/>
        <v>0</v>
      </c>
      <c r="AI220" s="7">
        <f>achats!V218</f>
        <v>0</v>
      </c>
      <c r="AJ220" s="7">
        <f>'1 23'!AG220+'2 23'!AG220+'3 23'!AG220+'4 23'!AG220+'5 20'!AG220+'6 20'!AG220+'7 23'!AG220+'8 23'!AG220+'9 20'!AG220+'10 20'!AG220+'11 20'!AG220+'12 20'!AG220</f>
        <v>0</v>
      </c>
    </row>
    <row r="221" spans="1:36" ht="13.5" customHeight="1" x14ac:dyDescent="0.15">
      <c r="A221" s="52" t="str">
        <f>'tab bord'!L7</f>
        <v>ferme ghomari</v>
      </c>
      <c r="B221" s="132">
        <f t="shared" si="32"/>
        <v>0</v>
      </c>
      <c r="C221" s="133" t="e">
        <f t="shared" si="33"/>
        <v>#DIV/0!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 t="e">
        <f t="shared" si="30"/>
        <v>#DIV/0!</v>
      </c>
      <c r="AF221" s="127">
        <f>achats!V219</f>
        <v>0</v>
      </c>
      <c r="AG221" s="127">
        <f t="shared" si="31"/>
        <v>0</v>
      </c>
      <c r="AI221" s="7">
        <f>achats!V219</f>
        <v>0</v>
      </c>
      <c r="AJ221" s="7">
        <f>'1 23'!AG221+'2 23'!AG221+'3 23'!AG221+'4 23'!AG221+'5 20'!AG221+'6 20'!AG221+'7 23'!AG221+'8 23'!AG221+'9 20'!AG221+'10 20'!AG221+'11 20'!AG221+'12 20'!AG221</f>
        <v>0</v>
      </c>
    </row>
    <row r="222" spans="1:36" ht="15.75" customHeight="1" x14ac:dyDescent="0.15">
      <c r="A222" s="52">
        <f>'tab bord'!L8</f>
        <v>0</v>
      </c>
      <c r="B222" s="132">
        <f t="shared" si="32"/>
        <v>0</v>
      </c>
      <c r="C222" s="133" t="e">
        <f t="shared" si="33"/>
        <v>#DIV/0!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 t="e">
        <f t="shared" si="30"/>
        <v>#DIV/0!</v>
      </c>
      <c r="AF222" s="127">
        <f>achats!V220</f>
        <v>0</v>
      </c>
      <c r="AG222" s="127">
        <f t="shared" si="31"/>
        <v>0</v>
      </c>
      <c r="AI222" s="7">
        <f>achats!V220</f>
        <v>0</v>
      </c>
      <c r="AJ222" s="7">
        <f>'1 23'!AG222+'2 23'!AG222+'3 23'!AG222+'4 23'!AG222+'5 20'!AG222+'6 20'!AG222+'7 23'!AG222+'8 23'!AG222+'9 20'!AG222+'10 20'!AG222+'11 20'!AG222+'12 20'!AG222</f>
        <v>0</v>
      </c>
    </row>
    <row r="223" spans="1:36" x14ac:dyDescent="0.15">
      <c r="A223" s="52">
        <f>'tab bord'!L9</f>
        <v>0</v>
      </c>
      <c r="B223" s="132">
        <f t="shared" si="32"/>
        <v>0</v>
      </c>
      <c r="C223" s="133" t="e">
        <f t="shared" si="33"/>
        <v>#DIV/0!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 t="e">
        <f t="shared" si="30"/>
        <v>#DIV/0!</v>
      </c>
      <c r="AF223" s="127">
        <f>achats!V221</f>
        <v>0</v>
      </c>
      <c r="AG223" s="127">
        <f t="shared" si="31"/>
        <v>0</v>
      </c>
      <c r="AI223" s="7">
        <f>achats!V221</f>
        <v>0</v>
      </c>
      <c r="AJ223" s="7">
        <f>'1 23'!AG223+'2 23'!AG223+'3 23'!AG223+'4 23'!AG223+'5 20'!AG223+'6 20'!AG223+'7 23'!AG223+'8 23'!AG223+'9 20'!AG223+'10 20'!AG223+'11 20'!AG223+'12 20'!AG223</f>
        <v>0</v>
      </c>
    </row>
    <row r="224" spans="1:36" x14ac:dyDescent="0.15">
      <c r="A224" s="52">
        <f>'tab bord'!L10</f>
        <v>0</v>
      </c>
      <c r="B224" s="132">
        <f t="shared" si="32"/>
        <v>0</v>
      </c>
      <c r="C224" s="133" t="e">
        <f t="shared" si="33"/>
        <v>#DIV/0!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 t="e">
        <f t="shared" si="30"/>
        <v>#DIV/0!</v>
      </c>
      <c r="AF224" s="127">
        <f>achats!V222</f>
        <v>0</v>
      </c>
      <c r="AG224" s="127">
        <f t="shared" si="31"/>
        <v>0</v>
      </c>
      <c r="AI224" s="7">
        <f>achats!V222</f>
        <v>0</v>
      </c>
      <c r="AJ224" s="7">
        <f>'1 23'!AG224+'2 23'!AG224+'3 23'!AG224+'4 23'!AG224+'5 20'!AG224+'6 20'!AG224+'7 23'!AG224+'8 23'!AG224+'9 20'!AG224+'10 20'!AG224+'11 20'!AG224+'12 20'!AG224</f>
        <v>0</v>
      </c>
    </row>
    <row r="225" spans="1:36" x14ac:dyDescent="0.15">
      <c r="A225" s="52">
        <f>'tab bord'!L11</f>
        <v>0</v>
      </c>
      <c r="B225" s="132">
        <f t="shared" si="32"/>
        <v>0</v>
      </c>
      <c r="C225" s="133" t="e">
        <f t="shared" si="33"/>
        <v>#DIV/0!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 t="e">
        <f t="shared" si="30"/>
        <v>#DIV/0!</v>
      </c>
      <c r="AF225" s="127">
        <f>achats!V223</f>
        <v>0</v>
      </c>
      <c r="AG225" s="127">
        <f t="shared" si="31"/>
        <v>0</v>
      </c>
      <c r="AI225" s="7">
        <f>achats!V223</f>
        <v>0</v>
      </c>
      <c r="AJ225" s="7">
        <f>'1 23'!AG225+'2 23'!AG225+'3 23'!AG225+'4 23'!AG225+'5 20'!AG225+'6 20'!AG225+'7 23'!AG225+'8 23'!AG225+'9 20'!AG225+'10 20'!AG225+'11 20'!AG225+'12 20'!AG225</f>
        <v>0</v>
      </c>
    </row>
    <row r="226" spans="1:36" x14ac:dyDescent="0.15">
      <c r="A226" s="52">
        <f>'tab bord'!L12</f>
        <v>0</v>
      </c>
      <c r="B226" s="132">
        <f t="shared" si="32"/>
        <v>0</v>
      </c>
      <c r="C226" s="133" t="e">
        <f t="shared" si="33"/>
        <v>#DIV/0!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 t="e">
        <f t="shared" si="30"/>
        <v>#DIV/0!</v>
      </c>
      <c r="AF226" s="127">
        <f>achats!V224</f>
        <v>0</v>
      </c>
      <c r="AG226" s="127">
        <f t="shared" si="31"/>
        <v>0</v>
      </c>
      <c r="AI226" s="7">
        <f>achats!V224</f>
        <v>0</v>
      </c>
      <c r="AJ226" s="7">
        <f>'1 23'!AG226+'2 23'!AG226+'3 23'!AG226+'4 23'!AG226+'5 20'!AG226+'6 20'!AG226+'7 23'!AG226+'8 23'!AG226+'9 20'!AG226+'10 20'!AG226+'11 20'!AG226+'12 20'!AG226</f>
        <v>0</v>
      </c>
    </row>
    <row r="227" spans="1:36" x14ac:dyDescent="0.15">
      <c r="A227" s="52">
        <f>'tab bord'!L13</f>
        <v>0</v>
      </c>
      <c r="B227" s="132">
        <f t="shared" si="32"/>
        <v>0</v>
      </c>
      <c r="C227" s="133" t="e">
        <f t="shared" si="33"/>
        <v>#DIV/0!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 t="e">
        <f t="shared" si="30"/>
        <v>#DIV/0!</v>
      </c>
      <c r="AF227" s="127">
        <f>achats!V225</f>
        <v>0</v>
      </c>
      <c r="AG227" s="127">
        <f t="shared" si="31"/>
        <v>0</v>
      </c>
      <c r="AI227" s="7">
        <f>achats!V225</f>
        <v>0</v>
      </c>
      <c r="AJ227" s="7">
        <f>'1 23'!AG227+'2 23'!AG227+'3 23'!AG227+'4 23'!AG227+'5 20'!AG227+'6 20'!AG227+'7 23'!AG227+'8 23'!AG227+'9 20'!AG227+'10 20'!AG227+'11 20'!AG227+'12 20'!AG227</f>
        <v>0</v>
      </c>
    </row>
    <row r="228" spans="1:36" x14ac:dyDescent="0.15">
      <c r="A228" s="52">
        <f>'tab bord'!L14</f>
        <v>0</v>
      </c>
      <c r="B228" s="132">
        <f t="shared" si="32"/>
        <v>0</v>
      </c>
      <c r="C228" s="133" t="e">
        <f t="shared" si="33"/>
        <v>#DIV/0!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 t="e">
        <f t="shared" si="30"/>
        <v>#DIV/0!</v>
      </c>
      <c r="AF228" s="127">
        <f>achats!V226</f>
        <v>0</v>
      </c>
      <c r="AG228" s="127">
        <f t="shared" si="31"/>
        <v>0</v>
      </c>
      <c r="AI228" s="7">
        <f>achats!V226</f>
        <v>0</v>
      </c>
      <c r="AJ228" s="7">
        <f>'1 23'!AG228+'2 23'!AG228+'3 23'!AG228+'4 23'!AG228+'5 20'!AG228+'6 20'!AG228+'7 23'!AG228+'8 23'!AG228+'9 20'!AG228+'10 20'!AG228+'11 20'!AG228+'12 20'!AG228</f>
        <v>0</v>
      </c>
    </row>
    <row r="229" spans="1:36" x14ac:dyDescent="0.15">
      <c r="A229" s="52">
        <f>'tab bord'!L15</f>
        <v>0</v>
      </c>
      <c r="B229" s="132">
        <f t="shared" si="32"/>
        <v>0</v>
      </c>
      <c r="C229" s="133" t="e">
        <f t="shared" si="33"/>
        <v>#DIV/0!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 t="e">
        <f t="shared" si="30"/>
        <v>#DIV/0!</v>
      </c>
      <c r="AF229" s="127">
        <f>achats!V227</f>
        <v>0</v>
      </c>
      <c r="AG229" s="127">
        <f t="shared" si="31"/>
        <v>0</v>
      </c>
      <c r="AI229" s="7">
        <f>achats!V227</f>
        <v>0</v>
      </c>
      <c r="AJ229" s="7">
        <f>'1 23'!AG229+'2 23'!AG229+'3 23'!AG229+'4 23'!AG229+'5 20'!AG229+'6 20'!AG229+'7 23'!AG229+'8 23'!AG229+'9 20'!AG229+'10 20'!AG229+'11 20'!AG229+'12 20'!AG229</f>
        <v>0</v>
      </c>
    </row>
    <row r="230" spans="1:36" x14ac:dyDescent="0.15">
      <c r="A230" s="52">
        <f>'tab bord'!L16</f>
        <v>0</v>
      </c>
      <c r="B230" s="132">
        <f t="shared" si="32"/>
        <v>0</v>
      </c>
      <c r="C230" s="133" t="e">
        <f t="shared" si="33"/>
        <v>#DIV/0!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 t="e">
        <f t="shared" si="30"/>
        <v>#DIV/0!</v>
      </c>
      <c r="AF230" s="127">
        <f>achats!V228</f>
        <v>0</v>
      </c>
      <c r="AG230" s="127">
        <f t="shared" si="31"/>
        <v>0</v>
      </c>
      <c r="AI230" s="7">
        <f>achats!V228</f>
        <v>0</v>
      </c>
      <c r="AJ230" s="7">
        <f>'1 23'!AG230+'2 23'!AG230+'3 23'!AG230+'4 23'!AG230+'5 20'!AG230+'6 20'!AG230+'7 23'!AG230+'8 23'!AG230+'9 20'!AG230+'10 20'!AG230+'11 20'!AG230+'12 20'!AG230</f>
        <v>0</v>
      </c>
    </row>
    <row r="231" spans="1:36" x14ac:dyDescent="0.15">
      <c r="A231" s="52">
        <f>'tab bord'!L17</f>
        <v>0</v>
      </c>
      <c r="B231" s="132">
        <f t="shared" si="32"/>
        <v>0</v>
      </c>
      <c r="C231" s="133" t="e">
        <f t="shared" si="33"/>
        <v>#DIV/0!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 t="e">
        <f t="shared" si="30"/>
        <v>#DIV/0!</v>
      </c>
      <c r="AF231" s="127">
        <f>achats!V229</f>
        <v>0</v>
      </c>
      <c r="AG231" s="127">
        <f t="shared" si="31"/>
        <v>0</v>
      </c>
      <c r="AI231" s="7">
        <f>achats!V229</f>
        <v>0</v>
      </c>
      <c r="AJ231" s="7">
        <f>'1 23'!AG231+'2 23'!AG231+'3 23'!AG231+'4 23'!AG231+'5 20'!AG231+'6 20'!AG231+'7 23'!AG231+'8 23'!AG231+'9 20'!AG231+'10 20'!AG231+'11 20'!AG231+'12 20'!AG231</f>
        <v>0</v>
      </c>
    </row>
    <row r="232" spans="1:36" x14ac:dyDescent="0.15">
      <c r="A232" s="52">
        <f>'tab bord'!L18</f>
        <v>0</v>
      </c>
      <c r="B232" s="132">
        <f t="shared" si="32"/>
        <v>0</v>
      </c>
      <c r="C232" s="133" t="e">
        <f t="shared" si="33"/>
        <v>#DIV/0!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 t="e">
        <f t="shared" si="30"/>
        <v>#DIV/0!</v>
      </c>
      <c r="AF232" s="127">
        <f>achats!V230</f>
        <v>0</v>
      </c>
      <c r="AG232" s="127">
        <f t="shared" si="31"/>
        <v>0</v>
      </c>
      <c r="AI232" s="7">
        <f>achats!V230</f>
        <v>0</v>
      </c>
      <c r="AJ232" s="7">
        <f>'1 23'!AG232+'2 23'!AG232+'3 23'!AG232+'4 23'!AG232+'5 20'!AG232+'6 20'!AG232+'7 23'!AG232+'8 23'!AG232+'9 20'!AG232+'10 20'!AG232+'11 20'!AG232+'12 20'!AG232</f>
        <v>0</v>
      </c>
    </row>
    <row r="233" spans="1:36" x14ac:dyDescent="0.15">
      <c r="A233" s="52">
        <f>'tab bord'!L19</f>
        <v>0</v>
      </c>
      <c r="B233" s="132">
        <f t="shared" si="32"/>
        <v>0</v>
      </c>
      <c r="C233" s="133" t="e">
        <f t="shared" si="33"/>
        <v>#DIV/0!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 t="e">
        <f t="shared" si="30"/>
        <v>#DIV/0!</v>
      </c>
      <c r="AF233" s="127">
        <f>achats!V231</f>
        <v>0</v>
      </c>
      <c r="AG233" s="127">
        <f t="shared" si="31"/>
        <v>0</v>
      </c>
      <c r="AI233" s="7">
        <f>achats!V231</f>
        <v>0</v>
      </c>
      <c r="AJ233" s="7">
        <f>'1 23'!AG233+'2 23'!AG233+'3 23'!AG233+'4 23'!AG233+'5 20'!AG233+'6 20'!AG233+'7 23'!AG233+'8 23'!AG233+'9 20'!AG233+'10 20'!AG233+'11 20'!AG233+'12 20'!AG233</f>
        <v>0</v>
      </c>
    </row>
    <row r="234" spans="1:36" x14ac:dyDescent="0.15">
      <c r="A234" s="52">
        <f>'tab bord'!L20</f>
        <v>0</v>
      </c>
      <c r="B234" s="132">
        <f t="shared" si="32"/>
        <v>0</v>
      </c>
      <c r="C234" s="133" t="e">
        <f t="shared" si="33"/>
        <v>#DIV/0!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 t="e">
        <f t="shared" si="30"/>
        <v>#DIV/0!</v>
      </c>
      <c r="AF234" s="127">
        <f>achats!V232</f>
        <v>0</v>
      </c>
      <c r="AG234" s="127">
        <f t="shared" si="31"/>
        <v>0</v>
      </c>
      <c r="AI234" s="7">
        <f>achats!V232</f>
        <v>0</v>
      </c>
      <c r="AJ234" s="7">
        <f>'1 23'!AG234+'2 23'!AG234+'3 23'!AG234+'4 23'!AG234+'5 20'!AG234+'6 20'!AG234+'7 23'!AG234+'8 23'!AG234+'9 20'!AG234+'10 20'!AG234+'11 20'!AG234+'12 20'!AG234</f>
        <v>0</v>
      </c>
    </row>
    <row r="235" spans="1:36" x14ac:dyDescent="0.15">
      <c r="A235" s="52">
        <f>'tab bord'!L21</f>
        <v>0</v>
      </c>
      <c r="B235" s="132">
        <f t="shared" si="32"/>
        <v>0</v>
      </c>
      <c r="C235" s="133" t="e">
        <f t="shared" si="33"/>
        <v>#DIV/0!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 t="e">
        <f t="shared" si="30"/>
        <v>#DIV/0!</v>
      </c>
      <c r="AF235" s="127">
        <f>achats!V233</f>
        <v>0</v>
      </c>
      <c r="AG235" s="127">
        <f t="shared" si="31"/>
        <v>0</v>
      </c>
      <c r="AI235" s="7">
        <f>achats!V233</f>
        <v>0</v>
      </c>
      <c r="AJ235" s="7">
        <f>'1 23'!AG235+'2 23'!AG235+'3 23'!AG235+'4 23'!AG235+'5 20'!AG235+'6 20'!AG235+'7 23'!AG235+'8 23'!AG235+'9 20'!AG235+'10 20'!AG235+'11 20'!AG235+'12 20'!AG235</f>
        <v>0</v>
      </c>
    </row>
    <row r="236" spans="1:36" x14ac:dyDescent="0.15">
      <c r="A236" s="52">
        <f>'tab bord'!L22</f>
        <v>0</v>
      </c>
      <c r="B236" s="132">
        <f t="shared" si="32"/>
        <v>0</v>
      </c>
      <c r="C236" s="133" t="e">
        <f t="shared" si="33"/>
        <v>#DIV/0!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 t="e">
        <f t="shared" si="30"/>
        <v>#DIV/0!</v>
      </c>
      <c r="AF236" s="127">
        <f>achats!V234</f>
        <v>0</v>
      </c>
      <c r="AG236" s="127">
        <f t="shared" si="31"/>
        <v>0</v>
      </c>
      <c r="AI236" s="7">
        <f>achats!V234</f>
        <v>0</v>
      </c>
      <c r="AJ236" s="7">
        <f>'1 23'!AG236+'2 23'!AG236+'3 23'!AG236+'4 23'!AG236+'5 20'!AG236+'6 20'!AG236+'7 23'!AG236+'8 23'!AG236+'9 20'!AG236+'10 20'!AG236+'11 20'!AG236+'12 20'!AG236</f>
        <v>0</v>
      </c>
    </row>
    <row r="237" spans="1:36" x14ac:dyDescent="0.15">
      <c r="A237" s="52">
        <f>'tab bord'!L23</f>
        <v>0</v>
      </c>
      <c r="B237" s="132">
        <f t="shared" si="32"/>
        <v>0</v>
      </c>
      <c r="C237" s="133" t="e">
        <f t="shared" si="33"/>
        <v>#DIV/0!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 t="e">
        <f t="shared" si="30"/>
        <v>#DIV/0!</v>
      </c>
      <c r="AF237" s="127">
        <f>achats!V235</f>
        <v>0</v>
      </c>
      <c r="AG237" s="127">
        <f t="shared" si="31"/>
        <v>0</v>
      </c>
      <c r="AI237" s="7">
        <f>achats!V235</f>
        <v>0</v>
      </c>
      <c r="AJ237" s="7">
        <f>'1 23'!AG237+'2 23'!AG237+'3 23'!AG237+'4 23'!AG237+'5 20'!AG237+'6 20'!AG237+'7 23'!AG237+'8 23'!AG237+'9 20'!AG237+'10 20'!AG237+'11 20'!AG237+'12 20'!AG237</f>
        <v>0</v>
      </c>
    </row>
    <row r="238" spans="1:36" x14ac:dyDescent="0.15">
      <c r="A238" s="52">
        <f>'tab bord'!L24</f>
        <v>0</v>
      </c>
      <c r="B238" s="132">
        <f t="shared" si="32"/>
        <v>0</v>
      </c>
      <c r="C238" s="133" t="e">
        <f t="shared" si="33"/>
        <v>#DIV/0!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 t="e">
        <f t="shared" si="30"/>
        <v>#DIV/0!</v>
      </c>
      <c r="AF238" s="127">
        <f>achats!V236</f>
        <v>0</v>
      </c>
      <c r="AG238" s="127">
        <f t="shared" si="31"/>
        <v>0</v>
      </c>
      <c r="AI238" s="7">
        <f>achats!V236</f>
        <v>0</v>
      </c>
      <c r="AJ238" s="7">
        <f>'1 23'!AG238+'2 23'!AG238+'3 23'!AG238+'4 23'!AG238+'5 20'!AG238+'6 20'!AG238+'7 23'!AG238+'8 23'!AG238+'9 20'!AG238+'10 20'!AG238+'11 20'!AG238+'12 20'!AG238</f>
        <v>0</v>
      </c>
    </row>
    <row r="239" spans="1:36" x14ac:dyDescent="0.15">
      <c r="A239" s="52">
        <f>'tab bord'!L25</f>
        <v>0</v>
      </c>
      <c r="B239" s="132">
        <f t="shared" si="32"/>
        <v>0</v>
      </c>
      <c r="C239" s="133" t="e">
        <f t="shared" si="33"/>
        <v>#DIV/0!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 t="e">
        <f t="shared" si="30"/>
        <v>#DIV/0!</v>
      </c>
      <c r="AF239" s="127">
        <f>achats!V237</f>
        <v>0</v>
      </c>
      <c r="AG239" s="127">
        <f t="shared" si="31"/>
        <v>0</v>
      </c>
      <c r="AI239" s="7">
        <f>achats!V237</f>
        <v>0</v>
      </c>
      <c r="AJ239" s="7">
        <f>'1 23'!AG239+'2 23'!AG239+'3 23'!AG239+'4 23'!AG239+'5 20'!AG239+'6 20'!AG239+'7 23'!AG239+'8 23'!AG239+'9 20'!AG239+'10 20'!AG239+'11 20'!AG239+'12 20'!AG239</f>
        <v>0</v>
      </c>
    </row>
    <row r="240" spans="1:36" x14ac:dyDescent="0.15">
      <c r="A240" s="52">
        <f>'tab bord'!L26</f>
        <v>0</v>
      </c>
      <c r="B240" s="132">
        <f t="shared" si="32"/>
        <v>0</v>
      </c>
      <c r="C240" s="133" t="e">
        <f t="shared" si="33"/>
        <v>#DIV/0!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 t="e">
        <f t="shared" si="30"/>
        <v>#DIV/0!</v>
      </c>
      <c r="AF240" s="127">
        <f>achats!V238</f>
        <v>0</v>
      </c>
      <c r="AG240" s="127">
        <f t="shared" si="31"/>
        <v>0</v>
      </c>
      <c r="AI240" s="7">
        <f>achats!V238</f>
        <v>0</v>
      </c>
      <c r="AJ240" s="7">
        <f>'1 23'!AG240+'2 23'!AG240+'3 23'!AG240+'4 23'!AG240+'5 20'!AG240+'6 20'!AG240+'7 23'!AG240+'8 23'!AG240+'9 20'!AG240+'10 20'!AG240+'11 20'!AG240+'12 20'!AG240</f>
        <v>0</v>
      </c>
    </row>
    <row r="241" spans="1:36" x14ac:dyDescent="0.15">
      <c r="A241" s="52">
        <f>'tab bord'!L27</f>
        <v>0</v>
      </c>
      <c r="B241" s="132">
        <f t="shared" si="32"/>
        <v>0</v>
      </c>
      <c r="C241" s="133" t="e">
        <f t="shared" si="33"/>
        <v>#DIV/0!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 t="e">
        <f t="shared" si="30"/>
        <v>#DIV/0!</v>
      </c>
      <c r="AF241" s="127">
        <f>achats!V239</f>
        <v>0</v>
      </c>
      <c r="AG241" s="127">
        <f t="shared" si="31"/>
        <v>0</v>
      </c>
      <c r="AI241" s="7">
        <f>achats!V239</f>
        <v>0</v>
      </c>
      <c r="AJ241" s="7">
        <f>'1 23'!AG241+'2 23'!AG241+'3 23'!AG241+'4 23'!AG241+'5 20'!AG241+'6 20'!AG241+'7 23'!AG241+'8 23'!AG241+'9 20'!AG241+'10 20'!AG241+'11 20'!AG241+'12 20'!AG241</f>
        <v>0</v>
      </c>
    </row>
    <row r="242" spans="1:36" x14ac:dyDescent="0.15">
      <c r="A242" s="52">
        <f>'tab bord'!L28</f>
        <v>0</v>
      </c>
      <c r="B242" s="132">
        <f t="shared" si="32"/>
        <v>0</v>
      </c>
      <c r="C242" s="133" t="e">
        <f t="shared" si="33"/>
        <v>#DIV/0!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 t="e">
        <f t="shared" si="30"/>
        <v>#DIV/0!</v>
      </c>
      <c r="AF242" s="127">
        <f>achats!V240</f>
        <v>0</v>
      </c>
      <c r="AG242" s="127">
        <f t="shared" si="31"/>
        <v>0</v>
      </c>
      <c r="AI242" s="7">
        <f>achats!V240</f>
        <v>0</v>
      </c>
      <c r="AJ242" s="7">
        <f>'1 23'!AG242+'2 23'!AG242+'3 23'!AG242+'4 23'!AG242+'5 20'!AG242+'6 20'!AG242+'7 23'!AG242+'8 23'!AG242+'9 20'!AG242+'10 20'!AG242+'11 20'!AG242+'12 20'!AG242</f>
        <v>0</v>
      </c>
    </row>
    <row r="243" spans="1:36" x14ac:dyDescent="0.15">
      <c r="A243" s="52">
        <f>'tab bord'!L29</f>
        <v>0</v>
      </c>
      <c r="B243" s="132">
        <f t="shared" si="32"/>
        <v>0</v>
      </c>
      <c r="C243" s="133" t="e">
        <f t="shared" si="33"/>
        <v>#DIV/0!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 t="e">
        <f t="shared" si="30"/>
        <v>#DIV/0!</v>
      </c>
      <c r="AF243" s="127">
        <f>achats!V241</f>
        <v>0</v>
      </c>
      <c r="AG243" s="127">
        <f t="shared" si="31"/>
        <v>0</v>
      </c>
      <c r="AI243" s="7">
        <f>achats!V241</f>
        <v>0</v>
      </c>
      <c r="AJ243" s="7">
        <f>'1 23'!AG243+'2 23'!AG243+'3 23'!AG243+'4 23'!AG243+'5 20'!AG243+'6 20'!AG243+'7 23'!AG243+'8 23'!AG243+'9 20'!AG243+'10 20'!AG243+'11 20'!AG243+'12 20'!AG243</f>
        <v>0</v>
      </c>
    </row>
    <row r="244" spans="1:36" x14ac:dyDescent="0.15">
      <c r="A244" s="52">
        <f>'tab bord'!L30</f>
        <v>0</v>
      </c>
      <c r="B244" s="132">
        <f t="shared" si="32"/>
        <v>0</v>
      </c>
      <c r="C244" s="133" t="e">
        <f t="shared" si="33"/>
        <v>#DIV/0!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 t="e">
        <f t="shared" si="30"/>
        <v>#DIV/0!</v>
      </c>
      <c r="AF244" s="127">
        <f>achats!V242</f>
        <v>0</v>
      </c>
      <c r="AG244" s="127">
        <f t="shared" si="31"/>
        <v>0</v>
      </c>
      <c r="AI244" s="7">
        <f>achats!V242</f>
        <v>0</v>
      </c>
      <c r="AJ244" s="7">
        <f>'1 23'!AG244+'2 23'!AG244+'3 23'!AG244+'4 23'!AG244+'5 20'!AG244+'6 20'!AG244+'7 23'!AG244+'8 23'!AG244+'9 20'!AG244+'10 20'!AG244+'11 20'!AG244+'12 20'!AG244</f>
        <v>0</v>
      </c>
    </row>
    <row r="245" spans="1:36" x14ac:dyDescent="0.15">
      <c r="A245" s="52">
        <f>'tab bord'!L31</f>
        <v>0</v>
      </c>
      <c r="B245" s="132">
        <f t="shared" si="32"/>
        <v>0</v>
      </c>
      <c r="C245" s="133" t="e">
        <f t="shared" si="33"/>
        <v>#DIV/0!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 t="e">
        <f t="shared" si="30"/>
        <v>#DIV/0!</v>
      </c>
      <c r="AF245" s="127">
        <f>achats!V243</f>
        <v>0</v>
      </c>
      <c r="AG245" s="127">
        <f t="shared" si="31"/>
        <v>0</v>
      </c>
      <c r="AI245" s="7">
        <f>achats!V243</f>
        <v>0</v>
      </c>
      <c r="AJ245" s="7">
        <f>'1 23'!AG245+'2 23'!AG245+'3 23'!AG245+'4 23'!AG245+'5 20'!AG245+'6 20'!AG245+'7 23'!AG245+'8 23'!AG245+'9 20'!AG245+'10 20'!AG245+'11 20'!AG245+'12 20'!AG245</f>
        <v>0</v>
      </c>
    </row>
    <row r="246" spans="1:36" x14ac:dyDescent="0.15">
      <c r="A246" s="52">
        <f>'tab bord'!L32</f>
        <v>0</v>
      </c>
      <c r="B246" s="132">
        <f t="shared" si="32"/>
        <v>0</v>
      </c>
      <c r="C246" s="133" t="e">
        <f t="shared" si="33"/>
        <v>#DIV/0!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 t="e">
        <f t="shared" si="30"/>
        <v>#DIV/0!</v>
      </c>
      <c r="AF246" s="127">
        <f>achats!V244</f>
        <v>0</v>
      </c>
      <c r="AG246" s="127">
        <f t="shared" si="31"/>
        <v>0</v>
      </c>
      <c r="AI246" s="7">
        <f>achats!V244</f>
        <v>0</v>
      </c>
      <c r="AJ246" s="7">
        <f>'1 23'!AG246+'2 23'!AG246+'3 23'!AG246+'4 23'!AG246+'5 20'!AG246+'6 20'!AG246+'7 23'!AG246+'8 23'!AG246+'9 20'!AG246+'10 20'!AG246+'11 20'!AG246+'12 20'!AG246</f>
        <v>0</v>
      </c>
    </row>
    <row r="247" spans="1:36" x14ac:dyDescent="0.15">
      <c r="A247" s="52">
        <f>'tab bord'!L33</f>
        <v>0</v>
      </c>
      <c r="B247" s="132">
        <f t="shared" si="32"/>
        <v>0</v>
      </c>
      <c r="C247" s="133" t="e">
        <f t="shared" si="33"/>
        <v>#DIV/0!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 t="e">
        <f t="shared" si="30"/>
        <v>#DIV/0!</v>
      </c>
      <c r="AF247" s="127">
        <f>achats!V245</f>
        <v>0</v>
      </c>
      <c r="AG247" s="127">
        <f t="shared" si="31"/>
        <v>0</v>
      </c>
      <c r="AI247" s="7">
        <f>achats!V245</f>
        <v>0</v>
      </c>
      <c r="AJ247" s="7">
        <f>'1 23'!AG247+'2 23'!AG247+'3 23'!AG247+'4 23'!AG247+'5 20'!AG247+'6 20'!AG247+'7 23'!AG247+'8 23'!AG247+'9 20'!AG247+'10 20'!AG247+'11 20'!AG247+'12 20'!AG247</f>
        <v>0</v>
      </c>
    </row>
    <row r="248" spans="1:36" x14ac:dyDescent="0.15">
      <c r="A248" s="52">
        <f>'tab bord'!L34</f>
        <v>0</v>
      </c>
      <c r="B248" s="132">
        <f t="shared" si="32"/>
        <v>0</v>
      </c>
      <c r="C248" s="133" t="e">
        <f t="shared" si="33"/>
        <v>#DIV/0!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 t="e">
        <f t="shared" si="30"/>
        <v>#DIV/0!</v>
      </c>
      <c r="AF248" s="127">
        <f>achats!V246</f>
        <v>0</v>
      </c>
      <c r="AG248" s="127">
        <f t="shared" si="31"/>
        <v>0</v>
      </c>
      <c r="AI248" s="7">
        <f>achats!V246</f>
        <v>0</v>
      </c>
      <c r="AJ248" s="7">
        <f>'1 23'!AG248+'2 23'!AG248+'3 23'!AG248+'4 23'!AG248+'5 20'!AG248+'6 20'!AG248+'7 23'!AG248+'8 23'!AG248+'9 20'!AG248+'10 20'!AG248+'11 20'!AG248+'12 20'!AG248</f>
        <v>0</v>
      </c>
    </row>
    <row r="249" spans="1:36" x14ac:dyDescent="0.15">
      <c r="A249" s="52">
        <f>'tab bord'!L35</f>
        <v>0</v>
      </c>
      <c r="B249" s="132">
        <f t="shared" si="32"/>
        <v>0</v>
      </c>
      <c r="C249" s="133" t="e">
        <f t="shared" si="33"/>
        <v>#DIV/0!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 t="e">
        <f t="shared" si="30"/>
        <v>#DIV/0!</v>
      </c>
      <c r="AF249" s="127">
        <f>achats!V247</f>
        <v>0</v>
      </c>
      <c r="AG249" s="127">
        <f t="shared" si="31"/>
        <v>0</v>
      </c>
      <c r="AI249" s="7">
        <f>achats!V247</f>
        <v>0</v>
      </c>
      <c r="AJ249" s="7">
        <f>'1 23'!AG249+'2 23'!AG249+'3 23'!AG249+'4 23'!AG249+'5 20'!AG249+'6 20'!AG249+'7 23'!AG249+'8 23'!AG249+'9 20'!AG249+'10 20'!AG249+'11 20'!AG249+'12 20'!AG249</f>
        <v>0</v>
      </c>
    </row>
    <row r="250" spans="1:36" x14ac:dyDescent="0.15">
      <c r="A250" s="52">
        <f>'tab bord'!L36</f>
        <v>0</v>
      </c>
      <c r="B250" s="132">
        <f t="shared" si="32"/>
        <v>0</v>
      </c>
      <c r="C250" s="133" t="e">
        <f t="shared" si="33"/>
        <v>#DIV/0!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 t="e">
        <f t="shared" si="30"/>
        <v>#DIV/0!</v>
      </c>
      <c r="AF250" s="127">
        <f>achats!V248</f>
        <v>0</v>
      </c>
      <c r="AG250" s="127">
        <f t="shared" si="31"/>
        <v>0</v>
      </c>
      <c r="AI250" s="7">
        <f>achats!V248</f>
        <v>0</v>
      </c>
      <c r="AJ250" s="7">
        <f>'1 23'!AG250+'2 23'!AG250+'3 23'!AG250+'4 23'!AG250+'5 20'!AG250+'6 20'!AG250+'7 23'!AG250+'8 23'!AG250+'9 20'!AG250+'10 20'!AG250+'11 20'!AG250+'12 20'!AG250</f>
        <v>0</v>
      </c>
    </row>
    <row r="251" spans="1:36" x14ac:dyDescent="0.15">
      <c r="A251" s="52">
        <f>'tab bord'!L37</f>
        <v>0</v>
      </c>
      <c r="B251" s="132">
        <f t="shared" si="32"/>
        <v>0</v>
      </c>
      <c r="C251" s="133" t="e">
        <f t="shared" si="33"/>
        <v>#DIV/0!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 t="e">
        <f t="shared" si="30"/>
        <v>#DIV/0!</v>
      </c>
      <c r="AF251" s="127">
        <f>achats!V249</f>
        <v>0</v>
      </c>
      <c r="AG251" s="127">
        <f t="shared" si="31"/>
        <v>0</v>
      </c>
      <c r="AI251" s="7">
        <f>achats!V249</f>
        <v>0</v>
      </c>
      <c r="AJ251" s="7">
        <f>'1 23'!AG251+'2 23'!AG251+'3 23'!AG251+'4 23'!AG251+'5 20'!AG251+'6 20'!AG251+'7 23'!AG251+'8 23'!AG251+'9 20'!AG251+'10 20'!AG251+'11 20'!AG251+'12 20'!AG251</f>
        <v>0</v>
      </c>
    </row>
    <row r="252" spans="1:36" x14ac:dyDescent="0.15">
      <c r="A252" s="52">
        <f>'tab bord'!L38</f>
        <v>0</v>
      </c>
      <c r="B252" s="132">
        <f t="shared" si="32"/>
        <v>0</v>
      </c>
      <c r="C252" s="133" t="e">
        <f t="shared" si="33"/>
        <v>#DIV/0!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 t="e">
        <f t="shared" si="30"/>
        <v>#DIV/0!</v>
      </c>
      <c r="AF252" s="127">
        <f>achats!V250</f>
        <v>0</v>
      </c>
      <c r="AG252" s="127">
        <f t="shared" si="31"/>
        <v>0</v>
      </c>
      <c r="AI252" s="7">
        <f>achats!V250</f>
        <v>0</v>
      </c>
      <c r="AJ252" s="7">
        <f>'1 23'!AG252+'2 23'!AG252+'3 23'!AG252+'4 23'!AG252+'5 20'!AG252+'6 20'!AG252+'7 23'!AG252+'8 23'!AG252+'9 20'!AG252+'10 20'!AG252+'11 20'!AG252+'12 20'!AG252</f>
        <v>0</v>
      </c>
    </row>
    <row r="253" spans="1:36" x14ac:dyDescent="0.15">
      <c r="A253" s="52">
        <f>'tab bord'!L39</f>
        <v>0</v>
      </c>
      <c r="B253" s="132">
        <f t="shared" si="32"/>
        <v>0</v>
      </c>
      <c r="C253" s="133" t="e">
        <f t="shared" si="33"/>
        <v>#DIV/0!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 t="e">
        <f t="shared" si="30"/>
        <v>#DIV/0!</v>
      </c>
      <c r="AF253" s="127">
        <f>achats!V251</f>
        <v>0</v>
      </c>
      <c r="AG253" s="127">
        <f t="shared" si="31"/>
        <v>0</v>
      </c>
      <c r="AI253" s="7">
        <f>achats!V251</f>
        <v>0</v>
      </c>
      <c r="AJ253" s="7">
        <f>'1 23'!AG253+'2 23'!AG253+'3 23'!AG253+'4 23'!AG253+'5 20'!AG253+'6 20'!AG253+'7 23'!AG253+'8 23'!AG253+'9 20'!AG253+'10 20'!AG253+'11 20'!AG253+'12 20'!AG253</f>
        <v>0</v>
      </c>
    </row>
    <row r="254" spans="1:36" x14ac:dyDescent="0.15">
      <c r="A254" s="52">
        <f>'tab bord'!L40</f>
        <v>0</v>
      </c>
      <c r="B254" s="132">
        <f t="shared" si="32"/>
        <v>0</v>
      </c>
      <c r="C254" s="133" t="e">
        <f t="shared" si="33"/>
        <v>#DIV/0!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 t="e">
        <f t="shared" si="30"/>
        <v>#DIV/0!</v>
      </c>
      <c r="AF254" s="127">
        <f>achats!V252</f>
        <v>0</v>
      </c>
      <c r="AG254" s="127">
        <f t="shared" si="31"/>
        <v>0</v>
      </c>
      <c r="AI254" s="7">
        <f>achats!V252</f>
        <v>0</v>
      </c>
      <c r="AJ254" s="7">
        <f>'1 23'!AG254+'2 23'!AG254+'3 23'!AG254+'4 23'!AG254+'5 20'!AG254+'6 20'!AG254+'7 23'!AG254+'8 23'!AG254+'9 20'!AG254+'10 20'!AG254+'11 20'!AG254+'12 20'!AG254</f>
        <v>0</v>
      </c>
    </row>
    <row r="255" spans="1:36" x14ac:dyDescent="0.15">
      <c r="A255" s="52">
        <f>'tab bord'!L41</f>
        <v>0</v>
      </c>
      <c r="B255" s="132">
        <f t="shared" si="32"/>
        <v>0</v>
      </c>
      <c r="C255" s="133" t="e">
        <f t="shared" si="33"/>
        <v>#DIV/0!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 t="e">
        <f t="shared" si="30"/>
        <v>#DIV/0!</v>
      </c>
      <c r="AF255" s="127">
        <f>achats!V253</f>
        <v>0</v>
      </c>
      <c r="AG255" s="127">
        <f t="shared" si="31"/>
        <v>0</v>
      </c>
      <c r="AI255" s="7">
        <f>achats!V253</f>
        <v>0</v>
      </c>
      <c r="AJ255" s="7">
        <f>'1 23'!AG255+'2 23'!AG255+'3 23'!AG255+'4 23'!AG255+'5 20'!AG255+'6 20'!AG255+'7 23'!AG255+'8 23'!AG255+'9 20'!AG255+'10 20'!AG255+'11 20'!AG255+'12 20'!AG255</f>
        <v>0</v>
      </c>
    </row>
    <row r="256" spans="1:36" x14ac:dyDescent="0.15">
      <c r="A256" s="52">
        <f>'tab bord'!L42</f>
        <v>0</v>
      </c>
      <c r="B256" s="132">
        <f t="shared" si="32"/>
        <v>0</v>
      </c>
      <c r="C256" s="133" t="e">
        <f t="shared" si="33"/>
        <v>#DIV/0!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 t="e">
        <f t="shared" si="30"/>
        <v>#DIV/0!</v>
      </c>
      <c r="AF256" s="127">
        <f>achats!V254</f>
        <v>0</v>
      </c>
      <c r="AG256" s="127">
        <f t="shared" si="31"/>
        <v>0</v>
      </c>
      <c r="AI256" s="7">
        <f>achats!V254</f>
        <v>0</v>
      </c>
      <c r="AJ256" s="7">
        <f>'1 23'!AG256+'2 23'!AG256+'3 23'!AG256+'4 23'!AG256+'5 20'!AG256+'6 20'!AG256+'7 23'!AG256+'8 23'!AG256+'9 20'!AG256+'10 20'!AG256+'11 20'!AG256+'12 20'!AG256</f>
        <v>0</v>
      </c>
    </row>
    <row r="257" spans="1:36" x14ac:dyDescent="0.15">
      <c r="A257" s="52">
        <f>'tab bord'!L43</f>
        <v>0</v>
      </c>
      <c r="B257" s="132">
        <f t="shared" si="32"/>
        <v>0</v>
      </c>
      <c r="C257" s="133" t="e">
        <f t="shared" si="33"/>
        <v>#DIV/0!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 t="e">
        <f t="shared" si="30"/>
        <v>#DIV/0!</v>
      </c>
      <c r="AF257" s="127">
        <f>achats!V255</f>
        <v>0</v>
      </c>
      <c r="AG257" s="127">
        <f t="shared" si="31"/>
        <v>0</v>
      </c>
      <c r="AI257" s="7">
        <f>achats!V255</f>
        <v>0</v>
      </c>
      <c r="AJ257" s="7">
        <f>'1 23'!AG257+'2 23'!AG257+'3 23'!AG257+'4 23'!AG257+'5 20'!AG257+'6 20'!AG257+'7 23'!AG257+'8 23'!AG257+'9 20'!AG257+'10 20'!AG257+'11 20'!AG257+'12 20'!AG257</f>
        <v>0</v>
      </c>
    </row>
    <row r="258" spans="1:36" x14ac:dyDescent="0.15">
      <c r="A258" s="52">
        <f>'tab bord'!L44</f>
        <v>0</v>
      </c>
      <c r="B258" s="132">
        <f t="shared" si="32"/>
        <v>0</v>
      </c>
      <c r="C258" s="133" t="e">
        <f t="shared" si="33"/>
        <v>#DIV/0!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 t="e">
        <f t="shared" si="30"/>
        <v>#DIV/0!</v>
      </c>
      <c r="AF258" s="127">
        <f>achats!V256</f>
        <v>0</v>
      </c>
      <c r="AG258" s="127">
        <f t="shared" si="31"/>
        <v>0</v>
      </c>
      <c r="AI258" s="7">
        <f>achats!V256</f>
        <v>0</v>
      </c>
      <c r="AJ258" s="7">
        <f>'1 23'!AG258+'2 23'!AG258+'3 23'!AG258+'4 23'!AG258+'5 20'!AG258+'6 20'!AG258+'7 23'!AG258+'8 23'!AG258+'9 20'!AG258+'10 20'!AG258+'11 20'!AG258+'12 20'!AG258</f>
        <v>0</v>
      </c>
    </row>
    <row r="259" spans="1:36" x14ac:dyDescent="0.15">
      <c r="A259" s="52">
        <f>'tab bord'!L45</f>
        <v>0</v>
      </c>
      <c r="B259" s="132">
        <f t="shared" si="32"/>
        <v>0</v>
      </c>
      <c r="C259" s="133" t="e">
        <f t="shared" si="33"/>
        <v>#DIV/0!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 t="e">
        <f t="shared" si="30"/>
        <v>#DIV/0!</v>
      </c>
      <c r="AF259" s="127">
        <f>achats!V257</f>
        <v>0</v>
      </c>
      <c r="AG259" s="127">
        <f t="shared" si="31"/>
        <v>0</v>
      </c>
      <c r="AI259" s="7">
        <f>achats!V257</f>
        <v>0</v>
      </c>
      <c r="AJ259" s="7">
        <f>'1 23'!AG259+'2 23'!AG259+'3 23'!AG259+'4 23'!AG259+'5 20'!AG259+'6 20'!AG259+'7 23'!AG259+'8 23'!AG259+'9 20'!AG259+'10 20'!AG259+'11 20'!AG259+'12 20'!AG259</f>
        <v>0</v>
      </c>
    </row>
    <row r="260" spans="1:36" x14ac:dyDescent="0.15">
      <c r="A260" s="52">
        <f>'tab bord'!L46</f>
        <v>0</v>
      </c>
      <c r="B260" s="132">
        <f t="shared" si="32"/>
        <v>0</v>
      </c>
      <c r="C260" s="133" t="e">
        <f t="shared" si="33"/>
        <v>#DIV/0!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 t="e">
        <f t="shared" si="30"/>
        <v>#DIV/0!</v>
      </c>
      <c r="AF260" s="127">
        <f>achats!V258</f>
        <v>0</v>
      </c>
      <c r="AG260" s="127">
        <f t="shared" si="31"/>
        <v>0</v>
      </c>
      <c r="AI260" s="7">
        <f>achats!V258</f>
        <v>0</v>
      </c>
      <c r="AJ260" s="7">
        <f>'1 23'!AG260+'2 23'!AG260+'3 23'!AG260+'4 23'!AG260+'5 20'!AG260+'6 20'!AG260+'7 23'!AG260+'8 23'!AG260+'9 20'!AG260+'10 20'!AG260+'11 20'!AG260+'12 20'!AG260</f>
        <v>0</v>
      </c>
    </row>
    <row r="261" spans="1:36" x14ac:dyDescent="0.15">
      <c r="A261" s="52">
        <f>'tab bord'!L47</f>
        <v>0</v>
      </c>
      <c r="B261" s="132">
        <f t="shared" si="32"/>
        <v>0</v>
      </c>
      <c r="C261" s="133" t="e">
        <f t="shared" si="33"/>
        <v>#DIV/0!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 t="e">
        <f t="shared" ref="AB261:AB324" si="38">AA261/$AD$4</f>
        <v>#DIV/0!</v>
      </c>
      <c r="AF261" s="127">
        <f>achats!V259</f>
        <v>0</v>
      </c>
      <c r="AG261" s="127">
        <f t="shared" si="31"/>
        <v>0</v>
      </c>
      <c r="AI261" s="7">
        <f>achats!V259</f>
        <v>0</v>
      </c>
      <c r="AJ261" s="7">
        <f>'1 23'!AG261+'2 23'!AG261+'3 23'!AG261+'4 23'!AG261+'5 20'!AG261+'6 20'!AG261+'7 23'!AG261+'8 23'!AG261+'9 20'!AG261+'10 20'!AG261+'11 20'!AG261+'12 20'!AG261</f>
        <v>0</v>
      </c>
    </row>
    <row r="262" spans="1:36" x14ac:dyDescent="0.15">
      <c r="A262" s="52">
        <f>'tab bord'!L48</f>
        <v>0</v>
      </c>
      <c r="B262" s="132">
        <f t="shared" si="32"/>
        <v>0</v>
      </c>
      <c r="C262" s="133" t="e">
        <f t="shared" si="33"/>
        <v>#DIV/0!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 t="e">
        <f t="shared" si="38"/>
        <v>#DIV/0!</v>
      </c>
      <c r="AF262" s="127">
        <f>achats!V260</f>
        <v>0</v>
      </c>
      <c r="AG262" s="127">
        <f t="shared" ref="AG262:AG325" si="39">(SUMIF(F:F,AF262,G:G))+(SUMIF(N:N,AF262,O:O))</f>
        <v>0</v>
      </c>
      <c r="AI262" s="7">
        <f>achats!V260</f>
        <v>0</v>
      </c>
      <c r="AJ262" s="7">
        <f>'1 23'!AG262+'2 23'!AG262+'3 23'!AG262+'4 23'!AG262+'5 20'!AG262+'6 20'!AG262+'7 23'!AG262+'8 23'!AG262+'9 20'!AG262+'10 20'!AG262+'11 20'!AG262+'12 20'!AG262</f>
        <v>0</v>
      </c>
    </row>
    <row r="263" spans="1:36" x14ac:dyDescent="0.15">
      <c r="A263" s="52">
        <f>'tab bord'!L49</f>
        <v>0</v>
      </c>
      <c r="B263" s="132">
        <f t="shared" si="32"/>
        <v>0</v>
      </c>
      <c r="C263" s="133" t="e">
        <f t="shared" si="33"/>
        <v>#DIV/0!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 t="e">
        <f t="shared" si="38"/>
        <v>#DIV/0!</v>
      </c>
      <c r="AF263" s="127">
        <f>achats!V261</f>
        <v>0</v>
      </c>
      <c r="AG263" s="127">
        <f t="shared" si="39"/>
        <v>0</v>
      </c>
      <c r="AI263" s="7">
        <f>achats!V261</f>
        <v>0</v>
      </c>
      <c r="AJ263" s="7">
        <f>'1 23'!AG263+'2 23'!AG263+'3 23'!AG263+'4 23'!AG263+'5 20'!AG263+'6 20'!AG263+'7 23'!AG263+'8 23'!AG263+'9 20'!AG263+'10 20'!AG263+'11 20'!AG263+'12 20'!AG263</f>
        <v>0</v>
      </c>
    </row>
    <row r="264" spans="1:36" x14ac:dyDescent="0.15">
      <c r="A264" s="52">
        <f>'tab bord'!L50</f>
        <v>0</v>
      </c>
      <c r="B264" s="132">
        <f t="shared" si="32"/>
        <v>0</v>
      </c>
      <c r="C264" s="133" t="e">
        <f t="shared" si="33"/>
        <v>#DIV/0!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 t="e">
        <f t="shared" si="38"/>
        <v>#DIV/0!</v>
      </c>
      <c r="AF264" s="127">
        <f>achats!V262</f>
        <v>0</v>
      </c>
      <c r="AG264" s="127">
        <f t="shared" si="39"/>
        <v>0</v>
      </c>
      <c r="AI264" s="7">
        <f>achats!V262</f>
        <v>0</v>
      </c>
      <c r="AJ264" s="7">
        <f>'1 23'!AG264+'2 23'!AG264+'3 23'!AG264+'4 23'!AG264+'5 20'!AG264+'6 20'!AG264+'7 23'!AG264+'8 23'!AG264+'9 20'!AG264+'10 20'!AG264+'11 20'!AG264+'12 20'!AG264</f>
        <v>0</v>
      </c>
    </row>
    <row r="265" spans="1:36" x14ac:dyDescent="0.15">
      <c r="A265" s="52">
        <f>'tab bord'!L51</f>
        <v>0</v>
      </c>
      <c r="B265" s="132">
        <f t="shared" si="32"/>
        <v>0</v>
      </c>
      <c r="C265" s="133" t="e">
        <f t="shared" si="33"/>
        <v>#DIV/0!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 t="e">
        <f t="shared" si="38"/>
        <v>#DIV/0!</v>
      </c>
      <c r="AF265" s="127">
        <f>achats!V263</f>
        <v>0</v>
      </c>
      <c r="AG265" s="127">
        <f t="shared" si="39"/>
        <v>0</v>
      </c>
      <c r="AI265" s="7">
        <f>achats!V263</f>
        <v>0</v>
      </c>
      <c r="AJ265" s="7">
        <f>'1 23'!AG265+'2 23'!AG265+'3 23'!AG265+'4 23'!AG265+'5 20'!AG265+'6 20'!AG265+'7 23'!AG265+'8 23'!AG265+'9 20'!AG265+'10 20'!AG265+'11 20'!AG265+'12 20'!AG265</f>
        <v>0</v>
      </c>
    </row>
    <row r="266" spans="1:36" x14ac:dyDescent="0.15">
      <c r="A266" s="52">
        <f>'tab bord'!L52</f>
        <v>0</v>
      </c>
      <c r="B266" s="132">
        <f t="shared" si="32"/>
        <v>0</v>
      </c>
      <c r="C266" s="133" t="e">
        <f t="shared" si="33"/>
        <v>#DIV/0!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 t="e">
        <f t="shared" si="38"/>
        <v>#DIV/0!</v>
      </c>
      <c r="AF266" s="127">
        <f>achats!V264</f>
        <v>0</v>
      </c>
      <c r="AG266" s="127">
        <f t="shared" si="39"/>
        <v>0</v>
      </c>
      <c r="AI266" s="7">
        <f>achats!V264</f>
        <v>0</v>
      </c>
      <c r="AJ266" s="7">
        <f>'1 23'!AG266+'2 23'!AG266+'3 23'!AG266+'4 23'!AG266+'5 20'!AG266+'6 20'!AG266+'7 23'!AG266+'8 23'!AG266+'9 20'!AG266+'10 20'!AG266+'11 20'!AG266+'12 20'!AG266</f>
        <v>0</v>
      </c>
    </row>
    <row r="267" spans="1:36" x14ac:dyDescent="0.15">
      <c r="A267" s="52">
        <f>'tab bord'!L53</f>
        <v>0</v>
      </c>
      <c r="B267" s="132">
        <f t="shared" si="32"/>
        <v>0</v>
      </c>
      <c r="C267" s="133" t="e">
        <f t="shared" si="33"/>
        <v>#DIV/0!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 t="e">
        <f t="shared" si="38"/>
        <v>#DIV/0!</v>
      </c>
      <c r="AF267" s="127">
        <f>achats!V265</f>
        <v>0</v>
      </c>
      <c r="AG267" s="127">
        <f t="shared" si="39"/>
        <v>0</v>
      </c>
      <c r="AI267" s="7">
        <f>achats!V265</f>
        <v>0</v>
      </c>
      <c r="AJ267" s="7">
        <f>'1 23'!AG267+'2 23'!AG267+'3 23'!AG267+'4 23'!AG267+'5 20'!AG267+'6 20'!AG267+'7 23'!AG267+'8 23'!AG267+'9 20'!AG267+'10 20'!AG267+'11 20'!AG267+'12 20'!AG267</f>
        <v>0</v>
      </c>
    </row>
    <row r="268" spans="1:36" x14ac:dyDescent="0.15">
      <c r="A268" s="52">
        <f>'tab bord'!L54</f>
        <v>0</v>
      </c>
      <c r="B268" s="132">
        <f t="shared" si="32"/>
        <v>0</v>
      </c>
      <c r="C268" s="133" t="e">
        <f t="shared" si="33"/>
        <v>#DIV/0!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 t="e">
        <f t="shared" si="38"/>
        <v>#DIV/0!</v>
      </c>
      <c r="AF268" s="127">
        <f>achats!V266</f>
        <v>0</v>
      </c>
      <c r="AG268" s="127">
        <f t="shared" si="39"/>
        <v>0</v>
      </c>
      <c r="AI268" s="7">
        <f>achats!V266</f>
        <v>0</v>
      </c>
      <c r="AJ268" s="7">
        <f>'1 23'!AG268+'2 23'!AG268+'3 23'!AG268+'4 23'!AG268+'5 20'!AG268+'6 20'!AG268+'7 23'!AG268+'8 23'!AG268+'9 20'!AG268+'10 20'!AG268+'11 20'!AG268+'12 20'!AG268</f>
        <v>0</v>
      </c>
    </row>
    <row r="269" spans="1:36" x14ac:dyDescent="0.15">
      <c r="A269" s="52">
        <f>'tab bord'!L55</f>
        <v>0</v>
      </c>
      <c r="B269" s="132">
        <f t="shared" si="32"/>
        <v>0</v>
      </c>
      <c r="C269" s="133" t="e">
        <f t="shared" si="33"/>
        <v>#DIV/0!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 t="e">
        <f t="shared" si="38"/>
        <v>#DIV/0!</v>
      </c>
      <c r="AF269" s="127">
        <f>achats!V267</f>
        <v>0</v>
      </c>
      <c r="AG269" s="127">
        <f t="shared" si="39"/>
        <v>0</v>
      </c>
      <c r="AI269" s="7">
        <f>achats!V267</f>
        <v>0</v>
      </c>
      <c r="AJ269" s="7">
        <f>'1 23'!AG269+'2 23'!AG269+'3 23'!AG269+'4 23'!AG269+'5 20'!AG269+'6 20'!AG269+'7 23'!AG269+'8 23'!AG269+'9 20'!AG269+'10 20'!AG269+'11 20'!AG269+'12 20'!AG269</f>
        <v>0</v>
      </c>
    </row>
    <row r="270" spans="1:36" x14ac:dyDescent="0.15">
      <c r="A270" s="52">
        <f>'tab bord'!L56</f>
        <v>0</v>
      </c>
      <c r="B270" s="132">
        <f t="shared" si="32"/>
        <v>0</v>
      </c>
      <c r="C270" s="133" t="e">
        <f t="shared" si="33"/>
        <v>#DIV/0!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 t="e">
        <f t="shared" si="38"/>
        <v>#DIV/0!</v>
      </c>
      <c r="AF270" s="127">
        <f>achats!V268</f>
        <v>0</v>
      </c>
      <c r="AG270" s="127">
        <f t="shared" si="39"/>
        <v>0</v>
      </c>
      <c r="AI270" s="7">
        <f>achats!V268</f>
        <v>0</v>
      </c>
      <c r="AJ270" s="7">
        <f>'1 23'!AG270+'2 23'!AG270+'3 23'!AG270+'4 23'!AG270+'5 20'!AG270+'6 20'!AG270+'7 23'!AG270+'8 23'!AG270+'9 20'!AG270+'10 20'!AG270+'11 20'!AG270+'12 20'!AG270</f>
        <v>0</v>
      </c>
    </row>
    <row r="271" spans="1:36" x14ac:dyDescent="0.15">
      <c r="A271" s="52">
        <f>'tab bord'!L57</f>
        <v>0</v>
      </c>
      <c r="B271" s="132">
        <f t="shared" si="32"/>
        <v>0</v>
      </c>
      <c r="C271" s="133" t="e">
        <f t="shared" si="33"/>
        <v>#DIV/0!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 t="e">
        <f t="shared" si="38"/>
        <v>#DIV/0!</v>
      </c>
      <c r="AF271" s="127">
        <f>achats!V269</f>
        <v>0</v>
      </c>
      <c r="AG271" s="127">
        <f t="shared" si="39"/>
        <v>0</v>
      </c>
      <c r="AI271" s="7">
        <f>achats!V269</f>
        <v>0</v>
      </c>
      <c r="AJ271" s="7">
        <f>'1 23'!AG271+'2 23'!AG271+'3 23'!AG271+'4 23'!AG271+'5 20'!AG271+'6 20'!AG271+'7 23'!AG271+'8 23'!AG271+'9 20'!AG271+'10 20'!AG271+'11 20'!AG271+'12 20'!AG271</f>
        <v>0</v>
      </c>
    </row>
    <row r="272" spans="1:36" x14ac:dyDescent="0.15">
      <c r="A272" s="52">
        <f>'tab bord'!L58</f>
        <v>0</v>
      </c>
      <c r="B272" s="132">
        <f t="shared" si="32"/>
        <v>0</v>
      </c>
      <c r="C272" s="133" t="e">
        <f t="shared" si="33"/>
        <v>#DIV/0!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 t="e">
        <f t="shared" si="38"/>
        <v>#DIV/0!</v>
      </c>
      <c r="AF272" s="127">
        <f>achats!V270</f>
        <v>0</v>
      </c>
      <c r="AG272" s="127">
        <f t="shared" si="39"/>
        <v>0</v>
      </c>
      <c r="AI272" s="7">
        <f>achats!V270</f>
        <v>0</v>
      </c>
      <c r="AJ272" s="7">
        <f>'1 23'!AG272+'2 23'!AG272+'3 23'!AG272+'4 23'!AG272+'5 20'!AG272+'6 20'!AG272+'7 23'!AG272+'8 23'!AG272+'9 20'!AG272+'10 20'!AG272+'11 20'!AG272+'12 20'!AG272</f>
        <v>0</v>
      </c>
    </row>
    <row r="273" spans="1:36" x14ac:dyDescent="0.15">
      <c r="A273" s="52">
        <f>'tab bord'!L59</f>
        <v>0</v>
      </c>
      <c r="B273" s="132">
        <f t="shared" si="32"/>
        <v>0</v>
      </c>
      <c r="C273" s="133" t="e">
        <f t="shared" si="33"/>
        <v>#DIV/0!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 t="e">
        <f t="shared" si="38"/>
        <v>#DIV/0!</v>
      </c>
      <c r="AF273" s="127">
        <f>achats!V271</f>
        <v>0</v>
      </c>
      <c r="AG273" s="127">
        <f t="shared" si="39"/>
        <v>0</v>
      </c>
      <c r="AI273" s="7">
        <f>achats!V271</f>
        <v>0</v>
      </c>
      <c r="AJ273" s="7">
        <f>'1 23'!AG273+'2 23'!AG273+'3 23'!AG273+'4 23'!AG273+'5 20'!AG273+'6 20'!AG273+'7 23'!AG273+'8 23'!AG273+'9 20'!AG273+'10 20'!AG273+'11 20'!AG273+'12 20'!AG273</f>
        <v>0</v>
      </c>
    </row>
    <row r="274" spans="1:36" x14ac:dyDescent="0.15">
      <c r="A274" s="52">
        <f>'tab bord'!L60</f>
        <v>0</v>
      </c>
      <c r="B274" s="132">
        <f t="shared" si="32"/>
        <v>0</v>
      </c>
      <c r="C274" s="133" t="e">
        <f t="shared" si="33"/>
        <v>#DIV/0!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 t="e">
        <f t="shared" si="38"/>
        <v>#DIV/0!</v>
      </c>
      <c r="AF274" s="127">
        <f>achats!V272</f>
        <v>0</v>
      </c>
      <c r="AG274" s="127">
        <f t="shared" si="39"/>
        <v>0</v>
      </c>
      <c r="AI274" s="7">
        <f>achats!V272</f>
        <v>0</v>
      </c>
      <c r="AJ274" s="7">
        <f>'1 23'!AG274+'2 23'!AG274+'3 23'!AG274+'4 23'!AG274+'5 20'!AG274+'6 20'!AG274+'7 23'!AG274+'8 23'!AG274+'9 20'!AG274+'10 20'!AG274+'11 20'!AG274+'12 20'!AG274</f>
        <v>0</v>
      </c>
    </row>
    <row r="275" spans="1:36" x14ac:dyDescent="0.15">
      <c r="A275" s="52">
        <f>'tab bord'!L61</f>
        <v>0</v>
      </c>
      <c r="B275" s="132">
        <f t="shared" si="32"/>
        <v>0</v>
      </c>
      <c r="C275" s="133" t="e">
        <f t="shared" si="33"/>
        <v>#DIV/0!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 t="e">
        <f t="shared" si="38"/>
        <v>#DIV/0!</v>
      </c>
      <c r="AF275" s="127">
        <f>achats!V273</f>
        <v>0</v>
      </c>
      <c r="AG275" s="127">
        <f t="shared" si="39"/>
        <v>0</v>
      </c>
      <c r="AI275" s="7">
        <f>achats!V273</f>
        <v>0</v>
      </c>
      <c r="AJ275" s="7">
        <f>'1 23'!AG275+'2 23'!AG275+'3 23'!AG275+'4 23'!AG275+'5 20'!AG275+'6 20'!AG275+'7 23'!AG275+'8 23'!AG275+'9 20'!AG275+'10 20'!AG275+'11 20'!AG275+'12 20'!AG275</f>
        <v>0</v>
      </c>
    </row>
    <row r="276" spans="1:36" x14ac:dyDescent="0.15">
      <c r="A276" s="52">
        <f>'tab bord'!L62</f>
        <v>0</v>
      </c>
      <c r="B276" s="132">
        <f t="shared" si="32"/>
        <v>0</v>
      </c>
      <c r="C276" s="133" t="e">
        <f t="shared" si="33"/>
        <v>#DIV/0!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 t="e">
        <f t="shared" si="38"/>
        <v>#DIV/0!</v>
      </c>
      <c r="AF276" s="127">
        <f>achats!V274</f>
        <v>0</v>
      </c>
      <c r="AG276" s="127">
        <f t="shared" si="39"/>
        <v>0</v>
      </c>
      <c r="AI276" s="7">
        <f>achats!V274</f>
        <v>0</v>
      </c>
      <c r="AJ276" s="7">
        <f>'1 23'!AG276+'2 23'!AG276+'3 23'!AG276+'4 23'!AG276+'5 20'!AG276+'6 20'!AG276+'7 23'!AG276+'8 23'!AG276+'9 20'!AG276+'10 20'!AG276+'11 20'!AG276+'12 20'!AG276</f>
        <v>0</v>
      </c>
    </row>
    <row r="277" spans="1:36" x14ac:dyDescent="0.15">
      <c r="A277" s="52">
        <f>'tab bord'!L63</f>
        <v>0</v>
      </c>
      <c r="B277" s="132">
        <f t="shared" si="32"/>
        <v>0</v>
      </c>
      <c r="C277" s="133" t="e">
        <f t="shared" si="33"/>
        <v>#DIV/0!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 t="e">
        <f t="shared" si="38"/>
        <v>#DIV/0!</v>
      </c>
      <c r="AF277" s="127">
        <f>achats!V275</f>
        <v>0</v>
      </c>
      <c r="AG277" s="127">
        <f t="shared" si="39"/>
        <v>0</v>
      </c>
      <c r="AI277" s="7">
        <f>achats!V275</f>
        <v>0</v>
      </c>
      <c r="AJ277" s="7">
        <f>'1 23'!AG277+'2 23'!AG277+'3 23'!AG277+'4 23'!AG277+'5 20'!AG277+'6 20'!AG277+'7 23'!AG277+'8 23'!AG277+'9 20'!AG277+'10 20'!AG277+'11 20'!AG277+'12 20'!AG277</f>
        <v>0</v>
      </c>
    </row>
    <row r="278" spans="1:36" x14ac:dyDescent="0.15">
      <c r="A278" s="52">
        <f>'tab bord'!L64</f>
        <v>0</v>
      </c>
      <c r="B278" s="132">
        <f t="shared" si="32"/>
        <v>0</v>
      </c>
      <c r="C278" s="133" t="e">
        <f t="shared" si="33"/>
        <v>#DIV/0!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 t="e">
        <f t="shared" si="38"/>
        <v>#DIV/0!</v>
      </c>
      <c r="AF278" s="127">
        <f>achats!V276</f>
        <v>0</v>
      </c>
      <c r="AG278" s="127">
        <f t="shared" si="39"/>
        <v>0</v>
      </c>
      <c r="AI278" s="7">
        <f>achats!V276</f>
        <v>0</v>
      </c>
      <c r="AJ278" s="7">
        <f>'1 23'!AG278+'2 23'!AG278+'3 23'!AG278+'4 23'!AG278+'5 20'!AG278+'6 20'!AG278+'7 23'!AG278+'8 23'!AG278+'9 20'!AG278+'10 20'!AG278+'11 20'!AG278+'12 20'!AG278</f>
        <v>0</v>
      </c>
    </row>
    <row r="279" spans="1:36" x14ac:dyDescent="0.15">
      <c r="A279" s="52">
        <f>'tab bord'!L65</f>
        <v>0</v>
      </c>
      <c r="B279" s="132">
        <f t="shared" si="32"/>
        <v>0</v>
      </c>
      <c r="C279" s="133" t="e">
        <f t="shared" si="33"/>
        <v>#DIV/0!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 t="e">
        <f t="shared" si="38"/>
        <v>#DIV/0!</v>
      </c>
      <c r="AF279" s="127">
        <f>achats!V277</f>
        <v>0</v>
      </c>
      <c r="AG279" s="127">
        <f t="shared" si="39"/>
        <v>0</v>
      </c>
      <c r="AI279" s="7">
        <f>achats!V277</f>
        <v>0</v>
      </c>
      <c r="AJ279" s="7">
        <f>'1 23'!AG279+'2 23'!AG279+'3 23'!AG279+'4 23'!AG279+'5 20'!AG279+'6 20'!AG279+'7 23'!AG279+'8 23'!AG279+'9 20'!AG279+'10 20'!AG279+'11 20'!AG279+'12 20'!AG279</f>
        <v>0</v>
      </c>
    </row>
    <row r="280" spans="1:36" x14ac:dyDescent="0.15">
      <c r="A280" s="52">
        <f>'tab bord'!L66</f>
        <v>0</v>
      </c>
      <c r="B280" s="132">
        <f t="shared" si="32"/>
        <v>0</v>
      </c>
      <c r="C280" s="133" t="e">
        <f t="shared" si="33"/>
        <v>#DIV/0!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 t="e">
        <f t="shared" si="38"/>
        <v>#DIV/0!</v>
      </c>
      <c r="AF280" s="127">
        <f>achats!V278</f>
        <v>0</v>
      </c>
      <c r="AG280" s="127">
        <f t="shared" si="39"/>
        <v>0</v>
      </c>
      <c r="AI280" s="7">
        <f>achats!V278</f>
        <v>0</v>
      </c>
      <c r="AJ280" s="7">
        <f>'1 23'!AG280+'2 23'!AG280+'3 23'!AG280+'4 23'!AG280+'5 20'!AG280+'6 20'!AG280+'7 23'!AG280+'8 23'!AG280+'9 20'!AG280+'10 20'!AG280+'11 20'!AG280+'12 20'!AG280</f>
        <v>0</v>
      </c>
    </row>
    <row r="281" spans="1:36" x14ac:dyDescent="0.15">
      <c r="A281" s="52">
        <f>'tab bord'!L67</f>
        <v>0</v>
      </c>
      <c r="B281" s="132">
        <f t="shared" si="32"/>
        <v>0</v>
      </c>
      <c r="C281" s="133" t="e">
        <f t="shared" si="33"/>
        <v>#DIV/0!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 t="e">
        <f t="shared" si="38"/>
        <v>#DIV/0!</v>
      </c>
      <c r="AF281" s="127">
        <f>achats!V279</f>
        <v>0</v>
      </c>
      <c r="AG281" s="127">
        <f t="shared" si="39"/>
        <v>0</v>
      </c>
      <c r="AI281" s="7">
        <f>achats!V279</f>
        <v>0</v>
      </c>
      <c r="AJ281" s="7">
        <f>'1 23'!AG281+'2 23'!AG281+'3 23'!AG281+'4 23'!AG281+'5 20'!AG281+'6 20'!AG281+'7 23'!AG281+'8 23'!AG281+'9 20'!AG281+'10 20'!AG281+'11 20'!AG281+'12 20'!AG281</f>
        <v>0</v>
      </c>
    </row>
    <row r="282" spans="1:36" x14ac:dyDescent="0.15">
      <c r="A282" s="52">
        <f>'tab bord'!L68</f>
        <v>0</v>
      </c>
      <c r="B282" s="132">
        <f t="shared" si="32"/>
        <v>0</v>
      </c>
      <c r="C282" s="133" t="e">
        <f t="shared" si="33"/>
        <v>#DIV/0!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 t="e">
        <f t="shared" si="38"/>
        <v>#DIV/0!</v>
      </c>
      <c r="AF282" s="127">
        <f>achats!V280</f>
        <v>0</v>
      </c>
      <c r="AG282" s="127">
        <f t="shared" si="39"/>
        <v>0</v>
      </c>
      <c r="AI282" s="7">
        <f>achats!V280</f>
        <v>0</v>
      </c>
      <c r="AJ282" s="7">
        <f>'1 23'!AG282+'2 23'!AG282+'3 23'!AG282+'4 23'!AG282+'5 20'!AG282+'6 20'!AG282+'7 23'!AG282+'8 23'!AG282+'9 20'!AG282+'10 20'!AG282+'11 20'!AG282+'12 20'!AG282</f>
        <v>0</v>
      </c>
    </row>
    <row r="283" spans="1:36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 t="e">
        <f t="shared" ref="C283:C301" si="41">AB69</f>
        <v>#DIV/0!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 t="e">
        <f t="shared" si="38"/>
        <v>#DIV/0!</v>
      </c>
      <c r="AF283" s="127">
        <f>achats!V281</f>
        <v>0</v>
      </c>
      <c r="AG283" s="127">
        <f t="shared" si="39"/>
        <v>0</v>
      </c>
      <c r="AI283" s="7">
        <f>achats!V281</f>
        <v>0</v>
      </c>
      <c r="AJ283" s="7">
        <f>'1 23'!AG283+'2 23'!AG283+'3 23'!AG283+'4 23'!AG283+'5 20'!AG283+'6 20'!AG283+'7 23'!AG283+'8 23'!AG283+'9 20'!AG283+'10 20'!AG283+'11 20'!AG283+'12 20'!AG283</f>
        <v>0</v>
      </c>
    </row>
    <row r="284" spans="1:36" x14ac:dyDescent="0.15">
      <c r="A284" s="52">
        <f>'tab bord'!L70</f>
        <v>0</v>
      </c>
      <c r="B284" s="132">
        <f t="shared" si="40"/>
        <v>0</v>
      </c>
      <c r="C284" s="133" t="e">
        <f t="shared" si="41"/>
        <v>#DIV/0!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 t="e">
        <f t="shared" si="38"/>
        <v>#DIV/0!</v>
      </c>
      <c r="AF284" s="127">
        <f>achats!V282</f>
        <v>0</v>
      </c>
      <c r="AG284" s="127">
        <f t="shared" si="39"/>
        <v>0</v>
      </c>
      <c r="AI284" s="7">
        <f>achats!V282</f>
        <v>0</v>
      </c>
      <c r="AJ284" s="7">
        <f>'1 23'!AG284+'2 23'!AG284+'3 23'!AG284+'4 23'!AG284+'5 20'!AG284+'6 20'!AG284+'7 23'!AG284+'8 23'!AG284+'9 20'!AG284+'10 20'!AG284+'11 20'!AG284+'12 20'!AG284</f>
        <v>0</v>
      </c>
    </row>
    <row r="285" spans="1:36" x14ac:dyDescent="0.15">
      <c r="A285" s="52">
        <f>'tab bord'!L71</f>
        <v>0</v>
      </c>
      <c r="B285" s="132">
        <f t="shared" si="40"/>
        <v>0</v>
      </c>
      <c r="C285" s="133" t="e">
        <f t="shared" si="41"/>
        <v>#DIV/0!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 t="e">
        <f t="shared" si="38"/>
        <v>#DIV/0!</v>
      </c>
      <c r="AF285" s="127">
        <f>achats!V283</f>
        <v>0</v>
      </c>
      <c r="AG285" s="127">
        <f t="shared" si="39"/>
        <v>0</v>
      </c>
      <c r="AI285" s="7">
        <f>achats!V283</f>
        <v>0</v>
      </c>
      <c r="AJ285" s="7">
        <f>'1 23'!AG285+'2 23'!AG285+'3 23'!AG285+'4 23'!AG285+'5 20'!AG285+'6 20'!AG285+'7 23'!AG285+'8 23'!AG285+'9 20'!AG285+'10 20'!AG285+'11 20'!AG285+'12 20'!AG285</f>
        <v>0</v>
      </c>
    </row>
    <row r="286" spans="1:36" x14ac:dyDescent="0.15">
      <c r="A286" s="52">
        <f>'tab bord'!L72</f>
        <v>0</v>
      </c>
      <c r="B286" s="132">
        <f t="shared" si="40"/>
        <v>0</v>
      </c>
      <c r="C286" s="133" t="e">
        <f t="shared" si="41"/>
        <v>#DIV/0!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 t="e">
        <f t="shared" si="38"/>
        <v>#DIV/0!</v>
      </c>
      <c r="AF286" s="127">
        <f>achats!V284</f>
        <v>0</v>
      </c>
      <c r="AG286" s="127">
        <f t="shared" si="39"/>
        <v>0</v>
      </c>
      <c r="AI286" s="7">
        <f>achats!V284</f>
        <v>0</v>
      </c>
      <c r="AJ286" s="7">
        <f>'1 23'!AG286+'2 23'!AG286+'3 23'!AG286+'4 23'!AG286+'5 20'!AG286+'6 20'!AG286+'7 23'!AG286+'8 23'!AG286+'9 20'!AG286+'10 20'!AG286+'11 20'!AG286+'12 20'!AG286</f>
        <v>0</v>
      </c>
    </row>
    <row r="287" spans="1:36" x14ac:dyDescent="0.15">
      <c r="A287" s="52">
        <f>'tab bord'!L73</f>
        <v>0</v>
      </c>
      <c r="B287" s="132">
        <f t="shared" si="40"/>
        <v>0</v>
      </c>
      <c r="C287" s="133" t="e">
        <f t="shared" si="41"/>
        <v>#DIV/0!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 t="e">
        <f t="shared" si="38"/>
        <v>#DIV/0!</v>
      </c>
      <c r="AF287" s="127">
        <f>achats!V285</f>
        <v>0</v>
      </c>
      <c r="AG287" s="127">
        <f t="shared" si="39"/>
        <v>0</v>
      </c>
      <c r="AI287" s="7">
        <f>achats!V285</f>
        <v>0</v>
      </c>
      <c r="AJ287" s="7">
        <f>'1 23'!AG287+'2 23'!AG287+'3 23'!AG287+'4 23'!AG287+'5 20'!AG287+'6 20'!AG287+'7 23'!AG287+'8 23'!AG287+'9 20'!AG287+'10 20'!AG287+'11 20'!AG287+'12 20'!AG287</f>
        <v>0</v>
      </c>
    </row>
    <row r="288" spans="1:36" x14ac:dyDescent="0.15">
      <c r="A288" s="52">
        <f>'tab bord'!L74</f>
        <v>0</v>
      </c>
      <c r="B288" s="132">
        <f t="shared" si="40"/>
        <v>0</v>
      </c>
      <c r="C288" s="133" t="e">
        <f t="shared" si="41"/>
        <v>#DIV/0!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 t="e">
        <f t="shared" si="38"/>
        <v>#DIV/0!</v>
      </c>
      <c r="AF288" s="127">
        <f>achats!V286</f>
        <v>0</v>
      </c>
      <c r="AG288" s="127">
        <f t="shared" si="39"/>
        <v>0</v>
      </c>
      <c r="AI288" s="7">
        <f>achats!V286</f>
        <v>0</v>
      </c>
      <c r="AJ288" s="7">
        <f>'1 23'!AG288+'2 23'!AG288+'3 23'!AG288+'4 23'!AG288+'5 20'!AG288+'6 20'!AG288+'7 23'!AG288+'8 23'!AG288+'9 20'!AG288+'10 20'!AG288+'11 20'!AG288+'12 20'!AG288</f>
        <v>0</v>
      </c>
    </row>
    <row r="289" spans="1:36" x14ac:dyDescent="0.15">
      <c r="A289" s="52">
        <f>'tab bord'!L75</f>
        <v>0</v>
      </c>
      <c r="B289" s="132">
        <f t="shared" si="40"/>
        <v>0</v>
      </c>
      <c r="C289" s="133" t="e">
        <f t="shared" si="41"/>
        <v>#DIV/0!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 t="e">
        <f t="shared" si="38"/>
        <v>#DIV/0!</v>
      </c>
      <c r="AF289" s="127">
        <f>achats!V287</f>
        <v>0</v>
      </c>
      <c r="AG289" s="127">
        <f t="shared" si="39"/>
        <v>0</v>
      </c>
      <c r="AI289" s="7">
        <f>achats!V287</f>
        <v>0</v>
      </c>
      <c r="AJ289" s="7">
        <f>'1 23'!AG289+'2 23'!AG289+'3 23'!AG289+'4 23'!AG289+'5 20'!AG289+'6 20'!AG289+'7 23'!AG289+'8 23'!AG289+'9 20'!AG289+'10 20'!AG289+'11 20'!AG289+'12 20'!AG289</f>
        <v>0</v>
      </c>
    </row>
    <row r="290" spans="1:36" x14ac:dyDescent="0.15">
      <c r="A290" s="52">
        <f>'tab bord'!L76</f>
        <v>0</v>
      </c>
      <c r="B290" s="132">
        <f t="shared" si="40"/>
        <v>0</v>
      </c>
      <c r="C290" s="133" t="e">
        <f t="shared" si="41"/>
        <v>#DIV/0!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 t="e">
        <f t="shared" si="38"/>
        <v>#DIV/0!</v>
      </c>
      <c r="AF290" s="127">
        <f>achats!V288</f>
        <v>0</v>
      </c>
      <c r="AG290" s="127">
        <f t="shared" si="39"/>
        <v>0</v>
      </c>
      <c r="AI290" s="7">
        <f>achats!V288</f>
        <v>0</v>
      </c>
      <c r="AJ290" s="7">
        <f>'1 23'!AG290+'2 23'!AG290+'3 23'!AG290+'4 23'!AG290+'5 20'!AG290+'6 20'!AG290+'7 23'!AG290+'8 23'!AG290+'9 20'!AG290+'10 20'!AG290+'11 20'!AG290+'12 20'!AG290</f>
        <v>0</v>
      </c>
    </row>
    <row r="291" spans="1:36" x14ac:dyDescent="0.15">
      <c r="A291" s="52">
        <f>'tab bord'!L77</f>
        <v>0</v>
      </c>
      <c r="B291" s="132">
        <f t="shared" si="40"/>
        <v>0</v>
      </c>
      <c r="C291" s="133" t="e">
        <f t="shared" si="41"/>
        <v>#DIV/0!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 t="e">
        <f t="shared" si="38"/>
        <v>#DIV/0!</v>
      </c>
      <c r="AF291" s="127">
        <f>achats!V289</f>
        <v>0</v>
      </c>
      <c r="AG291" s="127">
        <f t="shared" si="39"/>
        <v>0</v>
      </c>
      <c r="AI291" s="7">
        <f>achats!V289</f>
        <v>0</v>
      </c>
      <c r="AJ291" s="7">
        <f>'1 23'!AG291+'2 23'!AG291+'3 23'!AG291+'4 23'!AG291+'5 20'!AG291+'6 20'!AG291+'7 23'!AG291+'8 23'!AG291+'9 20'!AG291+'10 20'!AG291+'11 20'!AG291+'12 20'!AG291</f>
        <v>0</v>
      </c>
    </row>
    <row r="292" spans="1:36" x14ac:dyDescent="0.15">
      <c r="A292" s="52">
        <f>'tab bord'!L78</f>
        <v>0</v>
      </c>
      <c r="B292" s="132">
        <f t="shared" si="40"/>
        <v>0</v>
      </c>
      <c r="C292" s="133" t="e">
        <f t="shared" si="41"/>
        <v>#DIV/0!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 t="e">
        <f t="shared" si="38"/>
        <v>#DIV/0!</v>
      </c>
      <c r="AF292" s="127">
        <f>achats!V290</f>
        <v>0</v>
      </c>
      <c r="AG292" s="127">
        <f t="shared" si="39"/>
        <v>0</v>
      </c>
      <c r="AI292" s="7">
        <f>achats!V290</f>
        <v>0</v>
      </c>
      <c r="AJ292" s="7">
        <f>'1 23'!AG292+'2 23'!AG292+'3 23'!AG292+'4 23'!AG292+'5 20'!AG292+'6 20'!AG292+'7 23'!AG292+'8 23'!AG292+'9 20'!AG292+'10 20'!AG292+'11 20'!AG292+'12 20'!AG292</f>
        <v>0</v>
      </c>
    </row>
    <row r="293" spans="1:36" x14ac:dyDescent="0.15">
      <c r="A293" s="52">
        <f>'tab bord'!L79</f>
        <v>0</v>
      </c>
      <c r="B293" s="132">
        <f t="shared" si="40"/>
        <v>0</v>
      </c>
      <c r="C293" s="133" t="e">
        <f t="shared" si="41"/>
        <v>#DIV/0!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 t="e">
        <f t="shared" si="38"/>
        <v>#DIV/0!</v>
      </c>
      <c r="AF293" s="127">
        <f>achats!V291</f>
        <v>0</v>
      </c>
      <c r="AG293" s="127">
        <f t="shared" si="39"/>
        <v>0</v>
      </c>
      <c r="AI293" s="7">
        <f>achats!V291</f>
        <v>0</v>
      </c>
      <c r="AJ293" s="7">
        <f>'1 23'!AG293+'2 23'!AG293+'3 23'!AG293+'4 23'!AG293+'5 20'!AG293+'6 20'!AG293+'7 23'!AG293+'8 23'!AG293+'9 20'!AG293+'10 20'!AG293+'11 20'!AG293+'12 20'!AG293</f>
        <v>0</v>
      </c>
    </row>
    <row r="294" spans="1:36" x14ac:dyDescent="0.15">
      <c r="A294" s="52">
        <f>'tab bord'!L80</f>
        <v>0</v>
      </c>
      <c r="B294" s="132">
        <f t="shared" si="40"/>
        <v>0</v>
      </c>
      <c r="C294" s="133" t="e">
        <f t="shared" si="41"/>
        <v>#DIV/0!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 t="e">
        <f t="shared" si="38"/>
        <v>#DIV/0!</v>
      </c>
      <c r="AF294" s="127">
        <f>achats!V292</f>
        <v>0</v>
      </c>
      <c r="AG294" s="127">
        <f t="shared" si="39"/>
        <v>0</v>
      </c>
      <c r="AI294" s="7">
        <f>achats!V292</f>
        <v>0</v>
      </c>
      <c r="AJ294" s="7">
        <f>'1 23'!AG294+'2 23'!AG294+'3 23'!AG294+'4 23'!AG294+'5 20'!AG294+'6 20'!AG294+'7 23'!AG294+'8 23'!AG294+'9 20'!AG294+'10 20'!AG294+'11 20'!AG294+'12 20'!AG294</f>
        <v>0</v>
      </c>
    </row>
    <row r="295" spans="1:36" x14ac:dyDescent="0.15">
      <c r="A295" s="52">
        <f>'tab bord'!L81</f>
        <v>0</v>
      </c>
      <c r="B295" s="132">
        <f t="shared" si="40"/>
        <v>0</v>
      </c>
      <c r="C295" s="133" t="e">
        <f t="shared" si="41"/>
        <v>#DIV/0!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 t="e">
        <f t="shared" si="38"/>
        <v>#DIV/0!</v>
      </c>
      <c r="AF295" s="127">
        <f>achats!V293</f>
        <v>0</v>
      </c>
      <c r="AG295" s="127">
        <f t="shared" si="39"/>
        <v>0</v>
      </c>
      <c r="AI295" s="7">
        <f>achats!V293</f>
        <v>0</v>
      </c>
      <c r="AJ295" s="7">
        <f>'1 23'!AG295+'2 23'!AG295+'3 23'!AG295+'4 23'!AG295+'5 20'!AG295+'6 20'!AG295+'7 23'!AG295+'8 23'!AG295+'9 20'!AG295+'10 20'!AG295+'11 20'!AG295+'12 20'!AG295</f>
        <v>0</v>
      </c>
    </row>
    <row r="296" spans="1:36" x14ac:dyDescent="0.15">
      <c r="A296" s="52">
        <f>'tab bord'!L82</f>
        <v>0</v>
      </c>
      <c r="B296" s="132">
        <f t="shared" si="40"/>
        <v>0</v>
      </c>
      <c r="C296" s="133" t="e">
        <f t="shared" si="41"/>
        <v>#DIV/0!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 t="e">
        <f t="shared" si="38"/>
        <v>#DIV/0!</v>
      </c>
      <c r="AF296" s="127">
        <f>achats!V294</f>
        <v>0</v>
      </c>
      <c r="AG296" s="127">
        <f t="shared" si="39"/>
        <v>0</v>
      </c>
      <c r="AI296" s="7">
        <f>achats!V294</f>
        <v>0</v>
      </c>
      <c r="AJ296" s="7">
        <f>'1 23'!AG296+'2 23'!AG296+'3 23'!AG296+'4 23'!AG296+'5 20'!AG296+'6 20'!AG296+'7 23'!AG296+'8 23'!AG296+'9 20'!AG296+'10 20'!AG296+'11 20'!AG296+'12 20'!AG296</f>
        <v>0</v>
      </c>
    </row>
    <row r="297" spans="1:36" x14ac:dyDescent="0.15">
      <c r="A297" s="52">
        <f>'tab bord'!L83</f>
        <v>0</v>
      </c>
      <c r="B297" s="132">
        <f t="shared" si="40"/>
        <v>0</v>
      </c>
      <c r="C297" s="133" t="e">
        <f t="shared" si="41"/>
        <v>#DIV/0!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 t="e">
        <f t="shared" si="38"/>
        <v>#DIV/0!</v>
      </c>
      <c r="AF297" s="127">
        <f>achats!V295</f>
        <v>0</v>
      </c>
      <c r="AG297" s="127">
        <f t="shared" si="39"/>
        <v>0</v>
      </c>
      <c r="AI297" s="7">
        <f>achats!V295</f>
        <v>0</v>
      </c>
      <c r="AJ297" s="7">
        <f>'1 23'!AG297+'2 23'!AG297+'3 23'!AG297+'4 23'!AG297+'5 20'!AG297+'6 20'!AG297+'7 23'!AG297+'8 23'!AG297+'9 20'!AG297+'10 20'!AG297+'11 20'!AG297+'12 20'!AG297</f>
        <v>0</v>
      </c>
    </row>
    <row r="298" spans="1:36" x14ac:dyDescent="0.15">
      <c r="A298" s="52">
        <f>'tab bord'!L84</f>
        <v>0</v>
      </c>
      <c r="B298" s="132">
        <f t="shared" si="40"/>
        <v>0</v>
      </c>
      <c r="C298" s="133" t="e">
        <f t="shared" si="41"/>
        <v>#DIV/0!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 t="e">
        <f t="shared" si="38"/>
        <v>#DIV/0!</v>
      </c>
      <c r="AF298" s="127">
        <f>achats!V296</f>
        <v>0</v>
      </c>
      <c r="AG298" s="127">
        <f t="shared" si="39"/>
        <v>0</v>
      </c>
      <c r="AI298" s="7">
        <f>achats!V296</f>
        <v>0</v>
      </c>
      <c r="AJ298" s="7">
        <f>'1 23'!AG298+'2 23'!AG298+'3 23'!AG298+'4 23'!AG298+'5 20'!AG298+'6 20'!AG298+'7 23'!AG298+'8 23'!AG298+'9 20'!AG298+'10 20'!AG298+'11 20'!AG298+'12 20'!AG298</f>
        <v>0</v>
      </c>
    </row>
    <row r="299" spans="1:36" x14ac:dyDescent="0.15">
      <c r="A299" s="52">
        <f>'tab bord'!L85</f>
        <v>0</v>
      </c>
      <c r="B299" s="132">
        <f t="shared" si="40"/>
        <v>0</v>
      </c>
      <c r="C299" s="133" t="e">
        <f t="shared" si="41"/>
        <v>#DIV/0!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 t="e">
        <f t="shared" si="38"/>
        <v>#DIV/0!</v>
      </c>
      <c r="AF299" s="127">
        <f>achats!V297</f>
        <v>0</v>
      </c>
      <c r="AG299" s="127">
        <f t="shared" si="39"/>
        <v>0</v>
      </c>
      <c r="AI299" s="7">
        <f>achats!V297</f>
        <v>0</v>
      </c>
      <c r="AJ299" s="7">
        <f>'1 23'!AG299+'2 23'!AG299+'3 23'!AG299+'4 23'!AG299+'5 20'!AG299+'6 20'!AG299+'7 23'!AG299+'8 23'!AG299+'9 20'!AG299+'10 20'!AG299+'11 20'!AG299+'12 20'!AG299</f>
        <v>0</v>
      </c>
    </row>
    <row r="300" spans="1:36" x14ac:dyDescent="0.15">
      <c r="A300" s="52">
        <f>'tab bord'!L86</f>
        <v>0</v>
      </c>
      <c r="B300" s="132">
        <f t="shared" si="40"/>
        <v>0</v>
      </c>
      <c r="C300" s="133" t="e">
        <f t="shared" si="41"/>
        <v>#DIV/0!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 t="e">
        <f t="shared" si="38"/>
        <v>#DIV/0!</v>
      </c>
      <c r="AF300" s="127">
        <f>achats!V298</f>
        <v>0</v>
      </c>
      <c r="AG300" s="127">
        <f t="shared" si="39"/>
        <v>0</v>
      </c>
      <c r="AI300" s="7">
        <f>achats!V298</f>
        <v>0</v>
      </c>
      <c r="AJ300" s="7">
        <f>'1 23'!AG300+'2 23'!AG300+'3 23'!AG300+'4 23'!AG300+'5 20'!AG300+'6 20'!AG300+'7 23'!AG300+'8 23'!AG300+'9 20'!AG300+'10 20'!AG300+'11 20'!AG300+'12 20'!AG300</f>
        <v>0</v>
      </c>
    </row>
    <row r="301" spans="1:36" x14ac:dyDescent="0.15">
      <c r="A301" s="52">
        <f>'tab bord'!L87</f>
        <v>0</v>
      </c>
      <c r="B301" s="132">
        <f t="shared" si="40"/>
        <v>0</v>
      </c>
      <c r="C301" s="133" t="e">
        <f t="shared" si="41"/>
        <v>#DIV/0!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 t="e">
        <f t="shared" si="38"/>
        <v>#DIV/0!</v>
      </c>
      <c r="AF301" s="127">
        <f>achats!V299</f>
        <v>0</v>
      </c>
      <c r="AG301" s="127">
        <f t="shared" si="39"/>
        <v>0</v>
      </c>
      <c r="AI301" s="7">
        <f>achats!V299</f>
        <v>0</v>
      </c>
      <c r="AJ301" s="7">
        <f>'1 23'!AG301+'2 23'!AG301+'3 23'!AG301+'4 23'!AG301+'5 20'!AG301+'6 20'!AG301+'7 23'!AG301+'8 23'!AG301+'9 20'!AG301+'10 20'!AG301+'11 20'!AG301+'12 20'!AG301</f>
        <v>0</v>
      </c>
    </row>
    <row r="302" spans="1:36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 t="e">
        <f t="shared" si="38"/>
        <v>#DIV/0!</v>
      </c>
      <c r="AF302" s="127">
        <f>achats!V300</f>
        <v>0</v>
      </c>
      <c r="AG302" s="127">
        <f t="shared" si="39"/>
        <v>0</v>
      </c>
      <c r="AI302" s="7">
        <f>achats!V300</f>
        <v>0</v>
      </c>
      <c r="AJ302" s="7">
        <f>'1 23'!AG302+'2 23'!AG302+'3 23'!AG302+'4 23'!AG302+'5 20'!AG302+'6 20'!AG302+'7 23'!AG302+'8 23'!AG302+'9 20'!AG302+'10 20'!AG302+'11 20'!AG302+'12 20'!AG302</f>
        <v>0</v>
      </c>
    </row>
    <row r="303" spans="1:36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 t="e">
        <f t="shared" si="38"/>
        <v>#DIV/0!</v>
      </c>
      <c r="AF303" s="127">
        <f>achats!V301</f>
        <v>0</v>
      </c>
      <c r="AG303" s="127">
        <f t="shared" si="39"/>
        <v>0</v>
      </c>
      <c r="AI303" s="7">
        <f>achats!V301</f>
        <v>0</v>
      </c>
      <c r="AJ303" s="7">
        <f>'1 23'!AG303+'2 23'!AG303+'3 23'!AG303+'4 23'!AG303+'5 20'!AG303+'6 20'!AG303+'7 23'!AG303+'8 23'!AG303+'9 20'!AG303+'10 20'!AG303+'11 20'!AG303+'12 20'!AG303</f>
        <v>0</v>
      </c>
    </row>
    <row r="304" spans="1:36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 t="e">
        <f t="shared" si="38"/>
        <v>#DIV/0!</v>
      </c>
      <c r="AF304" s="127">
        <f>achats!V302</f>
        <v>0</v>
      </c>
      <c r="AG304" s="127">
        <f t="shared" si="39"/>
        <v>0</v>
      </c>
      <c r="AI304" s="7">
        <f>achats!V302</f>
        <v>0</v>
      </c>
      <c r="AJ304" s="7">
        <f>'1 23'!AG304+'2 23'!AG304+'3 23'!AG304+'4 23'!AG304+'5 20'!AG304+'6 20'!AG304+'7 23'!AG304+'8 23'!AG304+'9 20'!AG304+'10 20'!AG304+'11 20'!AG304+'12 20'!AG304</f>
        <v>0</v>
      </c>
    </row>
    <row r="305" spans="1:36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 t="e">
        <f t="shared" si="38"/>
        <v>#DIV/0!</v>
      </c>
      <c r="AF305" s="127">
        <f>achats!V303</f>
        <v>0</v>
      </c>
      <c r="AG305" s="127">
        <f t="shared" si="39"/>
        <v>0</v>
      </c>
      <c r="AI305" s="7">
        <f>achats!V303</f>
        <v>0</v>
      </c>
      <c r="AJ305" s="7">
        <f>'1 23'!AG305+'2 23'!AG305+'3 23'!AG305+'4 23'!AG305+'5 20'!AG305+'6 20'!AG305+'7 23'!AG305+'8 23'!AG305+'9 20'!AG305+'10 20'!AG305+'11 20'!AG305+'12 20'!AG305</f>
        <v>0</v>
      </c>
    </row>
    <row r="306" spans="1:36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 t="e">
        <f t="shared" si="38"/>
        <v>#DIV/0!</v>
      </c>
      <c r="AF306" s="127">
        <f>achats!V304</f>
        <v>0</v>
      </c>
      <c r="AG306" s="127">
        <f t="shared" si="39"/>
        <v>0</v>
      </c>
      <c r="AI306" s="7">
        <f>achats!V304</f>
        <v>0</v>
      </c>
      <c r="AJ306" s="7">
        <f>'1 23'!AG306+'2 23'!AG306+'3 23'!AG306+'4 23'!AG306+'5 20'!AG306+'6 20'!AG306+'7 23'!AG306+'8 23'!AG306+'9 20'!AG306+'10 20'!AG306+'11 20'!AG306+'12 20'!AG306</f>
        <v>0</v>
      </c>
    </row>
    <row r="307" spans="1:36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 t="e">
        <f t="shared" si="38"/>
        <v>#DIV/0!</v>
      </c>
      <c r="AF307" s="127">
        <f>achats!V305</f>
        <v>0</v>
      </c>
      <c r="AG307" s="127">
        <f t="shared" si="39"/>
        <v>0</v>
      </c>
      <c r="AI307" s="7">
        <f>achats!V305</f>
        <v>0</v>
      </c>
      <c r="AJ307" s="7">
        <f>'1 23'!AG307+'2 23'!AG307+'3 23'!AG307+'4 23'!AG307+'5 20'!AG307+'6 20'!AG307+'7 23'!AG307+'8 23'!AG307+'9 20'!AG307+'10 20'!AG307+'11 20'!AG307+'12 20'!AG307</f>
        <v>0</v>
      </c>
    </row>
    <row r="308" spans="1:36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 t="e">
        <f t="shared" si="38"/>
        <v>#DIV/0!</v>
      </c>
      <c r="AF308" s="127">
        <f>achats!V306</f>
        <v>0</v>
      </c>
      <c r="AG308" s="127">
        <f t="shared" si="39"/>
        <v>0</v>
      </c>
      <c r="AI308" s="7">
        <f>achats!V306</f>
        <v>0</v>
      </c>
      <c r="AJ308" s="7">
        <f>'1 23'!AG308+'2 23'!AG308+'3 23'!AG308+'4 23'!AG308+'5 20'!AG308+'6 20'!AG308+'7 23'!AG308+'8 23'!AG308+'9 20'!AG308+'10 20'!AG308+'11 20'!AG308+'12 20'!AG308</f>
        <v>0</v>
      </c>
    </row>
    <row r="309" spans="1:36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 t="e">
        <f t="shared" si="38"/>
        <v>#DIV/0!</v>
      </c>
      <c r="AF309" s="127">
        <f>achats!V307</f>
        <v>0</v>
      </c>
      <c r="AG309" s="127">
        <f t="shared" si="39"/>
        <v>0</v>
      </c>
      <c r="AI309" s="7">
        <f>achats!V307</f>
        <v>0</v>
      </c>
      <c r="AJ309" s="7">
        <f>'1 23'!AG309+'2 23'!AG309+'3 23'!AG309+'4 23'!AG309+'5 20'!AG309+'6 20'!AG309+'7 23'!AG309+'8 23'!AG309+'9 20'!AG309+'10 20'!AG309+'11 20'!AG309+'12 20'!AG309</f>
        <v>0</v>
      </c>
    </row>
    <row r="310" spans="1:36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 t="e">
        <f t="shared" si="38"/>
        <v>#DIV/0!</v>
      </c>
      <c r="AF310" s="127">
        <f>achats!V308</f>
        <v>0</v>
      </c>
      <c r="AG310" s="127">
        <f t="shared" si="39"/>
        <v>0</v>
      </c>
      <c r="AI310" s="7">
        <f>achats!V308</f>
        <v>0</v>
      </c>
      <c r="AJ310" s="7">
        <f>'1 23'!AG310+'2 23'!AG310+'3 23'!AG310+'4 23'!AG310+'5 20'!AG310+'6 20'!AG310+'7 23'!AG310+'8 23'!AG310+'9 20'!AG310+'10 20'!AG310+'11 20'!AG310+'12 20'!AG310</f>
        <v>0</v>
      </c>
    </row>
    <row r="311" spans="1:36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 t="e">
        <f t="shared" si="38"/>
        <v>#DIV/0!</v>
      </c>
      <c r="AF311" s="127">
        <f>achats!V309</f>
        <v>0</v>
      </c>
      <c r="AG311" s="127">
        <f t="shared" si="39"/>
        <v>0</v>
      </c>
      <c r="AI311" s="7">
        <f>achats!V309</f>
        <v>0</v>
      </c>
      <c r="AJ311" s="7">
        <f>'1 23'!AG311+'2 23'!AG311+'3 23'!AG311+'4 23'!AG311+'5 20'!AG311+'6 20'!AG311+'7 23'!AG311+'8 23'!AG311+'9 20'!AG311+'10 20'!AG311+'11 20'!AG311+'12 20'!AG311</f>
        <v>0</v>
      </c>
    </row>
    <row r="312" spans="1:36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 t="e">
        <f t="shared" si="38"/>
        <v>#DIV/0!</v>
      </c>
      <c r="AF312" s="127">
        <f>achats!V310</f>
        <v>0</v>
      </c>
      <c r="AG312" s="127">
        <f t="shared" si="39"/>
        <v>0</v>
      </c>
      <c r="AI312" s="7">
        <f>achats!V310</f>
        <v>0</v>
      </c>
      <c r="AJ312" s="7">
        <f>'1 23'!AG312+'2 23'!AG312+'3 23'!AG312+'4 23'!AG312+'5 20'!AG312+'6 20'!AG312+'7 23'!AG312+'8 23'!AG312+'9 20'!AG312+'10 20'!AG312+'11 20'!AG312+'12 20'!AG312</f>
        <v>0</v>
      </c>
    </row>
    <row r="313" spans="1:36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 t="e">
        <f t="shared" si="38"/>
        <v>#DIV/0!</v>
      </c>
      <c r="AF313" s="127">
        <f>achats!V311</f>
        <v>0</v>
      </c>
      <c r="AG313" s="127">
        <f t="shared" si="39"/>
        <v>0</v>
      </c>
      <c r="AI313" s="7">
        <f>achats!V311</f>
        <v>0</v>
      </c>
      <c r="AJ313" s="7">
        <f>'1 23'!AG313+'2 23'!AG313+'3 23'!AG313+'4 23'!AG313+'5 20'!AG313+'6 20'!AG313+'7 23'!AG313+'8 23'!AG313+'9 20'!AG313+'10 20'!AG313+'11 20'!AG313+'12 20'!AG313</f>
        <v>0</v>
      </c>
    </row>
    <row r="314" spans="1:36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 t="e">
        <f t="shared" si="38"/>
        <v>#DIV/0!</v>
      </c>
      <c r="AF314" s="127">
        <f>achats!V312</f>
        <v>0</v>
      </c>
      <c r="AG314" s="127">
        <f t="shared" si="39"/>
        <v>0</v>
      </c>
      <c r="AI314" s="7">
        <f>achats!V312</f>
        <v>0</v>
      </c>
      <c r="AJ314" s="7">
        <f>'1 23'!AG314+'2 23'!AG314+'3 23'!AG314+'4 23'!AG314+'5 20'!AG314+'6 20'!AG314+'7 23'!AG314+'8 23'!AG314+'9 20'!AG314+'10 20'!AG314+'11 20'!AG314+'12 20'!AG314</f>
        <v>0</v>
      </c>
    </row>
    <row r="315" spans="1:36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 t="e">
        <f t="shared" si="38"/>
        <v>#DIV/0!</v>
      </c>
      <c r="AF315" s="127">
        <f>achats!V313</f>
        <v>0</v>
      </c>
      <c r="AG315" s="127">
        <f t="shared" si="39"/>
        <v>0</v>
      </c>
      <c r="AI315" s="7">
        <f>achats!V313</f>
        <v>0</v>
      </c>
      <c r="AJ315" s="7">
        <f>'1 23'!AG315+'2 23'!AG315+'3 23'!AG315+'4 23'!AG315+'5 20'!AG315+'6 20'!AG315+'7 23'!AG315+'8 23'!AG315+'9 20'!AG315+'10 20'!AG315+'11 20'!AG315+'12 20'!AG315</f>
        <v>0</v>
      </c>
    </row>
    <row r="316" spans="1:36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 t="e">
        <f t="shared" si="38"/>
        <v>#DIV/0!</v>
      </c>
      <c r="AF316" s="127">
        <f>achats!V314</f>
        <v>0</v>
      </c>
      <c r="AG316" s="127">
        <f t="shared" si="39"/>
        <v>0</v>
      </c>
      <c r="AI316" s="7">
        <f>achats!V314</f>
        <v>0</v>
      </c>
      <c r="AJ316" s="7">
        <f>'1 23'!AG316+'2 23'!AG316+'3 23'!AG316+'4 23'!AG316+'5 20'!AG316+'6 20'!AG316+'7 23'!AG316+'8 23'!AG316+'9 20'!AG316+'10 20'!AG316+'11 20'!AG316+'12 20'!AG316</f>
        <v>0</v>
      </c>
    </row>
    <row r="317" spans="1:36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 t="e">
        <f t="shared" si="38"/>
        <v>#DIV/0!</v>
      </c>
      <c r="AF317" s="127">
        <f>achats!V315</f>
        <v>0</v>
      </c>
      <c r="AG317" s="127">
        <f t="shared" si="39"/>
        <v>0</v>
      </c>
      <c r="AI317" s="7">
        <f>achats!V315</f>
        <v>0</v>
      </c>
      <c r="AJ317" s="7">
        <f>'1 23'!AG317+'2 23'!AG317+'3 23'!AG317+'4 23'!AG317+'5 20'!AG317+'6 20'!AG317+'7 23'!AG317+'8 23'!AG317+'9 20'!AG317+'10 20'!AG317+'11 20'!AG317+'12 20'!AG317</f>
        <v>0</v>
      </c>
    </row>
    <row r="318" spans="1:36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 t="e">
        <f t="shared" si="38"/>
        <v>#DIV/0!</v>
      </c>
      <c r="AF318" s="127">
        <f>achats!V316</f>
        <v>0</v>
      </c>
      <c r="AG318" s="127">
        <f t="shared" si="39"/>
        <v>0</v>
      </c>
      <c r="AI318" s="7">
        <f>achats!V316</f>
        <v>0</v>
      </c>
      <c r="AJ318" s="7">
        <f>'1 23'!AG318+'2 23'!AG318+'3 23'!AG318+'4 23'!AG318+'5 20'!AG318+'6 20'!AG318+'7 23'!AG318+'8 23'!AG318+'9 20'!AG318+'10 20'!AG318+'11 20'!AG318+'12 20'!AG318</f>
        <v>0</v>
      </c>
    </row>
    <row r="319" spans="1:36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 t="e">
        <f t="shared" si="38"/>
        <v>#DIV/0!</v>
      </c>
      <c r="AF319" s="127">
        <f>achats!V317</f>
        <v>0</v>
      </c>
      <c r="AG319" s="127">
        <f t="shared" si="39"/>
        <v>0</v>
      </c>
      <c r="AI319" s="7">
        <f>achats!V317</f>
        <v>0</v>
      </c>
      <c r="AJ319" s="7">
        <f>'1 23'!AG319+'2 23'!AG319+'3 23'!AG319+'4 23'!AG319+'5 20'!AG319+'6 20'!AG319+'7 23'!AG319+'8 23'!AG319+'9 20'!AG319+'10 20'!AG319+'11 20'!AG319+'12 20'!AG319</f>
        <v>0</v>
      </c>
    </row>
    <row r="320" spans="1:36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 t="e">
        <f t="shared" si="38"/>
        <v>#DIV/0!</v>
      </c>
      <c r="AF320" s="127">
        <f>achats!V318</f>
        <v>0</v>
      </c>
      <c r="AG320" s="127">
        <f t="shared" si="39"/>
        <v>0</v>
      </c>
      <c r="AI320" s="7">
        <f>achats!V318</f>
        <v>0</v>
      </c>
      <c r="AJ320" s="7">
        <f>'1 23'!AG320+'2 23'!AG320+'3 23'!AG320+'4 23'!AG320+'5 20'!AG320+'6 20'!AG320+'7 23'!AG320+'8 23'!AG320+'9 20'!AG320+'10 20'!AG320+'11 20'!AG320+'12 20'!AG320</f>
        <v>0</v>
      </c>
    </row>
    <row r="321" spans="1:36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 t="e">
        <f t="shared" si="38"/>
        <v>#DIV/0!</v>
      </c>
      <c r="AF321" s="127">
        <f>achats!V319</f>
        <v>0</v>
      </c>
      <c r="AG321" s="127">
        <f t="shared" si="39"/>
        <v>0</v>
      </c>
      <c r="AI321" s="7">
        <f>achats!V319</f>
        <v>0</v>
      </c>
      <c r="AJ321" s="7">
        <f>'1 23'!AG321+'2 23'!AG321+'3 23'!AG321+'4 23'!AG321+'5 20'!AG321+'6 20'!AG321+'7 23'!AG321+'8 23'!AG321+'9 20'!AG321+'10 20'!AG321+'11 20'!AG321+'12 20'!AG321</f>
        <v>0</v>
      </c>
    </row>
    <row r="322" spans="1:36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 t="e">
        <f t="shared" si="38"/>
        <v>#DIV/0!</v>
      </c>
      <c r="AF322" s="127">
        <f>achats!V320</f>
        <v>0</v>
      </c>
      <c r="AG322" s="127">
        <f t="shared" si="39"/>
        <v>0</v>
      </c>
      <c r="AI322" s="7">
        <f>achats!V320</f>
        <v>0</v>
      </c>
      <c r="AJ322" s="7">
        <f>'1 23'!AG322+'2 23'!AG322+'3 23'!AG322+'4 23'!AG322+'5 20'!AG322+'6 20'!AG322+'7 23'!AG322+'8 23'!AG322+'9 20'!AG322+'10 20'!AG322+'11 20'!AG322+'12 20'!AG322</f>
        <v>0</v>
      </c>
    </row>
    <row r="323" spans="1:36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 t="e">
        <f t="shared" si="38"/>
        <v>#DIV/0!</v>
      </c>
      <c r="AF323" s="127">
        <f>achats!V321</f>
        <v>0</v>
      </c>
      <c r="AG323" s="127">
        <f t="shared" si="39"/>
        <v>0</v>
      </c>
      <c r="AI323" s="7">
        <f>achats!V321</f>
        <v>0</v>
      </c>
      <c r="AJ323" s="7">
        <f>'1 23'!AG323+'2 23'!AG323+'3 23'!AG323+'4 23'!AG323+'5 20'!AG323+'6 20'!AG323+'7 23'!AG323+'8 23'!AG323+'9 20'!AG323+'10 20'!AG323+'11 20'!AG323+'12 20'!AG323</f>
        <v>0</v>
      </c>
    </row>
    <row r="324" spans="1:36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 t="e">
        <f t="shared" si="38"/>
        <v>#DIV/0!</v>
      </c>
      <c r="AF324" s="127">
        <f>achats!V322</f>
        <v>0</v>
      </c>
      <c r="AG324" s="127">
        <f t="shared" si="39"/>
        <v>0</v>
      </c>
      <c r="AI324" s="7">
        <f>achats!V322</f>
        <v>0</v>
      </c>
      <c r="AJ324" s="7">
        <f>'1 23'!AG324+'2 23'!AG324+'3 23'!AG324+'4 23'!AG324+'5 20'!AG324+'6 20'!AG324+'7 23'!AG324+'8 23'!AG324+'9 20'!AG324+'10 20'!AG324+'11 20'!AG324+'12 20'!AG324</f>
        <v>0</v>
      </c>
    </row>
    <row r="325" spans="1:36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 t="e">
        <f t="shared" ref="AB325:AB388" si="46">AA325/$AD$4</f>
        <v>#DIV/0!</v>
      </c>
      <c r="AF325" s="127">
        <f>achats!V323</f>
        <v>0</v>
      </c>
      <c r="AG325" s="127">
        <f t="shared" si="39"/>
        <v>0</v>
      </c>
      <c r="AI325" s="7">
        <f>achats!V323</f>
        <v>0</v>
      </c>
      <c r="AJ325" s="7">
        <f>'1 23'!AG325+'2 23'!AG325+'3 23'!AG325+'4 23'!AG325+'5 20'!AG325+'6 20'!AG325+'7 23'!AG325+'8 23'!AG325+'9 20'!AG325+'10 20'!AG325+'11 20'!AG325+'12 20'!AG325</f>
        <v>0</v>
      </c>
    </row>
    <row r="326" spans="1:36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 t="e">
        <f t="shared" si="46"/>
        <v>#DIV/0!</v>
      </c>
      <c r="AF326" s="127">
        <f>achats!V324</f>
        <v>0</v>
      </c>
      <c r="AG326" s="127">
        <f t="shared" ref="AG326:AG345" si="47">(SUMIF(F:F,AF326,G:G))+(SUMIF(N:N,AF326,O:O))</f>
        <v>0</v>
      </c>
      <c r="AI326" s="7">
        <f>achats!V324</f>
        <v>0</v>
      </c>
      <c r="AJ326" s="7">
        <f>'1 23'!AG326+'2 23'!AG326+'3 23'!AG326+'4 23'!AG326+'5 20'!AG326+'6 20'!AG326+'7 23'!AG326+'8 23'!AG326+'9 20'!AG326+'10 20'!AG326+'11 20'!AG326+'12 20'!AG326</f>
        <v>0</v>
      </c>
    </row>
    <row r="327" spans="1:36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 t="e">
        <f t="shared" si="46"/>
        <v>#DIV/0!</v>
      </c>
      <c r="AF327" s="127">
        <f>achats!V325</f>
        <v>0</v>
      </c>
      <c r="AG327" s="127">
        <f t="shared" si="47"/>
        <v>0</v>
      </c>
      <c r="AI327" s="7">
        <f>achats!V325</f>
        <v>0</v>
      </c>
      <c r="AJ327" s="7">
        <f>'1 23'!AG327+'2 23'!AG327+'3 23'!AG327+'4 23'!AG327+'5 20'!AG327+'6 20'!AG327+'7 23'!AG327+'8 23'!AG327+'9 20'!AG327+'10 20'!AG327+'11 20'!AG327+'12 20'!AG327</f>
        <v>0</v>
      </c>
    </row>
    <row r="328" spans="1:36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 t="e">
        <f t="shared" si="46"/>
        <v>#DIV/0!</v>
      </c>
      <c r="AF328" s="127">
        <f>achats!V326</f>
        <v>0</v>
      </c>
      <c r="AG328" s="127">
        <f t="shared" si="47"/>
        <v>0</v>
      </c>
      <c r="AI328" s="7">
        <f>achats!V326</f>
        <v>0</v>
      </c>
      <c r="AJ328" s="7">
        <f>'1 23'!AG328+'2 23'!AG328+'3 23'!AG328+'4 23'!AG328+'5 20'!AG328+'6 20'!AG328+'7 23'!AG328+'8 23'!AG328+'9 20'!AG328+'10 20'!AG328+'11 20'!AG328+'12 20'!AG328</f>
        <v>0</v>
      </c>
    </row>
    <row r="329" spans="1:36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 t="e">
        <f t="shared" si="46"/>
        <v>#DIV/0!</v>
      </c>
      <c r="AF329" s="127">
        <f>achats!V327</f>
        <v>0</v>
      </c>
      <c r="AG329" s="127">
        <f t="shared" si="47"/>
        <v>0</v>
      </c>
      <c r="AI329" s="7">
        <f>achats!V327</f>
        <v>0</v>
      </c>
      <c r="AJ329" s="7">
        <f>'1 23'!AG329+'2 23'!AG329+'3 23'!AG329+'4 23'!AG329+'5 20'!AG329+'6 20'!AG329+'7 23'!AG329+'8 23'!AG329+'9 20'!AG329+'10 20'!AG329+'11 20'!AG329+'12 20'!AG329</f>
        <v>0</v>
      </c>
    </row>
    <row r="330" spans="1:36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 t="e">
        <f t="shared" si="46"/>
        <v>#DIV/0!</v>
      </c>
      <c r="AF330" s="127">
        <f>achats!V328</f>
        <v>0</v>
      </c>
      <c r="AG330" s="127">
        <f t="shared" si="47"/>
        <v>0</v>
      </c>
      <c r="AI330" s="7">
        <f>achats!V328</f>
        <v>0</v>
      </c>
      <c r="AJ330" s="7">
        <f>'1 23'!AG330+'2 23'!AG330+'3 23'!AG330+'4 23'!AG330+'5 20'!AG330+'6 20'!AG330+'7 23'!AG330+'8 23'!AG330+'9 20'!AG330+'10 20'!AG330+'11 20'!AG330+'12 20'!AG330</f>
        <v>0</v>
      </c>
    </row>
    <row r="331" spans="1:36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 t="e">
        <f t="shared" si="46"/>
        <v>#DIV/0!</v>
      </c>
      <c r="AF331" s="127">
        <f>achats!V329</f>
        <v>0</v>
      </c>
      <c r="AG331" s="127">
        <f t="shared" si="47"/>
        <v>0</v>
      </c>
      <c r="AI331" s="7">
        <f>achats!V329</f>
        <v>0</v>
      </c>
      <c r="AJ331" s="7">
        <f>'1 23'!AG331+'2 23'!AG331+'3 23'!AG331+'4 23'!AG331+'5 20'!AG331+'6 20'!AG331+'7 23'!AG331+'8 23'!AG331+'9 20'!AG331+'10 20'!AG331+'11 20'!AG331+'12 20'!AG331</f>
        <v>0</v>
      </c>
    </row>
    <row r="332" spans="1:36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 t="e">
        <f t="shared" si="46"/>
        <v>#DIV/0!</v>
      </c>
      <c r="AF332" s="127">
        <f>achats!V330</f>
        <v>0</v>
      </c>
      <c r="AG332" s="127">
        <f t="shared" si="47"/>
        <v>0</v>
      </c>
      <c r="AI332" s="7">
        <f>achats!V330</f>
        <v>0</v>
      </c>
      <c r="AJ332" s="7">
        <f>'1 23'!AG332+'2 23'!AG332+'3 23'!AG332+'4 23'!AG332+'5 20'!AG332+'6 20'!AG332+'7 23'!AG332+'8 23'!AG332+'9 20'!AG332+'10 20'!AG332+'11 20'!AG332+'12 20'!AG332</f>
        <v>0</v>
      </c>
    </row>
    <row r="333" spans="1:36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 t="e">
        <f t="shared" si="46"/>
        <v>#DIV/0!</v>
      </c>
      <c r="AF333" s="127">
        <f>achats!V331</f>
        <v>0</v>
      </c>
      <c r="AG333" s="127">
        <f t="shared" si="47"/>
        <v>0</v>
      </c>
      <c r="AI333" s="7">
        <f>achats!V331</f>
        <v>0</v>
      </c>
      <c r="AJ333" s="7">
        <f>'1 23'!AG333+'2 23'!AG333+'3 23'!AG333+'4 23'!AG333+'5 20'!AG333+'6 20'!AG333+'7 23'!AG333+'8 23'!AG333+'9 20'!AG333+'10 20'!AG333+'11 20'!AG333+'12 20'!AG333</f>
        <v>0</v>
      </c>
    </row>
    <row r="334" spans="1:36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 t="e">
        <f t="shared" si="46"/>
        <v>#DIV/0!</v>
      </c>
      <c r="AF334" s="127">
        <f>achats!V332</f>
        <v>0</v>
      </c>
      <c r="AG334" s="127">
        <f t="shared" si="47"/>
        <v>0</v>
      </c>
      <c r="AI334" s="7">
        <f>achats!V332</f>
        <v>0</v>
      </c>
      <c r="AJ334" s="7">
        <f>'1 23'!AG334+'2 23'!AG334+'3 23'!AG334+'4 23'!AG334+'5 20'!AG334+'6 20'!AG334+'7 23'!AG334+'8 23'!AG334+'9 20'!AG334+'10 20'!AG334+'11 20'!AG334+'12 20'!AG334</f>
        <v>0</v>
      </c>
    </row>
    <row r="335" spans="1:36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 t="e">
        <f t="shared" si="46"/>
        <v>#DIV/0!</v>
      </c>
      <c r="AF335" s="127">
        <f>achats!V333</f>
        <v>0</v>
      </c>
      <c r="AG335" s="127">
        <f t="shared" si="47"/>
        <v>0</v>
      </c>
      <c r="AI335" s="7">
        <f>achats!V333</f>
        <v>0</v>
      </c>
      <c r="AJ335" s="7">
        <f>'1 23'!AG335+'2 23'!AG335+'3 23'!AG335+'4 23'!AG335+'5 20'!AG335+'6 20'!AG335+'7 23'!AG335+'8 23'!AG335+'9 20'!AG335+'10 20'!AG335+'11 20'!AG335+'12 20'!AG335</f>
        <v>0</v>
      </c>
    </row>
    <row r="336" spans="1:36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 t="e">
        <f t="shared" si="46"/>
        <v>#DIV/0!</v>
      </c>
      <c r="AF336" s="127">
        <f>achats!V334</f>
        <v>0</v>
      </c>
      <c r="AG336" s="127">
        <f t="shared" si="47"/>
        <v>0</v>
      </c>
      <c r="AI336" s="7">
        <f>achats!V334</f>
        <v>0</v>
      </c>
      <c r="AJ336" s="7">
        <f>'1 23'!AG336+'2 23'!AG336+'3 23'!AG336+'4 23'!AG336+'5 20'!AG336+'6 20'!AG336+'7 23'!AG336+'8 23'!AG336+'9 20'!AG336+'10 20'!AG336+'11 20'!AG336+'12 20'!AG336</f>
        <v>0</v>
      </c>
    </row>
    <row r="337" spans="1:36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 t="e">
        <f t="shared" si="46"/>
        <v>#DIV/0!</v>
      </c>
      <c r="AF337" s="127">
        <f>achats!V335</f>
        <v>0</v>
      </c>
      <c r="AG337" s="127">
        <f t="shared" si="47"/>
        <v>0</v>
      </c>
      <c r="AI337" s="7">
        <f>achats!V335</f>
        <v>0</v>
      </c>
      <c r="AJ337" s="7">
        <f>'1 23'!AG337+'2 23'!AG337+'3 23'!AG337+'4 23'!AG337+'5 20'!AG337+'6 20'!AG337+'7 23'!AG337+'8 23'!AG337+'9 20'!AG337+'10 20'!AG337+'11 20'!AG337+'12 20'!AG337</f>
        <v>0</v>
      </c>
    </row>
    <row r="338" spans="1:36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 t="e">
        <f t="shared" si="46"/>
        <v>#DIV/0!</v>
      </c>
      <c r="AF338" s="127">
        <f>achats!V336</f>
        <v>0</v>
      </c>
      <c r="AG338" s="127">
        <f t="shared" si="47"/>
        <v>0</v>
      </c>
      <c r="AI338" s="7">
        <f>achats!V336</f>
        <v>0</v>
      </c>
      <c r="AJ338" s="7">
        <f>'1 23'!AG338+'2 23'!AG338+'3 23'!AG338+'4 23'!AG338+'5 20'!AG338+'6 20'!AG338+'7 23'!AG338+'8 23'!AG338+'9 20'!AG338+'10 20'!AG338+'11 20'!AG338+'12 20'!AG338</f>
        <v>0</v>
      </c>
    </row>
    <row r="339" spans="1:36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 t="e">
        <f t="shared" si="46"/>
        <v>#DIV/0!</v>
      </c>
      <c r="AF339" s="127">
        <f>achats!V337</f>
        <v>0</v>
      </c>
      <c r="AG339" s="127">
        <f t="shared" si="47"/>
        <v>0</v>
      </c>
      <c r="AI339" s="7">
        <f>achats!V337</f>
        <v>0</v>
      </c>
      <c r="AJ339" s="7">
        <f>'1 23'!AG339+'2 23'!AG339+'3 23'!AG339+'4 23'!AG339+'5 20'!AG339+'6 20'!AG339+'7 23'!AG339+'8 23'!AG339+'9 20'!AG339+'10 20'!AG339+'11 20'!AG339+'12 20'!AG339</f>
        <v>0</v>
      </c>
    </row>
    <row r="340" spans="1:36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 t="e">
        <f t="shared" si="46"/>
        <v>#DIV/0!</v>
      </c>
      <c r="AF340" s="127">
        <f>achats!V338</f>
        <v>0</v>
      </c>
      <c r="AG340" s="127">
        <f t="shared" si="47"/>
        <v>0</v>
      </c>
      <c r="AI340" s="7">
        <f>achats!V338</f>
        <v>0</v>
      </c>
      <c r="AJ340" s="7">
        <f>'1 23'!AG340+'2 23'!AG340+'3 23'!AG340+'4 23'!AG340+'5 20'!AG340+'6 20'!AG340+'7 23'!AG340+'8 23'!AG340+'9 20'!AG340+'10 20'!AG340+'11 20'!AG340+'12 20'!AG340</f>
        <v>0</v>
      </c>
    </row>
    <row r="341" spans="1:36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 t="e">
        <f t="shared" si="46"/>
        <v>#DIV/0!</v>
      </c>
      <c r="AF341" s="127">
        <f>achats!V339</f>
        <v>0</v>
      </c>
      <c r="AG341" s="127">
        <f t="shared" si="47"/>
        <v>0</v>
      </c>
      <c r="AI341" s="7">
        <f>achats!V339</f>
        <v>0</v>
      </c>
      <c r="AJ341" s="7">
        <f>'1 23'!AG341+'2 23'!AG341+'3 23'!AG341+'4 23'!AG341+'5 20'!AG341+'6 20'!AG341+'7 23'!AG341+'8 23'!AG341+'9 20'!AG341+'10 20'!AG341+'11 20'!AG341+'12 20'!AG341</f>
        <v>0</v>
      </c>
    </row>
    <row r="342" spans="1:36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 t="e">
        <f t="shared" si="46"/>
        <v>#DIV/0!</v>
      </c>
      <c r="AF342" s="127">
        <f>achats!V340</f>
        <v>0</v>
      </c>
      <c r="AG342" s="127">
        <f t="shared" si="47"/>
        <v>0</v>
      </c>
      <c r="AI342" s="7">
        <f>achats!V340</f>
        <v>0</v>
      </c>
      <c r="AJ342" s="7">
        <f>'1 23'!AG342+'2 23'!AG342+'3 23'!AG342+'4 23'!AG342+'5 20'!AG342+'6 20'!AG342+'7 23'!AG342+'8 23'!AG342+'9 20'!AG342+'10 20'!AG342+'11 20'!AG342+'12 20'!AG342</f>
        <v>0</v>
      </c>
    </row>
    <row r="343" spans="1:36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 t="e">
        <f t="shared" si="46"/>
        <v>#DIV/0!</v>
      </c>
      <c r="AF343" s="127">
        <f>achats!V341</f>
        <v>0</v>
      </c>
      <c r="AG343" s="127">
        <f t="shared" si="47"/>
        <v>0</v>
      </c>
      <c r="AI343" s="7">
        <f>achats!V341</f>
        <v>0</v>
      </c>
      <c r="AJ343" s="7">
        <f>'1 23'!AG343+'2 23'!AG343+'3 23'!AG343+'4 23'!AG343+'5 20'!AG343+'6 20'!AG343+'7 23'!AG343+'8 23'!AG343+'9 20'!AG343+'10 20'!AG343+'11 20'!AG343+'12 20'!AG343</f>
        <v>0</v>
      </c>
    </row>
    <row r="344" spans="1:36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 t="e">
        <f t="shared" si="46"/>
        <v>#DIV/0!</v>
      </c>
      <c r="AF344" s="127">
        <f>achats!V342</f>
        <v>0</v>
      </c>
      <c r="AG344" s="127">
        <f t="shared" si="47"/>
        <v>0</v>
      </c>
      <c r="AI344" s="7">
        <f>achats!V342</f>
        <v>0</v>
      </c>
      <c r="AJ344" s="7">
        <f>'1 23'!AG344+'2 23'!AG344+'3 23'!AG344+'4 23'!AG344+'5 20'!AG344+'6 20'!AG344+'7 23'!AG344+'8 23'!AG344+'9 20'!AG344+'10 20'!AG344+'11 20'!AG344+'12 20'!AG344</f>
        <v>0</v>
      </c>
    </row>
    <row r="345" spans="1:36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 t="e">
        <f t="shared" si="46"/>
        <v>#DIV/0!</v>
      </c>
      <c r="AF345" s="127">
        <f>achats!V343</f>
        <v>0</v>
      </c>
      <c r="AG345" s="127">
        <f t="shared" si="47"/>
        <v>0</v>
      </c>
      <c r="AI345" s="7">
        <f>achats!V343</f>
        <v>0</v>
      </c>
      <c r="AJ345" s="7">
        <f>'1 23'!AG345+'2 23'!AG345+'3 23'!AG345+'4 23'!AG345+'5 20'!AG345+'6 20'!AG345+'7 23'!AG345+'8 23'!AG345+'9 20'!AG345+'10 20'!AG345+'11 20'!AG345+'12 20'!AG345</f>
        <v>0</v>
      </c>
    </row>
    <row r="346" spans="1:36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 t="e">
        <f t="shared" si="46"/>
        <v>#DIV/0!</v>
      </c>
      <c r="AI346" s="7">
        <f>achats!V344</f>
        <v>0</v>
      </c>
      <c r="AJ346" s="7">
        <f>'1 23'!AG346+'2 23'!AG346+'3 23'!AG346+'4 23'!AG346+'5 20'!AG346+'6 20'!AG346+'7 23'!AG346+'8 23'!AG346+'9 20'!AG346+'10 20'!AG346+'11 20'!AG346+'12 20'!AG346</f>
        <v>0</v>
      </c>
    </row>
    <row r="347" spans="1:36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 t="e">
        <f t="shared" si="46"/>
        <v>#DIV/0!</v>
      </c>
      <c r="AI347" s="7">
        <f>achats!V345</f>
        <v>0</v>
      </c>
      <c r="AJ347" s="7">
        <f>'1 23'!AG347+'2 23'!AG347+'3 23'!AG347+'4 23'!AG347+'5 20'!AG347+'6 20'!AG347+'7 23'!AG347+'8 23'!AG347+'9 20'!AG347+'10 20'!AG347+'11 20'!AG347+'12 20'!AG347</f>
        <v>0</v>
      </c>
    </row>
    <row r="348" spans="1:36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 t="e">
        <f t="shared" si="46"/>
        <v>#DIV/0!</v>
      </c>
      <c r="AI348" s="7">
        <f>achats!V346</f>
        <v>0</v>
      </c>
      <c r="AJ348" s="7">
        <f>'1 23'!AG348+'2 23'!AG348+'3 23'!AG348+'4 23'!AG348+'5 20'!AG348+'6 20'!AG348+'7 23'!AG348+'8 23'!AG348+'9 20'!AG348+'10 20'!AG348+'11 20'!AG348+'12 20'!AG348</f>
        <v>0</v>
      </c>
    </row>
    <row r="349" spans="1:36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 t="e">
        <f t="shared" si="46"/>
        <v>#DIV/0!</v>
      </c>
      <c r="AI349" s="7">
        <f>achats!V347</f>
        <v>0</v>
      </c>
      <c r="AJ349" s="7">
        <f>'1 23'!AG349+'2 23'!AG349+'3 23'!AG349+'4 23'!AG349+'5 20'!AG349+'6 20'!AG349+'7 23'!AG349+'8 23'!AG349+'9 20'!AG349+'10 20'!AG349+'11 20'!AG349+'12 20'!AG349</f>
        <v>0</v>
      </c>
    </row>
    <row r="350" spans="1:36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 t="e">
        <f t="shared" si="46"/>
        <v>#DIV/0!</v>
      </c>
      <c r="AI350" s="7">
        <f>achats!V348</f>
        <v>0</v>
      </c>
      <c r="AJ350" s="7">
        <f>'1 23'!AG350+'2 23'!AG350+'3 23'!AG350+'4 23'!AG350+'5 20'!AG350+'6 20'!AG350+'7 23'!AG350+'8 23'!AG350+'9 20'!AG350+'10 20'!AG350+'11 20'!AG350+'12 20'!AG350</f>
        <v>0</v>
      </c>
    </row>
    <row r="351" spans="1:36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 t="e">
        <f t="shared" si="46"/>
        <v>#DIV/0!</v>
      </c>
      <c r="AI351" s="7">
        <f>achats!V349</f>
        <v>0</v>
      </c>
      <c r="AJ351" s="7">
        <f>'1 23'!AG351+'2 23'!AG351+'3 23'!AG351+'4 23'!AG351+'5 20'!AG351+'6 20'!AG351+'7 23'!AG351+'8 23'!AG351+'9 20'!AG351+'10 20'!AG351+'11 20'!AG351+'12 20'!AG351</f>
        <v>0</v>
      </c>
    </row>
    <row r="352" spans="1:36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 t="e">
        <f t="shared" si="46"/>
        <v>#DIV/0!</v>
      </c>
      <c r="AI352" s="7">
        <f>achats!V350</f>
        <v>0</v>
      </c>
      <c r="AJ352" s="7">
        <f>'1 23'!AG352+'2 23'!AG352+'3 23'!AG352+'4 23'!AG352+'5 20'!AG352+'6 20'!AG352+'7 23'!AG352+'8 23'!AG352+'9 20'!AG352+'10 20'!AG352+'11 20'!AG352+'12 20'!AG352</f>
        <v>0</v>
      </c>
    </row>
    <row r="353" spans="1:36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 t="e">
        <f t="shared" si="46"/>
        <v>#DIV/0!</v>
      </c>
      <c r="AI353" s="7">
        <f>achats!V351</f>
        <v>0</v>
      </c>
      <c r="AJ353" s="7">
        <f>'1 23'!AG353+'2 23'!AG353+'3 23'!AG353+'4 23'!AG353+'5 20'!AG353+'6 20'!AG353+'7 23'!AG353+'8 23'!AG353+'9 20'!AG353+'10 20'!AG353+'11 20'!AG353+'12 20'!AG353</f>
        <v>0</v>
      </c>
    </row>
    <row r="354" spans="1:36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 t="e">
        <f t="shared" si="46"/>
        <v>#DIV/0!</v>
      </c>
      <c r="AI354" s="7">
        <f>achats!V352</f>
        <v>0</v>
      </c>
      <c r="AJ354" s="7">
        <f>'1 23'!AG354+'2 23'!AG354+'3 23'!AG354+'4 23'!AG354+'5 20'!AG354+'6 20'!AG354+'7 23'!AG354+'8 23'!AG354+'9 20'!AG354+'10 20'!AG354+'11 20'!AG354+'12 20'!AG354</f>
        <v>0</v>
      </c>
    </row>
    <row r="355" spans="1:36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 t="e">
        <f t="shared" si="46"/>
        <v>#DIV/0!</v>
      </c>
      <c r="AI355" s="7">
        <f>achats!V353</f>
        <v>0</v>
      </c>
      <c r="AJ355" s="7">
        <f>'1 23'!AG355+'2 23'!AG355+'3 23'!AG355+'4 23'!AG355+'5 20'!AG355+'6 20'!AG355+'7 23'!AG355+'8 23'!AG355+'9 20'!AG355+'10 20'!AG355+'11 20'!AG355+'12 20'!AG355</f>
        <v>0</v>
      </c>
    </row>
    <row r="356" spans="1:36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 t="e">
        <f t="shared" si="46"/>
        <v>#DIV/0!</v>
      </c>
      <c r="AI356" s="7">
        <f>achats!V354</f>
        <v>0</v>
      </c>
      <c r="AJ356" s="7">
        <f>'1 23'!AG356+'2 23'!AG356+'3 23'!AG356+'4 23'!AG356+'5 20'!AG356+'6 20'!AG356+'7 23'!AG356+'8 23'!AG356+'9 20'!AG356+'10 20'!AG356+'11 20'!AG356+'12 20'!AG356</f>
        <v>0</v>
      </c>
    </row>
    <row r="357" spans="1:36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 t="e">
        <f t="shared" si="46"/>
        <v>#DIV/0!</v>
      </c>
      <c r="AI357" s="7">
        <f>achats!V355</f>
        <v>0</v>
      </c>
      <c r="AJ357" s="7">
        <f>'1 23'!AG357+'2 23'!AG357+'3 23'!AG357+'4 23'!AG357+'5 20'!AG357+'6 20'!AG357+'7 23'!AG357+'8 23'!AG357+'9 20'!AG357+'10 20'!AG357+'11 20'!AG357+'12 20'!AG357</f>
        <v>0</v>
      </c>
    </row>
    <row r="358" spans="1:36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 t="e">
        <f t="shared" si="46"/>
        <v>#DIV/0!</v>
      </c>
      <c r="AI358" s="7">
        <f>achats!V356</f>
        <v>0</v>
      </c>
      <c r="AJ358" s="7">
        <f>'1 23'!AG358+'2 23'!AG358+'3 23'!AG358+'4 23'!AG358+'5 20'!AG358+'6 20'!AG358+'7 23'!AG358+'8 23'!AG358+'9 20'!AG358+'10 20'!AG358+'11 20'!AG358+'12 20'!AG358</f>
        <v>0</v>
      </c>
    </row>
    <row r="359" spans="1:36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 t="e">
        <f t="shared" si="46"/>
        <v>#DIV/0!</v>
      </c>
      <c r="AI359" s="7">
        <f>achats!V357</f>
        <v>0</v>
      </c>
      <c r="AJ359" s="7">
        <f>'1 23'!AG359+'2 23'!AG359+'3 23'!AG359+'4 23'!AG359+'5 20'!AG359+'6 20'!AG359+'7 23'!AG359+'8 23'!AG359+'9 20'!AG359+'10 20'!AG359+'11 20'!AG359+'12 20'!AG359</f>
        <v>0</v>
      </c>
    </row>
    <row r="360" spans="1:36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 t="e">
        <f t="shared" si="46"/>
        <v>#DIV/0!</v>
      </c>
      <c r="AI360" s="7">
        <f>achats!V358</f>
        <v>0</v>
      </c>
      <c r="AJ360" s="7">
        <f>'1 23'!AG360+'2 23'!AG360+'3 23'!AG360+'4 23'!AG360+'5 20'!AG360+'6 20'!AG360+'7 23'!AG360+'8 23'!AG360+'9 20'!AG360+'10 20'!AG360+'11 20'!AG360+'12 20'!AG360</f>
        <v>0</v>
      </c>
    </row>
    <row r="361" spans="1:36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 t="e">
        <f t="shared" si="46"/>
        <v>#DIV/0!</v>
      </c>
      <c r="AI361" s="7">
        <f>achats!V359</f>
        <v>0</v>
      </c>
      <c r="AJ361" s="7">
        <f>'1 23'!AG361+'2 23'!AG361+'3 23'!AG361+'4 23'!AG361+'5 20'!AG361+'6 20'!AG361+'7 23'!AG361+'8 23'!AG361+'9 20'!AG361+'10 20'!AG361+'11 20'!AG361+'12 20'!AG361</f>
        <v>0</v>
      </c>
    </row>
    <row r="362" spans="1:36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 t="e">
        <f t="shared" si="46"/>
        <v>#DIV/0!</v>
      </c>
      <c r="AI362" s="7">
        <f>achats!V360</f>
        <v>0</v>
      </c>
      <c r="AJ362" s="7">
        <f>'1 23'!AG362+'2 23'!AG362+'3 23'!AG362+'4 23'!AG362+'5 20'!AG362+'6 20'!AG362+'7 23'!AG362+'8 23'!AG362+'9 20'!AG362+'10 20'!AG362+'11 20'!AG362+'12 20'!AG362</f>
        <v>0</v>
      </c>
    </row>
    <row r="363" spans="1:36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 t="e">
        <f t="shared" si="46"/>
        <v>#DIV/0!</v>
      </c>
      <c r="AI363" s="7">
        <f>achats!V361</f>
        <v>0</v>
      </c>
      <c r="AJ363" s="7">
        <f>'1 23'!AG363+'2 23'!AG363+'3 23'!AG363+'4 23'!AG363+'5 20'!AG363+'6 20'!AG363+'7 23'!AG363+'8 23'!AG363+'9 20'!AG363+'10 20'!AG363+'11 20'!AG363+'12 20'!AG363</f>
        <v>0</v>
      </c>
    </row>
    <row r="364" spans="1:36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 t="e">
        <f t="shared" si="46"/>
        <v>#DIV/0!</v>
      </c>
      <c r="AI364" s="7">
        <f>achats!V362</f>
        <v>0</v>
      </c>
      <c r="AJ364" s="7">
        <f>'1 23'!AG364+'2 23'!AG364+'3 23'!AG364+'4 23'!AG364+'5 20'!AG364+'6 20'!AG364+'7 23'!AG364+'8 23'!AG364+'9 20'!AG364+'10 20'!AG364+'11 20'!AG364+'12 20'!AG364</f>
        <v>0</v>
      </c>
    </row>
    <row r="365" spans="1:36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 t="e">
        <f t="shared" si="46"/>
        <v>#DIV/0!</v>
      </c>
      <c r="AI365" s="7">
        <f>achats!V363</f>
        <v>0</v>
      </c>
      <c r="AJ365" s="7">
        <f>'1 23'!AG365+'2 23'!AG365+'3 23'!AG365+'4 23'!AG365+'5 20'!AG365+'6 20'!AG365+'7 23'!AG365+'8 23'!AG365+'9 20'!AG365+'10 20'!AG365+'11 20'!AG365+'12 20'!AG365</f>
        <v>0</v>
      </c>
    </row>
    <row r="366" spans="1:36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 t="e">
        <f t="shared" si="46"/>
        <v>#DIV/0!</v>
      </c>
      <c r="AI366" s="7">
        <f>achats!V364</f>
        <v>0</v>
      </c>
      <c r="AJ366" s="7">
        <f>'1 23'!AG366+'2 23'!AG366+'3 23'!AG366+'4 23'!AG366+'5 20'!AG366+'6 20'!AG366+'7 23'!AG366+'8 23'!AG366+'9 20'!AG366+'10 20'!AG366+'11 20'!AG366+'12 20'!AG366</f>
        <v>0</v>
      </c>
    </row>
    <row r="367" spans="1:36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 t="e">
        <f t="shared" si="46"/>
        <v>#DIV/0!</v>
      </c>
      <c r="AI367" s="7">
        <f>achats!V365</f>
        <v>0</v>
      </c>
      <c r="AJ367" s="7">
        <f>'1 23'!AG367+'2 23'!AG367+'3 23'!AG367+'4 23'!AG367+'5 20'!AG367+'6 20'!AG367+'7 23'!AG367+'8 23'!AG367+'9 20'!AG367+'10 20'!AG367+'11 20'!AG367+'12 20'!AG367</f>
        <v>0</v>
      </c>
    </row>
    <row r="368" spans="1:36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 t="e">
        <f t="shared" si="46"/>
        <v>#DIV/0!</v>
      </c>
      <c r="AI368" s="7">
        <f>achats!V366</f>
        <v>0</v>
      </c>
      <c r="AJ368" s="7">
        <f>'1 23'!AG368+'2 23'!AG368+'3 23'!AG368+'4 23'!AG368+'5 20'!AG368+'6 20'!AG368+'7 23'!AG368+'8 23'!AG368+'9 20'!AG368+'10 20'!AG368+'11 20'!AG368+'12 20'!AG368</f>
        <v>0</v>
      </c>
    </row>
    <row r="369" spans="1:36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 t="e">
        <f t="shared" si="46"/>
        <v>#DIV/0!</v>
      </c>
      <c r="AI369" s="7">
        <f>achats!V367</f>
        <v>0</v>
      </c>
      <c r="AJ369" s="7">
        <f>'1 23'!AG369+'2 23'!AG369+'3 23'!AG369+'4 23'!AG369+'5 20'!AG369+'6 20'!AG369+'7 23'!AG369+'8 23'!AG369+'9 20'!AG369+'10 20'!AG369+'11 20'!AG369+'12 20'!AG369</f>
        <v>0</v>
      </c>
    </row>
    <row r="370" spans="1:36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 t="e">
        <f t="shared" si="46"/>
        <v>#DIV/0!</v>
      </c>
      <c r="AI370" s="7">
        <f>achats!V368</f>
        <v>0</v>
      </c>
      <c r="AJ370" s="7">
        <f>'1 23'!AG370+'2 23'!AG370+'3 23'!AG370+'4 23'!AG370+'5 20'!AG370+'6 20'!AG370+'7 23'!AG370+'8 23'!AG370+'9 20'!AG370+'10 20'!AG370+'11 20'!AG370+'12 20'!AG370</f>
        <v>0</v>
      </c>
    </row>
    <row r="371" spans="1:36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 t="e">
        <f t="shared" si="46"/>
        <v>#DIV/0!</v>
      </c>
      <c r="AI371" s="7">
        <f>achats!V369</f>
        <v>0</v>
      </c>
      <c r="AJ371" s="7">
        <f>'1 23'!AG371+'2 23'!AG371+'3 23'!AG371+'4 23'!AG371+'5 20'!AG371+'6 20'!AG371+'7 23'!AG371+'8 23'!AG371+'9 20'!AG371+'10 20'!AG371+'11 20'!AG371+'12 20'!AG371</f>
        <v>0</v>
      </c>
    </row>
    <row r="372" spans="1:36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 t="e">
        <f t="shared" si="46"/>
        <v>#DIV/0!</v>
      </c>
      <c r="AI372" s="7">
        <f>achats!V370</f>
        <v>0</v>
      </c>
      <c r="AJ372" s="7">
        <f>'1 23'!AG372+'2 23'!AG372+'3 23'!AG372+'4 23'!AG372+'5 20'!AG372+'6 20'!AG372+'7 23'!AG372+'8 23'!AG372+'9 20'!AG372+'10 20'!AG372+'11 20'!AG372+'12 20'!AG372</f>
        <v>0</v>
      </c>
    </row>
    <row r="373" spans="1:36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 t="e">
        <f t="shared" si="46"/>
        <v>#DIV/0!</v>
      </c>
      <c r="AI373" s="7">
        <f>achats!V371</f>
        <v>0</v>
      </c>
      <c r="AJ373" s="7">
        <f>'1 23'!AG373+'2 23'!AG373+'3 23'!AG373+'4 23'!AG373+'5 20'!AG373+'6 20'!AG373+'7 23'!AG373+'8 23'!AG373+'9 20'!AG373+'10 20'!AG373+'11 20'!AG373+'12 20'!AG373</f>
        <v>0</v>
      </c>
    </row>
    <row r="374" spans="1:36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 t="e">
        <f t="shared" si="46"/>
        <v>#DIV/0!</v>
      </c>
      <c r="AI374" s="7">
        <f>achats!V372</f>
        <v>0</v>
      </c>
      <c r="AJ374" s="7">
        <f>'1 23'!AG374+'2 23'!AG374+'3 23'!AG374+'4 23'!AG374+'5 20'!AG374+'6 20'!AG374+'7 23'!AG374+'8 23'!AG374+'9 20'!AG374+'10 20'!AG374+'11 20'!AG374+'12 20'!AG374</f>
        <v>0</v>
      </c>
    </row>
    <row r="375" spans="1:36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 t="e">
        <f t="shared" si="46"/>
        <v>#DIV/0!</v>
      </c>
      <c r="AI375" s="7">
        <f>achats!V373</f>
        <v>0</v>
      </c>
      <c r="AJ375" s="7">
        <f>'1 23'!AG375+'2 23'!AG375+'3 23'!AG375+'4 23'!AG375+'5 20'!AG375+'6 20'!AG375+'7 23'!AG375+'8 23'!AG375+'9 20'!AG375+'10 20'!AG375+'11 20'!AG375+'12 20'!AG375</f>
        <v>0</v>
      </c>
    </row>
    <row r="376" spans="1:36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 t="e">
        <f t="shared" si="46"/>
        <v>#DIV/0!</v>
      </c>
      <c r="AI376" s="7">
        <f>achats!V374</f>
        <v>0</v>
      </c>
      <c r="AJ376" s="7">
        <f>'1 23'!AG376+'2 23'!AG376+'3 23'!AG376+'4 23'!AG376+'5 20'!AG376+'6 20'!AG376+'7 23'!AG376+'8 23'!AG376+'9 20'!AG376+'10 20'!AG376+'11 20'!AG376+'12 20'!AG376</f>
        <v>0</v>
      </c>
    </row>
    <row r="377" spans="1:36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 t="e">
        <f t="shared" si="46"/>
        <v>#DIV/0!</v>
      </c>
      <c r="AI377" s="7">
        <f>achats!V375</f>
        <v>0</v>
      </c>
      <c r="AJ377" s="7">
        <f>'1 23'!AG377+'2 23'!AG377+'3 23'!AG377+'4 23'!AG377+'5 20'!AG377+'6 20'!AG377+'7 23'!AG377+'8 23'!AG377+'9 20'!AG377+'10 20'!AG377+'11 20'!AG377+'12 20'!AG377</f>
        <v>0</v>
      </c>
    </row>
    <row r="378" spans="1:36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 t="e">
        <f t="shared" si="46"/>
        <v>#DIV/0!</v>
      </c>
      <c r="AI378" s="7">
        <f>achats!V376</f>
        <v>0</v>
      </c>
      <c r="AJ378" s="7">
        <f>'1 23'!AG378+'2 23'!AG378+'3 23'!AG378+'4 23'!AG378+'5 20'!AG378+'6 20'!AG378+'7 23'!AG378+'8 23'!AG378+'9 20'!AG378+'10 20'!AG378+'11 20'!AG378+'12 20'!AG378</f>
        <v>0</v>
      </c>
    </row>
    <row r="379" spans="1:36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 t="e">
        <f t="shared" si="46"/>
        <v>#DIV/0!</v>
      </c>
      <c r="AI379" s="7">
        <f>achats!V377</f>
        <v>0</v>
      </c>
      <c r="AJ379" s="7">
        <f>'1 23'!AG379+'2 23'!AG379+'3 23'!AG379+'4 23'!AG379+'5 20'!AG379+'6 20'!AG379+'7 23'!AG379+'8 23'!AG379+'9 20'!AG379+'10 20'!AG379+'11 20'!AG379+'12 20'!AG379</f>
        <v>0</v>
      </c>
    </row>
    <row r="380" spans="1:36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 t="e">
        <f t="shared" si="46"/>
        <v>#DIV/0!</v>
      </c>
      <c r="AI380" s="7">
        <f>achats!V378</f>
        <v>0</v>
      </c>
      <c r="AJ380" s="7">
        <f>'1 23'!AG380+'2 23'!AG380+'3 23'!AG380+'4 23'!AG380+'5 20'!AG380+'6 20'!AG380+'7 23'!AG380+'8 23'!AG380+'9 20'!AG380+'10 20'!AG380+'11 20'!AG380+'12 20'!AG380</f>
        <v>0</v>
      </c>
    </row>
    <row r="381" spans="1:36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 t="e">
        <f t="shared" si="46"/>
        <v>#DIV/0!</v>
      </c>
      <c r="AI381" s="7">
        <f>achats!V379</f>
        <v>0</v>
      </c>
      <c r="AJ381" s="7">
        <f>'1 23'!AG381+'2 23'!AG381+'3 23'!AG381+'4 23'!AG381+'5 20'!AG381+'6 20'!AG381+'7 23'!AG381+'8 23'!AG381+'9 20'!AG381+'10 20'!AG381+'11 20'!AG381+'12 20'!AG381</f>
        <v>0</v>
      </c>
    </row>
    <row r="382" spans="1:36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 t="e">
        <f t="shared" si="46"/>
        <v>#DIV/0!</v>
      </c>
      <c r="AI382" s="7">
        <f>achats!V380</f>
        <v>0</v>
      </c>
      <c r="AJ382" s="7">
        <f>'1 23'!AG382+'2 23'!AG382+'3 23'!AG382+'4 23'!AG382+'5 20'!AG382+'6 20'!AG382+'7 23'!AG382+'8 23'!AG382+'9 20'!AG382+'10 20'!AG382+'11 20'!AG382+'12 20'!AG382</f>
        <v>0</v>
      </c>
    </row>
    <row r="383" spans="1:36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 t="e">
        <f t="shared" si="46"/>
        <v>#DIV/0!</v>
      </c>
      <c r="AI383" s="7">
        <f>achats!V381</f>
        <v>0</v>
      </c>
      <c r="AJ383" s="7">
        <f>'1 23'!AG383+'2 23'!AG383+'3 23'!AG383+'4 23'!AG383+'5 20'!AG383+'6 20'!AG383+'7 23'!AG383+'8 23'!AG383+'9 20'!AG383+'10 20'!AG383+'11 20'!AG383+'12 20'!AG383</f>
        <v>0</v>
      </c>
    </row>
    <row r="384" spans="1:36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 t="e">
        <f t="shared" si="46"/>
        <v>#DIV/0!</v>
      </c>
      <c r="AI384" s="7">
        <f>achats!V382</f>
        <v>0</v>
      </c>
      <c r="AJ384" s="7">
        <f>'1 23'!AG384+'2 23'!AG384+'3 23'!AG384+'4 23'!AG384+'5 20'!AG384+'6 20'!AG384+'7 23'!AG384+'8 23'!AG384+'9 20'!AG384+'10 20'!AG384+'11 20'!AG384+'12 20'!AG384</f>
        <v>0</v>
      </c>
    </row>
    <row r="385" spans="24:36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 t="e">
        <f t="shared" si="46"/>
        <v>#DIV/0!</v>
      </c>
      <c r="AI385" s="7">
        <f>achats!V383</f>
        <v>0</v>
      </c>
      <c r="AJ385" s="7">
        <f>'1 23'!AG385+'2 23'!AG385+'3 23'!AG385+'4 23'!AG385+'5 20'!AG385+'6 20'!AG385+'7 23'!AG385+'8 23'!AG385+'9 20'!AG385+'10 20'!AG385+'11 20'!AG385+'12 20'!AG385</f>
        <v>0</v>
      </c>
    </row>
    <row r="386" spans="24:36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 t="e">
        <f t="shared" si="46"/>
        <v>#DIV/0!</v>
      </c>
      <c r="AI386" s="7">
        <f>achats!V384</f>
        <v>0</v>
      </c>
      <c r="AJ386" s="7">
        <f>'1 23'!AG386+'2 23'!AG386+'3 23'!AG386+'4 23'!AG386+'5 20'!AG386+'6 20'!AG386+'7 23'!AG386+'8 23'!AG386+'9 20'!AG386+'10 20'!AG386+'11 20'!AG386+'12 20'!AG386</f>
        <v>0</v>
      </c>
    </row>
    <row r="387" spans="24:36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 t="e">
        <f t="shared" si="46"/>
        <v>#DIV/0!</v>
      </c>
      <c r="AI387" s="7">
        <f>achats!V385</f>
        <v>0</v>
      </c>
      <c r="AJ387" s="7">
        <f>'1 23'!AG387+'2 23'!AG387+'3 23'!AG387+'4 23'!AG387+'5 20'!AG387+'6 20'!AG387+'7 23'!AG387+'8 23'!AG387+'9 20'!AG387+'10 20'!AG387+'11 20'!AG387+'12 20'!AG387</f>
        <v>0</v>
      </c>
    </row>
    <row r="388" spans="24:36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 t="e">
        <f t="shared" si="46"/>
        <v>#DIV/0!</v>
      </c>
      <c r="AI388" s="7">
        <f>achats!V386</f>
        <v>0</v>
      </c>
      <c r="AJ388" s="7">
        <f>'1 23'!AG388+'2 23'!AG388+'3 23'!AG388+'4 23'!AG388+'5 20'!AG388+'6 20'!AG388+'7 23'!AG388+'8 23'!AG388+'9 20'!AG388+'10 20'!AG388+'11 20'!AG388+'12 20'!AG388</f>
        <v>0</v>
      </c>
    </row>
    <row r="389" spans="24:36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 t="e">
        <f t="shared" ref="AB389:AB431" si="52">AA389/$AD$4</f>
        <v>#DIV/0!</v>
      </c>
      <c r="AI389" s="7">
        <f>achats!V387</f>
        <v>0</v>
      </c>
      <c r="AJ389" s="7">
        <f>'1 23'!AG389+'2 23'!AG389+'3 23'!AG389+'4 23'!AG389+'5 20'!AG389+'6 20'!AG389+'7 23'!AG389+'8 23'!AG389+'9 20'!AG389+'10 20'!AG389+'11 20'!AG389+'12 20'!AG389</f>
        <v>0</v>
      </c>
    </row>
    <row r="390" spans="24:36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 t="e">
        <f t="shared" si="52"/>
        <v>#DIV/0!</v>
      </c>
      <c r="AI390" s="7">
        <f>achats!V388</f>
        <v>0</v>
      </c>
      <c r="AJ390" s="7">
        <f>'1 23'!AG390+'2 23'!AG390+'3 23'!AG390+'4 23'!AG390+'5 20'!AG390+'6 20'!AG390+'7 23'!AG390+'8 23'!AG390+'9 20'!AG390+'10 20'!AG390+'11 20'!AG390+'12 20'!AG390</f>
        <v>0</v>
      </c>
    </row>
    <row r="391" spans="24:36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 t="e">
        <f t="shared" si="52"/>
        <v>#DIV/0!</v>
      </c>
      <c r="AI391" s="7">
        <f>achats!V389</f>
        <v>0</v>
      </c>
      <c r="AJ391" s="7">
        <f>'1 23'!AG391+'2 23'!AG391+'3 23'!AG391+'4 23'!AG391+'5 20'!AG391+'6 20'!AG391+'7 23'!AG391+'8 23'!AG391+'9 20'!AG391+'10 20'!AG391+'11 20'!AG391+'12 20'!AG391</f>
        <v>0</v>
      </c>
    </row>
    <row r="392" spans="24:36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 t="e">
        <f t="shared" si="52"/>
        <v>#DIV/0!</v>
      </c>
      <c r="AI392" s="7">
        <f>achats!V390</f>
        <v>0</v>
      </c>
      <c r="AJ392" s="7">
        <f>'1 23'!AG392+'2 23'!AG392+'3 23'!AG392+'4 23'!AG392+'5 20'!AG392+'6 20'!AG392+'7 23'!AG392+'8 23'!AG392+'9 20'!AG392+'10 20'!AG392+'11 20'!AG392+'12 20'!AG392</f>
        <v>0</v>
      </c>
    </row>
    <row r="393" spans="24:36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 t="e">
        <f t="shared" si="52"/>
        <v>#DIV/0!</v>
      </c>
      <c r="AI393" s="7">
        <f>achats!V391</f>
        <v>0</v>
      </c>
      <c r="AJ393" s="7">
        <f>'1 23'!AG393+'2 23'!AG393+'3 23'!AG393+'4 23'!AG393+'5 20'!AG393+'6 20'!AG393+'7 23'!AG393+'8 23'!AG393+'9 20'!AG393+'10 20'!AG393+'11 20'!AG393+'12 20'!AG393</f>
        <v>0</v>
      </c>
    </row>
    <row r="394" spans="24:36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 t="e">
        <f t="shared" si="52"/>
        <v>#DIV/0!</v>
      </c>
      <c r="AI394" s="7">
        <f>achats!V392</f>
        <v>0</v>
      </c>
      <c r="AJ394" s="7">
        <f>'1 23'!AG394+'2 23'!AG394+'3 23'!AG394+'4 23'!AG394+'5 20'!AG394+'6 20'!AG394+'7 23'!AG394+'8 23'!AG394+'9 20'!AG394+'10 20'!AG394+'11 20'!AG394+'12 20'!AG394</f>
        <v>0</v>
      </c>
    </row>
    <row r="395" spans="24:36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 t="e">
        <f t="shared" si="52"/>
        <v>#DIV/0!</v>
      </c>
      <c r="AI395" s="7">
        <f>achats!V393</f>
        <v>0</v>
      </c>
      <c r="AJ395" s="7">
        <f>'1 23'!AG395+'2 23'!AG395+'3 23'!AG395+'4 23'!AG395+'5 20'!AG395+'6 20'!AG395+'7 23'!AG395+'8 23'!AG395+'9 20'!AG395+'10 20'!AG395+'11 20'!AG395+'12 20'!AG395</f>
        <v>0</v>
      </c>
    </row>
    <row r="396" spans="24:36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 t="e">
        <f t="shared" si="52"/>
        <v>#DIV/0!</v>
      </c>
      <c r="AI396" s="7">
        <f>achats!V394</f>
        <v>0</v>
      </c>
      <c r="AJ396" s="7">
        <f>'1 23'!AG396+'2 23'!AG396+'3 23'!AG396+'4 23'!AG396+'5 20'!AG396+'6 20'!AG396+'7 23'!AG396+'8 23'!AG396+'9 20'!AG396+'10 20'!AG396+'11 20'!AG396+'12 20'!AG396</f>
        <v>0</v>
      </c>
    </row>
    <row r="397" spans="24:36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 t="e">
        <f t="shared" si="52"/>
        <v>#DIV/0!</v>
      </c>
      <c r="AI397" s="7">
        <f>achats!V395</f>
        <v>0</v>
      </c>
      <c r="AJ397" s="7">
        <f>'1 23'!AG397+'2 23'!AG397+'3 23'!AG397+'4 23'!AG397+'5 20'!AG397+'6 20'!AG397+'7 23'!AG397+'8 23'!AG397+'9 20'!AG397+'10 20'!AG397+'11 20'!AG397+'12 20'!AG397</f>
        <v>0</v>
      </c>
    </row>
    <row r="398" spans="24:36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 t="e">
        <f t="shared" si="52"/>
        <v>#DIV/0!</v>
      </c>
      <c r="AI398" s="7">
        <f>achats!V396</f>
        <v>0</v>
      </c>
      <c r="AJ398" s="7">
        <f>'1 23'!AG398+'2 23'!AG398+'3 23'!AG398+'4 23'!AG398+'5 20'!AG398+'6 20'!AG398+'7 23'!AG398+'8 23'!AG398+'9 20'!AG398+'10 20'!AG398+'11 20'!AG398+'12 20'!AG398</f>
        <v>0</v>
      </c>
    </row>
    <row r="399" spans="24:36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 t="e">
        <f t="shared" si="52"/>
        <v>#DIV/0!</v>
      </c>
      <c r="AI399" s="7">
        <f>achats!V397</f>
        <v>0</v>
      </c>
      <c r="AJ399" s="7">
        <f>'1 23'!AG399+'2 23'!AG399+'3 23'!AG399+'4 23'!AG399+'5 20'!AG399+'6 20'!AG399+'7 23'!AG399+'8 23'!AG399+'9 20'!AG399+'10 20'!AG399+'11 20'!AG399+'12 20'!AG399</f>
        <v>0</v>
      </c>
    </row>
    <row r="400" spans="24:36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 t="e">
        <f t="shared" si="52"/>
        <v>#DIV/0!</v>
      </c>
      <c r="AI400" s="7">
        <f>achats!V398</f>
        <v>0</v>
      </c>
      <c r="AJ400" s="7">
        <f>'1 23'!AG400+'2 23'!AG400+'3 23'!AG400+'4 23'!AG400+'5 20'!AG400+'6 20'!AG400+'7 23'!AG400+'8 23'!AG400+'9 20'!AG400+'10 20'!AG400+'11 20'!AG400+'12 20'!AG400</f>
        <v>0</v>
      </c>
    </row>
    <row r="401" spans="24:36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 t="e">
        <f t="shared" si="52"/>
        <v>#DIV/0!</v>
      </c>
      <c r="AI401" s="7">
        <f>achats!V399</f>
        <v>0</v>
      </c>
      <c r="AJ401" s="7">
        <f>'1 23'!AG401+'2 23'!AG401+'3 23'!AG401+'4 23'!AG401+'5 20'!AG401+'6 20'!AG401+'7 23'!AG401+'8 23'!AG401+'9 20'!AG401+'10 20'!AG401+'11 20'!AG401+'12 20'!AG401</f>
        <v>0</v>
      </c>
    </row>
    <row r="402" spans="24:36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 t="e">
        <f t="shared" si="52"/>
        <v>#DIV/0!</v>
      </c>
      <c r="AI402" s="7">
        <f>achats!V400</f>
        <v>0</v>
      </c>
      <c r="AJ402" s="7">
        <f>'1 23'!AG402+'2 23'!AG402+'3 23'!AG402+'4 23'!AG402+'5 20'!AG402+'6 20'!AG402+'7 23'!AG402+'8 23'!AG402+'9 20'!AG402+'10 20'!AG402+'11 20'!AG402+'12 20'!AG402</f>
        <v>0</v>
      </c>
    </row>
    <row r="403" spans="24:36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 t="e">
        <f t="shared" si="52"/>
        <v>#DIV/0!</v>
      </c>
      <c r="AI403" s="7">
        <f>achats!V401</f>
        <v>0</v>
      </c>
      <c r="AJ403" s="7">
        <f>'1 23'!AG403+'2 23'!AG403+'3 23'!AG403+'4 23'!AG403+'5 20'!AG403+'6 20'!AG403+'7 23'!AG403+'8 23'!AG403+'9 20'!AG403+'10 20'!AG403+'11 20'!AG403+'12 20'!AG403</f>
        <v>0</v>
      </c>
    </row>
    <row r="404" spans="24:36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 t="e">
        <f t="shared" si="52"/>
        <v>#DIV/0!</v>
      </c>
      <c r="AI404" s="7">
        <f>achats!V402</f>
        <v>0</v>
      </c>
      <c r="AJ404" s="7">
        <f>'1 23'!AG404+'2 23'!AG404+'3 23'!AG404+'4 23'!AG404+'5 20'!AG404+'6 20'!AG404+'7 23'!AG404+'8 23'!AG404+'9 20'!AG404+'10 20'!AG404+'11 20'!AG404+'12 20'!AG404</f>
        <v>0</v>
      </c>
    </row>
    <row r="405" spans="24:36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 t="e">
        <f t="shared" si="52"/>
        <v>#DIV/0!</v>
      </c>
      <c r="AI405" s="7">
        <f>achats!V403</f>
        <v>0</v>
      </c>
      <c r="AJ405" s="7">
        <f>'1 23'!AG405+'2 23'!AG405+'3 23'!AG405+'4 23'!AG405+'5 20'!AG405+'6 20'!AG405+'7 23'!AG405+'8 23'!AG405+'9 20'!AG405+'10 20'!AG405+'11 20'!AG405+'12 20'!AG405</f>
        <v>0</v>
      </c>
    </row>
    <row r="406" spans="24:36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 t="e">
        <f t="shared" si="52"/>
        <v>#DIV/0!</v>
      </c>
      <c r="AI406" s="7">
        <f>achats!V404</f>
        <v>0</v>
      </c>
      <c r="AJ406" s="7">
        <f>'1 23'!AG406+'2 23'!AG406+'3 23'!AG406+'4 23'!AG406+'5 20'!AG406+'6 20'!AG406+'7 23'!AG406+'8 23'!AG406+'9 20'!AG406+'10 20'!AG406+'11 20'!AG406+'12 20'!AG406</f>
        <v>0</v>
      </c>
    </row>
    <row r="407" spans="24:36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 t="e">
        <f t="shared" si="52"/>
        <v>#DIV/0!</v>
      </c>
      <c r="AI407" s="7">
        <f>achats!V405</f>
        <v>0</v>
      </c>
      <c r="AJ407" s="7">
        <f>'1 23'!AG407+'2 23'!AG407+'3 23'!AG407+'4 23'!AG407+'5 20'!AG407+'6 20'!AG407+'7 23'!AG407+'8 23'!AG407+'9 20'!AG407+'10 20'!AG407+'11 20'!AG407+'12 20'!AG407</f>
        <v>0</v>
      </c>
    </row>
    <row r="408" spans="24:36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 t="e">
        <f t="shared" si="52"/>
        <v>#DIV/0!</v>
      </c>
      <c r="AI408" s="7">
        <f>achats!V406</f>
        <v>0</v>
      </c>
      <c r="AJ408" s="7">
        <f>'1 23'!AG408+'2 23'!AG408+'3 23'!AG408+'4 23'!AG408+'5 20'!AG408+'6 20'!AG408+'7 23'!AG408+'8 23'!AG408+'9 20'!AG408+'10 20'!AG408+'11 20'!AG408+'12 20'!AG408</f>
        <v>0</v>
      </c>
    </row>
    <row r="409" spans="24:36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 t="e">
        <f t="shared" si="52"/>
        <v>#DIV/0!</v>
      </c>
      <c r="AI409" s="7">
        <f>achats!V407</f>
        <v>0</v>
      </c>
      <c r="AJ409" s="7">
        <f>'1 23'!AG409+'2 23'!AG409+'3 23'!AG409+'4 23'!AG409+'5 20'!AG409+'6 20'!AG409+'7 23'!AG409+'8 23'!AG409+'9 20'!AG409+'10 20'!AG409+'11 20'!AG409+'12 20'!AG409</f>
        <v>0</v>
      </c>
    </row>
    <row r="410" spans="24:36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 t="e">
        <f t="shared" si="52"/>
        <v>#DIV/0!</v>
      </c>
      <c r="AI410" s="7">
        <f>achats!V408</f>
        <v>0</v>
      </c>
      <c r="AJ410" s="7">
        <f>'1 23'!AG410+'2 23'!AG410+'3 23'!AG410+'4 23'!AG410+'5 20'!AG410+'6 20'!AG410+'7 23'!AG410+'8 23'!AG410+'9 20'!AG410+'10 20'!AG410+'11 20'!AG410+'12 20'!AG410</f>
        <v>0</v>
      </c>
    </row>
    <row r="411" spans="24:36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 t="e">
        <f t="shared" si="52"/>
        <v>#DIV/0!</v>
      </c>
      <c r="AI411" s="7">
        <f>achats!V409</f>
        <v>0</v>
      </c>
      <c r="AJ411" s="7">
        <f>'1 23'!AG411+'2 23'!AG411+'3 23'!AG411+'4 23'!AG411+'5 20'!AG411+'6 20'!AG411+'7 23'!AG411+'8 23'!AG411+'9 20'!AG411+'10 20'!AG411+'11 20'!AG411+'12 20'!AG411</f>
        <v>0</v>
      </c>
    </row>
    <row r="412" spans="24:36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 t="e">
        <f t="shared" si="52"/>
        <v>#DIV/0!</v>
      </c>
      <c r="AI412" s="7">
        <f>achats!V410</f>
        <v>0</v>
      </c>
      <c r="AJ412" s="7">
        <f>'1 23'!AG412+'2 23'!AG412+'3 23'!AG412+'4 23'!AG412+'5 20'!AG412+'6 20'!AG412+'7 23'!AG412+'8 23'!AG412+'9 20'!AG412+'10 20'!AG412+'11 20'!AG412+'12 20'!AG412</f>
        <v>0</v>
      </c>
    </row>
    <row r="413" spans="24:36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 t="e">
        <f t="shared" si="52"/>
        <v>#DIV/0!</v>
      </c>
      <c r="AI413" s="7">
        <f>achats!V411</f>
        <v>0</v>
      </c>
      <c r="AJ413" s="7">
        <f>'1 23'!AG413+'2 23'!AG413+'3 23'!AG413+'4 23'!AG413+'5 20'!AG413+'6 20'!AG413+'7 23'!AG413+'8 23'!AG413+'9 20'!AG413+'10 20'!AG413+'11 20'!AG413+'12 20'!AG413</f>
        <v>0</v>
      </c>
    </row>
    <row r="414" spans="24:36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 t="e">
        <f t="shared" si="52"/>
        <v>#DIV/0!</v>
      </c>
      <c r="AI414" s="7">
        <f>achats!V412</f>
        <v>0</v>
      </c>
      <c r="AJ414" s="7">
        <f>'1 23'!AG414+'2 23'!AG414+'3 23'!AG414+'4 23'!AG414+'5 20'!AG414+'6 20'!AG414+'7 23'!AG414+'8 23'!AG414+'9 20'!AG414+'10 20'!AG414+'11 20'!AG414+'12 20'!AG414</f>
        <v>0</v>
      </c>
    </row>
    <row r="415" spans="24:36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 t="e">
        <f t="shared" si="52"/>
        <v>#DIV/0!</v>
      </c>
      <c r="AI415" s="7">
        <f>achats!V413</f>
        <v>0</v>
      </c>
      <c r="AJ415" s="7">
        <f>'1 23'!AG415+'2 23'!AG415+'3 23'!AG415+'4 23'!AG415+'5 20'!AG415+'6 20'!AG415+'7 23'!AG415+'8 23'!AG415+'9 20'!AG415+'10 20'!AG415+'11 20'!AG415+'12 20'!AG415</f>
        <v>0</v>
      </c>
    </row>
    <row r="416" spans="24:36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 t="e">
        <f t="shared" si="52"/>
        <v>#DIV/0!</v>
      </c>
      <c r="AI416" s="7">
        <f>achats!V414</f>
        <v>0</v>
      </c>
      <c r="AJ416" s="7">
        <f>'1 23'!AG416+'2 23'!AG416+'3 23'!AG416+'4 23'!AG416+'5 20'!AG416+'6 20'!AG416+'7 23'!AG416+'8 23'!AG416+'9 20'!AG416+'10 20'!AG416+'11 20'!AG416+'12 20'!AG416</f>
        <v>0</v>
      </c>
    </row>
    <row r="417" spans="24:36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 t="e">
        <f t="shared" si="52"/>
        <v>#DIV/0!</v>
      </c>
      <c r="AI417" s="7">
        <f>achats!V415</f>
        <v>0</v>
      </c>
      <c r="AJ417" s="7">
        <f>'1 23'!AG417+'2 23'!AG417+'3 23'!AG417+'4 23'!AG417+'5 20'!AG417+'6 20'!AG417+'7 23'!AG417+'8 23'!AG417+'9 20'!AG417+'10 20'!AG417+'11 20'!AG417+'12 20'!AG417</f>
        <v>0</v>
      </c>
    </row>
    <row r="418" spans="24:36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 t="e">
        <f t="shared" si="52"/>
        <v>#DIV/0!</v>
      </c>
      <c r="AI418" s="7">
        <f>achats!V416</f>
        <v>0</v>
      </c>
      <c r="AJ418" s="7">
        <f>'1 23'!AG418+'2 23'!AG418+'3 23'!AG418+'4 23'!AG418+'5 20'!AG418+'6 20'!AG418+'7 23'!AG418+'8 23'!AG418+'9 20'!AG418+'10 20'!AG418+'11 20'!AG418+'12 20'!AG418</f>
        <v>0</v>
      </c>
    </row>
    <row r="419" spans="24:36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 t="e">
        <f t="shared" si="52"/>
        <v>#DIV/0!</v>
      </c>
      <c r="AI419" s="7">
        <f>achats!V417</f>
        <v>0</v>
      </c>
      <c r="AJ419" s="7">
        <f>'1 23'!AG419+'2 23'!AG419+'3 23'!AG419+'4 23'!AG419+'5 20'!AG419+'6 20'!AG419+'7 23'!AG419+'8 23'!AG419+'9 20'!AG419+'10 20'!AG419+'11 20'!AG419+'12 20'!AG419</f>
        <v>0</v>
      </c>
    </row>
    <row r="420" spans="24:36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 t="e">
        <f t="shared" si="52"/>
        <v>#DIV/0!</v>
      </c>
      <c r="AI420" s="7">
        <f>achats!V418</f>
        <v>0</v>
      </c>
      <c r="AJ420" s="7">
        <f>'1 23'!AG420+'2 23'!AG420+'3 23'!AG420+'4 23'!AG420+'5 20'!AG420+'6 20'!AG420+'7 23'!AG420+'8 23'!AG420+'9 20'!AG420+'10 20'!AG420+'11 20'!AG420+'12 20'!AG420</f>
        <v>0</v>
      </c>
    </row>
    <row r="421" spans="24:36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 t="e">
        <f t="shared" si="52"/>
        <v>#DIV/0!</v>
      </c>
      <c r="AI421" s="7">
        <f>achats!V419</f>
        <v>0</v>
      </c>
      <c r="AJ421" s="7">
        <f>'1 23'!AG421+'2 23'!AG421+'3 23'!AG421+'4 23'!AG421+'5 20'!AG421+'6 20'!AG421+'7 23'!AG421+'8 23'!AG421+'9 20'!AG421+'10 20'!AG421+'11 20'!AG421+'12 20'!AG421</f>
        <v>0</v>
      </c>
    </row>
    <row r="422" spans="24:36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 t="e">
        <f t="shared" si="52"/>
        <v>#DIV/0!</v>
      </c>
      <c r="AI422" s="7">
        <f>achats!V420</f>
        <v>0</v>
      </c>
      <c r="AJ422" s="7">
        <f>'1 23'!AG422+'2 23'!AG422+'3 23'!AG422+'4 23'!AG422+'5 20'!AG422+'6 20'!AG422+'7 23'!AG422+'8 23'!AG422+'9 20'!AG422+'10 20'!AG422+'11 20'!AG422+'12 20'!AG422</f>
        <v>0</v>
      </c>
    </row>
    <row r="423" spans="24:36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 t="e">
        <f t="shared" si="52"/>
        <v>#DIV/0!</v>
      </c>
      <c r="AI423" s="7">
        <f>achats!V421</f>
        <v>0</v>
      </c>
      <c r="AJ423" s="7">
        <f>'1 23'!AG423+'2 23'!AG423+'3 23'!AG423+'4 23'!AG423+'5 20'!AG423+'6 20'!AG423+'7 23'!AG423+'8 23'!AG423+'9 20'!AG423+'10 20'!AG423+'11 20'!AG423+'12 20'!AG423</f>
        <v>0</v>
      </c>
    </row>
    <row r="424" spans="24:36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 t="e">
        <f t="shared" si="52"/>
        <v>#DIV/0!</v>
      </c>
      <c r="AI424" s="7">
        <f>achats!V422</f>
        <v>0</v>
      </c>
      <c r="AJ424" s="7">
        <f>'1 23'!AG424+'2 23'!AG424+'3 23'!AG424+'4 23'!AG424+'5 20'!AG424+'6 20'!AG424+'7 23'!AG424+'8 23'!AG424+'9 20'!AG424+'10 20'!AG424+'11 20'!AG424+'12 20'!AG424</f>
        <v>0</v>
      </c>
    </row>
    <row r="425" spans="24:36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 t="e">
        <f t="shared" si="52"/>
        <v>#DIV/0!</v>
      </c>
      <c r="AI425" s="7">
        <f>achats!V423</f>
        <v>0</v>
      </c>
      <c r="AJ425" s="7">
        <f>'1 23'!AG425+'2 23'!AG425+'3 23'!AG425+'4 23'!AG425+'5 20'!AG425+'6 20'!AG425+'7 23'!AG425+'8 23'!AG425+'9 20'!AG425+'10 20'!AG425+'11 20'!AG425+'12 20'!AG425</f>
        <v>0</v>
      </c>
    </row>
    <row r="426" spans="24:36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 t="e">
        <f t="shared" si="52"/>
        <v>#DIV/0!</v>
      </c>
      <c r="AI426" s="7">
        <f>achats!V424</f>
        <v>0</v>
      </c>
      <c r="AJ426" s="7">
        <f>'1 23'!AG426+'2 23'!AG426+'3 23'!AG426+'4 23'!AG426+'5 20'!AG426+'6 20'!AG426+'7 23'!AG426+'8 23'!AG426+'9 20'!AG426+'10 20'!AG426+'11 20'!AG426+'12 20'!AG426</f>
        <v>0</v>
      </c>
    </row>
    <row r="427" spans="24:36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 t="e">
        <f t="shared" si="52"/>
        <v>#DIV/0!</v>
      </c>
      <c r="AI427" s="7">
        <f>achats!V425</f>
        <v>0</v>
      </c>
      <c r="AJ427" s="7">
        <f>'1 23'!AG427+'2 23'!AG427+'3 23'!AG427+'4 23'!AG427+'5 20'!AG427+'6 20'!AG427+'7 23'!AG427+'8 23'!AG427+'9 20'!AG427+'10 20'!AG427+'11 20'!AG427+'12 20'!AG427</f>
        <v>0</v>
      </c>
    </row>
    <row r="428" spans="24:36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 t="e">
        <f t="shared" si="52"/>
        <v>#DIV/0!</v>
      </c>
      <c r="AI428" s="7">
        <f>achats!V426</f>
        <v>0</v>
      </c>
      <c r="AJ428" s="7">
        <f>'1 23'!AG428+'2 23'!AG428+'3 23'!AG428+'4 23'!AG428+'5 20'!AG428+'6 20'!AG428+'7 23'!AG428+'8 23'!AG428+'9 20'!AG428+'10 20'!AG428+'11 20'!AG428+'12 20'!AG428</f>
        <v>0</v>
      </c>
    </row>
    <row r="429" spans="24:36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 t="e">
        <f t="shared" si="52"/>
        <v>#DIV/0!</v>
      </c>
      <c r="AI429" s="7">
        <f>achats!V427</f>
        <v>0</v>
      </c>
      <c r="AJ429" s="7">
        <f>'1 23'!AG429+'2 23'!AG429+'3 23'!AG429+'4 23'!AG429+'5 20'!AG429+'6 20'!AG429+'7 23'!AG429+'8 23'!AG429+'9 20'!AG429+'10 20'!AG429+'11 20'!AG429+'12 20'!AG429</f>
        <v>0</v>
      </c>
    </row>
    <row r="430" spans="24:36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 t="e">
        <f t="shared" si="52"/>
        <v>#DIV/0!</v>
      </c>
      <c r="AI430" s="7">
        <f>achats!V428</f>
        <v>0</v>
      </c>
      <c r="AJ430" s="7">
        <f>'1 23'!AG430+'2 23'!AG430+'3 23'!AG430+'4 23'!AG430+'5 20'!AG430+'6 20'!AG430+'7 23'!AG430+'8 23'!AG430+'9 20'!AG430+'10 20'!AG430+'11 20'!AG430+'12 20'!AG430</f>
        <v>0</v>
      </c>
    </row>
    <row r="431" spans="24:36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 t="e">
        <f t="shared" si="52"/>
        <v>#DIV/0!</v>
      </c>
      <c r="AI431" s="7">
        <f>achats!V429</f>
        <v>0</v>
      </c>
      <c r="AJ431" s="7">
        <f>'1 23'!AG431+'2 23'!AG431+'3 23'!AG431+'4 23'!AG431+'5 20'!AG431+'6 20'!AG431+'7 23'!AG431+'8 23'!AG431+'9 20'!AG431+'10 20'!AG431+'11 20'!AG431+'12 20'!AG431</f>
        <v>0</v>
      </c>
    </row>
    <row r="432" spans="24:36" x14ac:dyDescent="0.15">
      <c r="AI432" s="7">
        <f>achats!V430</f>
        <v>0</v>
      </c>
      <c r="AJ432" s="7">
        <f>'1 23'!AG432+'2 23'!AG432+'3 23'!AG432+'4 23'!AG432+'5 20'!AG432+'6 20'!AG432+'7 23'!AG432+'8 23'!AG432+'9 20'!AG432+'10 20'!AG432+'11 20'!AG432+'12 20'!AG432</f>
        <v>0</v>
      </c>
    </row>
    <row r="433" spans="35:36" x14ac:dyDescent="0.15">
      <c r="AI433" s="7">
        <f>achats!V431</f>
        <v>0</v>
      </c>
      <c r="AJ433" s="7">
        <f>'1 23'!AG433+'2 23'!AG433+'3 23'!AG433+'4 23'!AG433+'5 20'!AG433+'6 20'!AG433+'7 23'!AG433+'8 23'!AG433+'9 20'!AG433+'10 20'!AG433+'11 20'!AG433+'12 20'!AG433</f>
        <v>0</v>
      </c>
    </row>
    <row r="434" spans="35:36" x14ac:dyDescent="0.15">
      <c r="AI434" s="7">
        <f>achats!V432</f>
        <v>0</v>
      </c>
      <c r="AJ434" s="7">
        <f>'1 23'!AG434+'2 23'!AG434+'3 23'!AG434+'4 23'!AG434+'5 20'!AG434+'6 20'!AG434+'7 23'!AG434+'8 23'!AG434+'9 20'!AG434+'10 20'!AG434+'11 20'!AG434+'12 20'!AG434</f>
        <v>0</v>
      </c>
    </row>
    <row r="435" spans="35:36" x14ac:dyDescent="0.15">
      <c r="AI435" s="7">
        <f>achats!V433</f>
        <v>0</v>
      </c>
      <c r="AJ435" s="7">
        <f>'1 23'!AG435+'2 23'!AG435+'3 23'!AG435+'4 23'!AG435+'5 20'!AG435+'6 20'!AG435+'7 23'!AG435+'8 23'!AG435+'9 20'!AG435+'10 20'!AG435+'11 20'!AG435+'12 20'!AG435</f>
        <v>0</v>
      </c>
    </row>
    <row r="436" spans="35:36" x14ac:dyDescent="0.15">
      <c r="AI436" s="7">
        <f>achats!V434</f>
        <v>0</v>
      </c>
      <c r="AJ436" s="7">
        <f>'1 23'!AG436+'2 23'!AG436+'3 23'!AG436+'4 23'!AG436+'5 20'!AG436+'6 20'!AG436+'7 23'!AG436+'8 23'!AG436+'9 20'!AG436+'10 20'!AG436+'11 20'!AG436+'12 20'!AG436</f>
        <v>0</v>
      </c>
    </row>
    <row r="437" spans="35:36" x14ac:dyDescent="0.15">
      <c r="AI437" s="7">
        <f>achats!V435</f>
        <v>0</v>
      </c>
      <c r="AJ437" s="7">
        <f>'1 23'!AG437+'2 23'!AG437+'3 23'!AG437+'4 23'!AG437+'5 20'!AG437+'6 20'!AG437+'7 23'!AG437+'8 23'!AG437+'9 20'!AG437+'10 20'!AG437+'11 20'!AG437+'12 20'!AG437</f>
        <v>0</v>
      </c>
    </row>
    <row r="438" spans="35:36" x14ac:dyDescent="0.15">
      <c r="AI438" s="7">
        <f>achats!V436</f>
        <v>0</v>
      </c>
      <c r="AJ438" s="7">
        <f>'1 23'!AG438+'2 23'!AG438+'3 23'!AG438+'4 23'!AG438+'5 20'!AG438+'6 20'!AG438+'7 23'!AG438+'8 23'!AG438+'9 20'!AG438+'10 20'!AG438+'11 20'!AG438+'12 20'!AG438</f>
        <v>0</v>
      </c>
    </row>
    <row r="439" spans="35:36" x14ac:dyDescent="0.15">
      <c r="AI439" s="7">
        <f>achats!V437</f>
        <v>0</v>
      </c>
      <c r="AJ439" s="7">
        <f>'1 23'!AG439+'2 23'!AG439+'3 23'!AG439+'4 23'!AG439+'5 20'!AG439+'6 20'!AG439+'7 23'!AG439+'8 23'!AG439+'9 20'!AG439+'10 20'!AG439+'11 20'!AG439+'12 20'!AG439</f>
        <v>0</v>
      </c>
    </row>
    <row r="440" spans="35:36" x14ac:dyDescent="0.15">
      <c r="AI440" s="7">
        <f>achats!V438</f>
        <v>0</v>
      </c>
      <c r="AJ440" s="7">
        <f>'1 23'!AG440+'2 23'!AG440+'3 23'!AG440+'4 23'!AG440+'5 20'!AG440+'6 20'!AG440+'7 23'!AG440+'8 23'!AG440+'9 20'!AG440+'10 20'!AG440+'11 20'!AG440+'12 20'!AG440</f>
        <v>0</v>
      </c>
    </row>
    <row r="441" spans="35:36" x14ac:dyDescent="0.15">
      <c r="AI441" s="7">
        <f>achats!V439</f>
        <v>0</v>
      </c>
      <c r="AJ441" s="7">
        <f>'1 23'!AG441+'2 23'!AG441+'3 23'!AG441+'4 23'!AG441+'5 20'!AG441+'6 20'!AG441+'7 23'!AG441+'8 23'!AG441+'9 20'!AG441+'10 20'!AG441+'11 20'!AG441+'12 20'!AG441</f>
        <v>0</v>
      </c>
    </row>
    <row r="442" spans="35:36" x14ac:dyDescent="0.15">
      <c r="AI442" s="7">
        <f>achats!V440</f>
        <v>0</v>
      </c>
      <c r="AJ442" s="7">
        <f>'1 23'!AG442+'2 23'!AG442+'3 23'!AG442+'4 23'!AG442+'5 20'!AG442+'6 20'!AG442+'7 23'!AG442+'8 23'!AG442+'9 20'!AG442+'10 20'!AG442+'11 20'!AG442+'12 20'!AG442</f>
        <v>0</v>
      </c>
    </row>
    <row r="443" spans="35:36" x14ac:dyDescent="0.15">
      <c r="AI443" s="7">
        <f>achats!V441</f>
        <v>0</v>
      </c>
      <c r="AJ443" s="7">
        <f>'1 23'!AG443+'2 23'!AG443+'3 23'!AG443+'4 23'!AG443+'5 20'!AG443+'6 20'!AG443+'7 23'!AG443+'8 23'!AG443+'9 20'!AG443+'10 20'!AG443+'11 20'!AG443+'12 20'!AG443</f>
        <v>0</v>
      </c>
    </row>
    <row r="444" spans="35:36" x14ac:dyDescent="0.15">
      <c r="AI444" s="7">
        <f>achats!V442</f>
        <v>0</v>
      </c>
      <c r="AJ444" s="7">
        <f>'1 23'!AG444+'2 23'!AG444+'3 23'!AG444+'4 23'!AG444+'5 20'!AG444+'6 20'!AG444+'7 23'!AG444+'8 23'!AG444+'9 20'!AG444+'10 20'!AG444+'11 20'!AG444+'12 20'!AG444</f>
        <v>0</v>
      </c>
    </row>
    <row r="445" spans="35:36" x14ac:dyDescent="0.15">
      <c r="AI445" s="7">
        <f>achats!V443</f>
        <v>0</v>
      </c>
      <c r="AJ445" s="7">
        <f>'1 23'!AG445+'2 23'!AG445+'3 23'!AG445+'4 23'!AG445+'5 20'!AG445+'6 20'!AG445+'7 23'!AG445+'8 23'!AG445+'9 20'!AG445+'10 20'!AG445+'11 20'!AG445+'12 20'!AG445</f>
        <v>0</v>
      </c>
    </row>
    <row r="446" spans="35:36" x14ac:dyDescent="0.15">
      <c r="AI446" s="7">
        <f>achats!V444</f>
        <v>0</v>
      </c>
      <c r="AJ446" s="7">
        <f>'1 23'!AG446+'2 23'!AG446+'3 23'!AG446+'4 23'!AG446+'5 20'!AG446+'6 20'!AG446+'7 23'!AG446+'8 23'!AG446+'9 20'!AG446+'10 20'!AG446+'11 20'!AG446+'12 20'!AG446</f>
        <v>0</v>
      </c>
    </row>
    <row r="447" spans="35:36" x14ac:dyDescent="0.15">
      <c r="AI447" s="7">
        <f>achats!V445</f>
        <v>0</v>
      </c>
      <c r="AJ447" s="7">
        <f>'1 23'!AG447+'2 23'!AG447+'3 23'!AG447+'4 23'!AG447+'5 20'!AG447+'6 20'!AG447+'7 23'!AG447+'8 23'!AG447+'9 20'!AG447+'10 20'!AG447+'11 20'!AG447+'12 20'!AG447</f>
        <v>0</v>
      </c>
    </row>
    <row r="448" spans="35:36" x14ac:dyDescent="0.15">
      <c r="AI448" s="7">
        <f>achats!V446</f>
        <v>0</v>
      </c>
      <c r="AJ448" s="7">
        <f>'1 23'!AG448+'2 23'!AG448+'3 23'!AG448+'4 23'!AG448+'5 20'!AG448+'6 20'!AG448+'7 23'!AG448+'8 23'!AG448+'9 20'!AG448+'10 20'!AG448+'11 20'!AG448+'12 20'!AG448</f>
        <v>0</v>
      </c>
    </row>
    <row r="449" spans="35:36" x14ac:dyDescent="0.15">
      <c r="AI449" s="7">
        <f>achats!V447</f>
        <v>0</v>
      </c>
      <c r="AJ449" s="7">
        <f>'1 23'!AG449+'2 23'!AG449+'3 23'!AG449+'4 23'!AG449+'5 20'!AG449+'6 20'!AG449+'7 23'!AG449+'8 23'!AG449+'9 20'!AG449+'10 20'!AG449+'11 20'!AG449+'12 20'!AG449</f>
        <v>0</v>
      </c>
    </row>
    <row r="450" spans="35:36" x14ac:dyDescent="0.15">
      <c r="AI450" s="7">
        <f>achats!V448</f>
        <v>0</v>
      </c>
      <c r="AJ450" s="7">
        <f>'1 23'!AG450+'2 23'!AG450+'3 23'!AG450+'4 23'!AG450+'5 20'!AG450+'6 20'!AG450+'7 23'!AG450+'8 23'!AG450+'9 20'!AG450+'10 20'!AG450+'11 20'!AG450+'12 20'!AG450</f>
        <v>0</v>
      </c>
    </row>
    <row r="451" spans="35:36" x14ac:dyDescent="0.15">
      <c r="AI451" s="7">
        <f>achats!V449</f>
        <v>0</v>
      </c>
      <c r="AJ451" s="7">
        <f>'1 23'!AG451+'2 23'!AG451+'3 23'!AG451+'4 23'!AG451+'5 20'!AG451+'6 20'!AG451+'7 23'!AG451+'8 23'!AG451+'9 20'!AG451+'10 20'!AG451+'11 20'!AG451+'12 20'!AG451</f>
        <v>0</v>
      </c>
    </row>
    <row r="452" spans="35:36" x14ac:dyDescent="0.15">
      <c r="AI452" s="7">
        <f>achats!V450</f>
        <v>0</v>
      </c>
      <c r="AJ452" s="7">
        <f>'1 23'!AG452+'2 23'!AG452+'3 23'!AG452+'4 23'!AG452+'5 20'!AG452+'6 20'!AG452+'7 23'!AG452+'8 23'!AG452+'9 20'!AG452+'10 20'!AG452+'11 20'!AG452+'12 20'!AG452</f>
        <v>0</v>
      </c>
    </row>
    <row r="453" spans="35:36" x14ac:dyDescent="0.15">
      <c r="AI453" s="7">
        <f>achats!V451</f>
        <v>0</v>
      </c>
      <c r="AJ453" s="7">
        <f>'1 23'!AG453+'2 23'!AG453+'3 23'!AG453+'4 23'!AG453+'5 20'!AG453+'6 20'!AG453+'7 23'!AG453+'8 23'!AG453+'9 20'!AG453+'10 20'!AG453+'11 20'!AG453+'12 20'!AG453</f>
        <v>0</v>
      </c>
    </row>
    <row r="454" spans="35:36" x14ac:dyDescent="0.15">
      <c r="AI454" s="7">
        <f>achats!V452</f>
        <v>0</v>
      </c>
      <c r="AJ454" s="7">
        <f>'1 23'!AG454+'2 23'!AG454+'3 23'!AG454+'4 23'!AG454+'5 20'!AG454+'6 20'!AG454+'7 23'!AG454+'8 23'!AG454+'9 20'!AG454+'10 20'!AG454+'11 20'!AG454+'12 20'!AG454</f>
        <v>0</v>
      </c>
    </row>
    <row r="455" spans="35:36" x14ac:dyDescent="0.15">
      <c r="AI455" s="7">
        <f>achats!V453</f>
        <v>0</v>
      </c>
      <c r="AJ455" s="7">
        <f>'1 23'!AG455+'2 23'!AG455+'3 23'!AG455+'4 23'!AG455+'5 20'!AG455+'6 20'!AG455+'7 23'!AG455+'8 23'!AG455+'9 20'!AG455+'10 20'!AG455+'11 20'!AG455+'12 20'!AG455</f>
        <v>0</v>
      </c>
    </row>
    <row r="456" spans="35:36" x14ac:dyDescent="0.15">
      <c r="AI456" s="7">
        <f>achats!V454</f>
        <v>0</v>
      </c>
      <c r="AJ456" s="7">
        <f>'1 23'!AG456+'2 23'!AG456+'3 23'!AG456+'4 23'!AG456+'5 20'!AG456+'6 20'!AG456+'7 23'!AG456+'8 23'!AG456+'9 20'!AG456+'10 20'!AG456+'11 20'!AG456+'12 20'!AG456</f>
        <v>0</v>
      </c>
    </row>
    <row r="457" spans="35:36" x14ac:dyDescent="0.15">
      <c r="AI457" s="7">
        <f>achats!V455</f>
        <v>0</v>
      </c>
      <c r="AJ457" s="7">
        <f>'1 23'!AG457+'2 23'!AG457+'3 23'!AG457+'4 23'!AG457+'5 20'!AG457+'6 20'!AG457+'7 23'!AG457+'8 23'!AG457+'9 20'!AG457+'10 20'!AG457+'11 20'!AG457+'12 20'!AG457</f>
        <v>0</v>
      </c>
    </row>
    <row r="458" spans="35:36" x14ac:dyDescent="0.15">
      <c r="AI458" s="7">
        <f>achats!V456</f>
        <v>0</v>
      </c>
      <c r="AJ458" s="7">
        <f>'1 23'!AG458+'2 23'!AG458+'3 23'!AG458+'4 23'!AG458+'5 20'!AG458+'6 20'!AG458+'7 23'!AG458+'8 23'!AG458+'9 20'!AG458+'10 20'!AG458+'11 20'!AG458+'12 20'!AG458</f>
        <v>0</v>
      </c>
    </row>
    <row r="459" spans="35:36" x14ac:dyDescent="0.15">
      <c r="AI459" s="7">
        <f>achats!V457</f>
        <v>0</v>
      </c>
      <c r="AJ459" s="7">
        <f>'1 23'!AG459+'2 23'!AG459+'3 23'!AG459+'4 23'!AG459+'5 20'!AG459+'6 20'!AG459+'7 23'!AG459+'8 23'!AG459+'9 20'!AG459+'10 20'!AG459+'11 20'!AG459+'12 20'!AG459</f>
        <v>0</v>
      </c>
    </row>
    <row r="460" spans="35:36" x14ac:dyDescent="0.15">
      <c r="AI460" s="7">
        <f>achats!V458</f>
        <v>0</v>
      </c>
      <c r="AJ460" s="7">
        <f>'1 23'!AG460+'2 23'!AG460+'3 23'!AG460+'4 23'!AG460+'5 20'!AG460+'6 20'!AG460+'7 23'!AG460+'8 23'!AG460+'9 20'!AG460+'10 20'!AG460+'11 20'!AG460+'12 20'!AG460</f>
        <v>0</v>
      </c>
    </row>
    <row r="461" spans="35:36" x14ac:dyDescent="0.15">
      <c r="AI461" s="7">
        <f>achats!V459</f>
        <v>0</v>
      </c>
      <c r="AJ461" s="7">
        <f>'1 23'!AG461+'2 23'!AG461+'3 23'!AG461+'4 23'!AG461+'5 20'!AG461+'6 20'!AG461+'7 23'!AG461+'8 23'!AG461+'9 20'!AG461+'10 20'!AG461+'11 20'!AG461+'12 20'!AG461</f>
        <v>0</v>
      </c>
    </row>
    <row r="462" spans="35:36" x14ac:dyDescent="0.15">
      <c r="AI462" s="7">
        <f>achats!V460</f>
        <v>0</v>
      </c>
      <c r="AJ462" s="7">
        <f>'1 23'!AG462+'2 23'!AG462+'3 23'!AG462+'4 23'!AG462+'5 20'!AG462+'6 20'!AG462+'7 23'!AG462+'8 23'!AG462+'9 20'!AG462+'10 20'!AG462+'11 20'!AG462+'12 20'!AG462</f>
        <v>0</v>
      </c>
    </row>
    <row r="463" spans="35:36" x14ac:dyDescent="0.15">
      <c r="AI463" s="7">
        <f>achats!V461</f>
        <v>0</v>
      </c>
      <c r="AJ463" s="7">
        <f>'1 23'!AG463+'2 23'!AG463+'3 23'!AG463+'4 23'!AG463+'5 20'!AG463+'6 20'!AG463+'7 23'!AG463+'8 23'!AG463+'9 20'!AG463+'10 20'!AG463+'11 20'!AG463+'12 20'!AG463</f>
        <v>0</v>
      </c>
    </row>
    <row r="464" spans="35:36" x14ac:dyDescent="0.15">
      <c r="AI464" s="7">
        <f>achats!V462</f>
        <v>0</v>
      </c>
      <c r="AJ464" s="7">
        <f>'1 23'!AG464+'2 23'!AG464+'3 23'!AG464+'4 23'!AG464+'5 20'!AG464+'6 20'!AG464+'7 23'!AG464+'8 23'!AG464+'9 20'!AG464+'10 20'!AG464+'11 20'!AG464+'12 20'!AG464</f>
        <v>0</v>
      </c>
    </row>
    <row r="465" spans="35:36" x14ac:dyDescent="0.15">
      <c r="AI465" s="7">
        <f>achats!V463</f>
        <v>0</v>
      </c>
      <c r="AJ465" s="7">
        <f>'1 23'!AG465+'2 23'!AG465+'3 23'!AG465+'4 23'!AG465+'5 20'!AG465+'6 20'!AG465+'7 23'!AG465+'8 23'!AG465+'9 20'!AG465+'10 20'!AG465+'11 20'!AG465+'12 20'!AG465</f>
        <v>0</v>
      </c>
    </row>
    <row r="466" spans="35:36" x14ac:dyDescent="0.15">
      <c r="AI466" s="7">
        <f>achats!V464</f>
        <v>0</v>
      </c>
      <c r="AJ466" s="7">
        <f>'1 23'!AG466+'2 23'!AG466+'3 23'!AG466+'4 23'!AG466+'5 20'!AG466+'6 20'!AG466+'7 23'!AG466+'8 23'!AG466+'9 20'!AG466+'10 20'!AG466+'11 20'!AG466+'12 20'!AG466</f>
        <v>0</v>
      </c>
    </row>
    <row r="467" spans="35:36" x14ac:dyDescent="0.15">
      <c r="AI467" s="7">
        <f>achats!V465</f>
        <v>0</v>
      </c>
      <c r="AJ467" s="7">
        <f>'1 23'!AG467+'2 23'!AG467+'3 23'!AG467+'4 23'!AG467+'5 20'!AG467+'6 20'!AG467+'7 23'!AG467+'8 23'!AG467+'9 20'!AG467+'10 20'!AG467+'11 20'!AG467+'12 20'!AG467</f>
        <v>0</v>
      </c>
    </row>
    <row r="468" spans="35:36" x14ac:dyDescent="0.15">
      <c r="AI468" s="7">
        <f>achats!V466</f>
        <v>0</v>
      </c>
      <c r="AJ468" s="7">
        <f>'1 23'!AG468+'2 23'!AG468+'3 23'!AG468+'4 23'!AG468+'5 20'!AG468+'6 20'!AG468+'7 23'!AG468+'8 23'!AG468+'9 20'!AG468+'10 20'!AG468+'11 20'!AG468+'12 20'!AG468</f>
        <v>0</v>
      </c>
    </row>
    <row r="469" spans="35:36" x14ac:dyDescent="0.15">
      <c r="AI469" s="7">
        <f>achats!V467</f>
        <v>0</v>
      </c>
      <c r="AJ469" s="7">
        <f>'1 23'!AG469+'2 23'!AG469+'3 23'!AG469+'4 23'!AG469+'5 20'!AG469+'6 20'!AG469+'7 23'!AG469+'8 23'!AG469+'9 20'!AG469+'10 20'!AG469+'11 20'!AG469+'12 20'!AG469</f>
        <v>0</v>
      </c>
    </row>
    <row r="470" spans="35:36" x14ac:dyDescent="0.15">
      <c r="AI470" s="7">
        <f>achats!V468</f>
        <v>0</v>
      </c>
      <c r="AJ470" s="7">
        <f>'1 23'!AG470+'2 23'!AG470+'3 23'!AG470+'4 23'!AG470+'5 20'!AG470+'6 20'!AG470+'7 23'!AG470+'8 23'!AG470+'9 20'!AG470+'10 20'!AG470+'11 20'!AG470+'12 20'!AG470</f>
        <v>0</v>
      </c>
    </row>
    <row r="471" spans="35:36" x14ac:dyDescent="0.15">
      <c r="AI471" s="7">
        <f>achats!V469</f>
        <v>0</v>
      </c>
      <c r="AJ471" s="7">
        <f>'1 23'!AG471+'2 23'!AG471+'3 23'!AG471+'4 23'!AG471+'5 20'!AG471+'6 20'!AG471+'7 23'!AG471+'8 23'!AG471+'9 20'!AG471+'10 20'!AG471+'11 20'!AG471+'12 20'!AG471</f>
        <v>0</v>
      </c>
    </row>
    <row r="472" spans="35:36" x14ac:dyDescent="0.15">
      <c r="AI472" s="7">
        <f>achats!V470</f>
        <v>0</v>
      </c>
      <c r="AJ472" s="7">
        <f>'1 23'!AG472+'2 23'!AG472+'3 23'!AG472+'4 23'!AG472+'5 20'!AG472+'6 20'!AG472+'7 23'!AG472+'8 23'!AG472+'9 20'!AG472+'10 20'!AG472+'11 20'!AG472+'12 20'!AG472</f>
        <v>0</v>
      </c>
    </row>
    <row r="473" spans="35:36" x14ac:dyDescent="0.15">
      <c r="AI473" s="7">
        <f>achats!V471</f>
        <v>0</v>
      </c>
      <c r="AJ473" s="7">
        <f>'1 23'!AG473+'2 23'!AG473+'3 23'!AG473+'4 23'!AG473+'5 20'!AG473+'6 20'!AG473+'7 23'!AG473+'8 23'!AG473+'9 20'!AG473+'10 20'!AG473+'11 20'!AG473+'12 20'!AG473</f>
        <v>0</v>
      </c>
    </row>
    <row r="474" spans="35:36" x14ac:dyDescent="0.15">
      <c r="AI474" s="7">
        <f>achats!V472</f>
        <v>0</v>
      </c>
      <c r="AJ474" s="7">
        <f>'1 23'!AG474+'2 23'!AG474+'3 23'!AG474+'4 23'!AG474+'5 20'!AG474+'6 20'!AG474+'7 23'!AG474+'8 23'!AG474+'9 20'!AG474+'10 20'!AG474+'11 20'!AG474+'12 20'!AG474</f>
        <v>0</v>
      </c>
    </row>
    <row r="475" spans="35:36" x14ac:dyDescent="0.15">
      <c r="AI475" s="7">
        <f>achats!V473</f>
        <v>0</v>
      </c>
      <c r="AJ475" s="7">
        <f>'1 23'!AG475+'2 23'!AG475+'3 23'!AG475+'4 23'!AG475+'5 20'!AG475+'6 20'!AG475+'7 23'!AG475+'8 23'!AG475+'9 20'!AG475+'10 20'!AG475+'11 20'!AG475+'12 20'!AG475</f>
        <v>0</v>
      </c>
    </row>
    <row r="476" spans="35:36" x14ac:dyDescent="0.15">
      <c r="AI476" s="7">
        <f>achats!V474</f>
        <v>0</v>
      </c>
      <c r="AJ476" s="7">
        <f>'1 23'!AG476+'2 23'!AG476+'3 23'!AG476+'4 23'!AG476+'5 20'!AG476+'6 20'!AG476+'7 23'!AG476+'8 23'!AG476+'9 20'!AG476+'10 20'!AG476+'11 20'!AG476+'12 20'!AG476</f>
        <v>0</v>
      </c>
    </row>
    <row r="477" spans="35:36" x14ac:dyDescent="0.15">
      <c r="AI477" s="7">
        <f>achats!V475</f>
        <v>0</v>
      </c>
      <c r="AJ477" s="7">
        <f>'1 23'!AG477+'2 23'!AG477+'3 23'!AG477+'4 23'!AG477+'5 20'!AG477+'6 20'!AG477+'7 23'!AG477+'8 23'!AG477+'9 20'!AG477+'10 20'!AG477+'11 20'!AG477+'12 20'!AG477</f>
        <v>0</v>
      </c>
    </row>
    <row r="478" spans="35:36" x14ac:dyDescent="0.15">
      <c r="AI478" s="7">
        <f>achats!V476</f>
        <v>0</v>
      </c>
      <c r="AJ478" s="7">
        <f>'1 23'!AG478+'2 23'!AG478+'3 23'!AG478+'4 23'!AG478+'5 20'!AG478+'6 20'!AG478+'7 23'!AG478+'8 23'!AG478+'9 20'!AG478+'10 20'!AG478+'11 20'!AG478+'12 20'!AG478</f>
        <v>0</v>
      </c>
    </row>
    <row r="479" spans="35:36" x14ac:dyDescent="0.15">
      <c r="AI479" s="7">
        <f>achats!V477</f>
        <v>0</v>
      </c>
      <c r="AJ479" s="7">
        <f>'1 23'!AG479+'2 23'!AG479+'3 23'!AG479+'4 23'!AG479+'5 20'!AG479+'6 20'!AG479+'7 23'!AG479+'8 23'!AG479+'9 20'!AG479+'10 20'!AG479+'11 20'!AG479+'12 20'!AG479</f>
        <v>0</v>
      </c>
    </row>
    <row r="480" spans="35:36" x14ac:dyDescent="0.15">
      <c r="AI480" s="7">
        <f>achats!V478</f>
        <v>0</v>
      </c>
      <c r="AJ480" s="7">
        <f>'1 23'!AG480+'2 23'!AG480+'3 23'!AG480+'4 23'!AG480+'5 20'!AG480+'6 20'!AG480+'7 23'!AG480+'8 23'!AG480+'9 20'!AG480+'10 20'!AG480+'11 20'!AG480+'12 20'!AG480</f>
        <v>0</v>
      </c>
    </row>
    <row r="481" spans="35:36" x14ac:dyDescent="0.15">
      <c r="AI481" s="7">
        <f>achats!V479</f>
        <v>0</v>
      </c>
      <c r="AJ481" s="7">
        <f>'1 23'!AG481+'2 23'!AG481+'3 23'!AG481+'4 23'!AG481+'5 20'!AG481+'6 20'!AG481+'7 23'!AG481+'8 23'!AG481+'9 20'!AG481+'10 20'!AG481+'11 20'!AG481+'12 20'!AG481</f>
        <v>0</v>
      </c>
    </row>
    <row r="482" spans="35:36" x14ac:dyDescent="0.15">
      <c r="AI482" s="7">
        <f>achats!V480</f>
        <v>0</v>
      </c>
      <c r="AJ482" s="7">
        <f>'1 23'!AG482+'2 23'!AG482+'3 23'!AG482+'4 23'!AG482+'5 20'!AG482+'6 20'!AG482+'7 23'!AG482+'8 23'!AG482+'9 20'!AG482+'10 20'!AG482+'11 20'!AG482+'12 20'!AG482</f>
        <v>0</v>
      </c>
    </row>
    <row r="483" spans="35:36" x14ac:dyDescent="0.15">
      <c r="AI483" s="7">
        <f>achats!V481</f>
        <v>0</v>
      </c>
      <c r="AJ483" s="7">
        <f>'1 23'!AG483+'2 23'!AG483+'3 23'!AG483+'4 23'!AG483+'5 20'!AG483+'6 20'!AG483+'7 23'!AG483+'8 23'!AG483+'9 20'!AG483+'10 20'!AG483+'11 20'!AG483+'12 20'!AG483</f>
        <v>0</v>
      </c>
    </row>
    <row r="484" spans="35:36" x14ac:dyDescent="0.15">
      <c r="AI484" s="7">
        <f>achats!V482</f>
        <v>0</v>
      </c>
      <c r="AJ484" s="7">
        <f>'1 23'!AG484+'2 23'!AG484+'3 23'!AG484+'4 23'!AG484+'5 20'!AG484+'6 20'!AG484+'7 23'!AG484+'8 23'!AG484+'9 20'!AG484+'10 20'!AG484+'11 20'!AG484+'12 20'!AG484</f>
        <v>0</v>
      </c>
    </row>
    <row r="485" spans="35:36" x14ac:dyDescent="0.15">
      <c r="AI485" s="7">
        <f>achats!V483</f>
        <v>0</v>
      </c>
      <c r="AJ485" s="7">
        <f>'1 23'!AG485+'2 23'!AG485+'3 23'!AG485+'4 23'!AG485+'5 20'!AG485+'6 20'!AG485+'7 23'!AG485+'8 23'!AG485+'9 20'!AG485+'10 20'!AG485+'11 20'!AG485+'12 20'!AG485</f>
        <v>0</v>
      </c>
    </row>
    <row r="486" spans="35:36" x14ac:dyDescent="0.15">
      <c r="AI486" s="7">
        <f>achats!V484</f>
        <v>0</v>
      </c>
      <c r="AJ486" s="7">
        <f>'1 23'!AG486+'2 23'!AG486+'3 23'!AG486+'4 23'!AG486+'5 20'!AG486+'6 20'!AG486+'7 23'!AG486+'8 23'!AG486+'9 20'!AG486+'10 20'!AG486+'11 20'!AG486+'12 20'!AG486</f>
        <v>0</v>
      </c>
    </row>
    <row r="487" spans="35:36" x14ac:dyDescent="0.15">
      <c r="AI487" s="7">
        <f>achats!V485</f>
        <v>0</v>
      </c>
      <c r="AJ487" s="7">
        <f>'1 23'!AG487+'2 23'!AG487+'3 23'!AG487+'4 23'!AG487+'5 20'!AG487+'6 20'!AG487+'7 23'!AG487+'8 23'!AG487+'9 20'!AG487+'10 20'!AG487+'11 20'!AG487+'12 20'!AG487</f>
        <v>0</v>
      </c>
    </row>
    <row r="488" spans="35:36" x14ac:dyDescent="0.15">
      <c r="AI488" s="7">
        <f>achats!V486</f>
        <v>0</v>
      </c>
      <c r="AJ488" s="7">
        <f>'1 23'!AG488+'2 23'!AG488+'3 23'!AG488+'4 23'!AG488+'5 20'!AG488+'6 20'!AG488+'7 23'!AG488+'8 23'!AG488+'9 20'!AG488+'10 20'!AG488+'11 20'!AG488+'12 20'!AG488</f>
        <v>0</v>
      </c>
    </row>
    <row r="489" spans="35:36" x14ac:dyDescent="0.15">
      <c r="AI489" s="7">
        <f>achats!V487</f>
        <v>0</v>
      </c>
      <c r="AJ489" s="7">
        <f>'1 23'!AG489+'2 23'!AG489+'3 23'!AG489+'4 23'!AG489+'5 20'!AG489+'6 20'!AG489+'7 23'!AG489+'8 23'!AG489+'9 20'!AG489+'10 20'!AG489+'11 20'!AG489+'12 20'!AG489</f>
        <v>0</v>
      </c>
    </row>
    <row r="490" spans="35:36" x14ac:dyDescent="0.15">
      <c r="AI490" s="7">
        <f>achats!V488</f>
        <v>0</v>
      </c>
      <c r="AJ490" s="7">
        <f>'1 23'!AG490+'2 23'!AG490+'3 23'!AG490+'4 23'!AG490+'5 20'!AG490+'6 20'!AG490+'7 23'!AG490+'8 23'!AG490+'9 20'!AG490+'10 20'!AG490+'11 20'!AG490+'12 20'!AG490</f>
        <v>0</v>
      </c>
    </row>
    <row r="491" spans="35:36" x14ac:dyDescent="0.15">
      <c r="AI491" s="7">
        <f>achats!V489</f>
        <v>0</v>
      </c>
      <c r="AJ491" s="7">
        <f>'1 23'!AG491+'2 23'!AG491+'3 23'!AG491+'4 23'!AG491+'5 20'!AG491+'6 20'!AG491+'7 23'!AG491+'8 23'!AG491+'9 20'!AG491+'10 20'!AG491+'11 20'!AG491+'12 20'!AG491</f>
        <v>0</v>
      </c>
    </row>
    <row r="492" spans="35:36" x14ac:dyDescent="0.15">
      <c r="AI492" s="7">
        <f>achats!V490</f>
        <v>0</v>
      </c>
      <c r="AJ492" s="7">
        <f>'1 23'!AG492+'2 23'!AG492+'3 23'!AG492+'4 23'!AG492+'5 20'!AG492+'6 20'!AG492+'7 23'!AG492+'8 23'!AG492+'9 20'!AG492+'10 20'!AG492+'11 20'!AG492+'12 20'!AG492</f>
        <v>0</v>
      </c>
    </row>
    <row r="493" spans="35:36" x14ac:dyDescent="0.15">
      <c r="AI493" s="7">
        <f>achats!V491</f>
        <v>0</v>
      </c>
      <c r="AJ493" s="7">
        <f>'1 23'!AG493+'2 23'!AG493+'3 23'!AG493+'4 23'!AG493+'5 20'!AG493+'6 20'!AG493+'7 23'!AG493+'8 23'!AG493+'9 20'!AG493+'10 20'!AG493+'11 20'!AG493+'12 20'!AG493</f>
        <v>0</v>
      </c>
    </row>
    <row r="494" spans="35:36" x14ac:dyDescent="0.15">
      <c r="AI494" s="7">
        <f>achats!V492</f>
        <v>0</v>
      </c>
      <c r="AJ494" s="7">
        <f>'1 23'!AG494+'2 23'!AG494+'3 23'!AG494+'4 23'!AG494+'5 20'!AG494+'6 20'!AG494+'7 23'!AG494+'8 23'!AG494+'9 20'!AG494+'10 20'!AG494+'11 20'!AG494+'12 20'!AG494</f>
        <v>0</v>
      </c>
    </row>
    <row r="495" spans="35:36" x14ac:dyDescent="0.15">
      <c r="AI495" s="7">
        <f>achats!V493</f>
        <v>0</v>
      </c>
      <c r="AJ495" s="7">
        <f>'1 23'!AG495+'2 23'!AG495+'3 23'!AG495+'4 23'!AG495+'5 20'!AG495+'6 20'!AG495+'7 23'!AG495+'8 23'!AG495+'9 20'!AG495+'10 20'!AG495+'11 20'!AG495+'12 20'!AG495</f>
        <v>0</v>
      </c>
    </row>
    <row r="496" spans="35:36" x14ac:dyDescent="0.15">
      <c r="AI496" s="7">
        <f>achats!V494</f>
        <v>0</v>
      </c>
      <c r="AJ496" s="7">
        <f>'1 23'!AG496+'2 23'!AG496+'3 23'!AG496+'4 23'!AG496+'5 20'!AG496+'6 20'!AG496+'7 23'!AG496+'8 23'!AG496+'9 20'!AG496+'10 20'!AG496+'11 20'!AG496+'12 20'!AG496</f>
        <v>0</v>
      </c>
    </row>
    <row r="497" spans="35:36" x14ac:dyDescent="0.15">
      <c r="AI497" s="7">
        <f>achats!V495</f>
        <v>0</v>
      </c>
      <c r="AJ497" s="7">
        <f>'1 23'!AG497+'2 23'!AG497+'3 23'!AG497+'4 23'!AG497+'5 20'!AG497+'6 20'!AG497+'7 23'!AG497+'8 23'!AG497+'9 20'!AG497+'10 20'!AG497+'11 20'!AG497+'12 20'!AG497</f>
        <v>0</v>
      </c>
    </row>
    <row r="498" spans="35:36" x14ac:dyDescent="0.15">
      <c r="AI498" s="7">
        <f>achats!V496</f>
        <v>0</v>
      </c>
      <c r="AJ498" s="7">
        <f>'1 23'!AG498+'2 23'!AG498+'3 23'!AG498+'4 23'!AG498+'5 20'!AG498+'6 20'!AG498+'7 23'!AG498+'8 23'!AG498+'9 20'!AG498+'10 20'!AG498+'11 20'!AG498+'12 20'!AG498</f>
        <v>0</v>
      </c>
    </row>
    <row r="499" spans="35:36" x14ac:dyDescent="0.15">
      <c r="AI499" s="7">
        <f>achats!V497</f>
        <v>0</v>
      </c>
      <c r="AJ499" s="7">
        <f>'1 23'!AG499+'2 23'!AG499+'3 23'!AG499+'4 23'!AG499+'5 20'!AG499+'6 20'!AG499+'7 23'!AG499+'8 23'!AG499+'9 20'!AG499+'10 20'!AG499+'11 20'!AG499+'12 20'!AG499</f>
        <v>0</v>
      </c>
    </row>
    <row r="500" spans="35:36" x14ac:dyDescent="0.15">
      <c r="AI500" s="7">
        <f>achats!V498</f>
        <v>0</v>
      </c>
      <c r="AJ500" s="7">
        <f>'1 23'!AG500+'2 23'!AG500+'3 23'!AG500+'4 23'!AG500+'5 20'!AG500+'6 20'!AG500+'7 23'!AG500+'8 23'!AG500+'9 20'!AG500+'10 20'!AG500+'11 20'!AG500+'12 20'!AG500</f>
        <v>0</v>
      </c>
    </row>
    <row r="501" spans="35:36" x14ac:dyDescent="0.15">
      <c r="AI501" s="7">
        <f>achats!V499</f>
        <v>0</v>
      </c>
      <c r="AJ501" s="7">
        <f>'1 23'!AG501+'2 23'!AG501+'3 23'!AG501+'4 23'!AG501+'5 20'!AG501+'6 20'!AG501+'7 23'!AG501+'8 23'!AG501+'9 20'!AG501+'10 20'!AG501+'11 20'!AG501+'12 20'!AG501</f>
        <v>0</v>
      </c>
    </row>
    <row r="502" spans="35:36" x14ac:dyDescent="0.15">
      <c r="AI502" s="7">
        <f>achats!V500</f>
        <v>0</v>
      </c>
      <c r="AJ502" s="7">
        <f>'1 23'!AG502+'2 23'!AG502+'3 23'!AG502+'4 23'!AG502+'5 20'!AG502+'6 20'!AG502+'7 23'!AG502+'8 23'!AG502+'9 20'!AG502+'10 20'!AG502+'11 20'!AG502+'12 20'!AG502</f>
        <v>0</v>
      </c>
    </row>
    <row r="503" spans="35:36" x14ac:dyDescent="0.15">
      <c r="AI503" s="7">
        <f>achats!V501</f>
        <v>0</v>
      </c>
      <c r="AJ503" s="7">
        <f>'1 23'!AG503+'2 23'!AG503+'3 23'!AG503+'4 23'!AG503+'5 20'!AG503+'6 20'!AG503+'7 23'!AG503+'8 23'!AG503+'9 20'!AG503+'10 20'!AG503+'11 20'!AG503+'12 20'!AG503</f>
        <v>0</v>
      </c>
    </row>
    <row r="504" spans="35:36" x14ac:dyDescent="0.15">
      <c r="AI504" s="7">
        <f>achats!V502</f>
        <v>0</v>
      </c>
      <c r="AJ504" s="7">
        <f>'1 23'!AG504+'2 23'!AG504+'3 23'!AG504+'4 23'!AG504+'5 20'!AG504+'6 20'!AG504+'7 23'!AG504+'8 23'!AG504+'9 20'!AG504+'10 20'!AG504+'11 20'!AG504+'12 20'!AG504</f>
        <v>0</v>
      </c>
    </row>
    <row r="505" spans="35:36" x14ac:dyDescent="0.15">
      <c r="AI505" s="7">
        <f>achats!V503</f>
        <v>0</v>
      </c>
      <c r="AJ505" s="7">
        <f>'1 23'!AG505+'2 23'!AG505+'3 23'!AG505+'4 23'!AG505+'5 20'!AG505+'6 20'!AG505+'7 23'!AG505+'8 23'!AG505+'9 20'!AG505+'10 20'!AG505+'11 20'!AG505+'12 20'!AG505</f>
        <v>0</v>
      </c>
    </row>
    <row r="506" spans="35:36" x14ac:dyDescent="0.15">
      <c r="AI506" s="7">
        <f>achats!V504</f>
        <v>0</v>
      </c>
      <c r="AJ506" s="7">
        <f>'1 23'!AG506+'2 23'!AG506+'3 23'!AG506+'4 23'!AG506+'5 20'!AG506+'6 20'!AG506+'7 23'!AG506+'8 23'!AG506+'9 20'!AG506+'10 20'!AG506+'11 20'!AG506+'12 20'!AG506</f>
        <v>0</v>
      </c>
    </row>
    <row r="507" spans="35:36" x14ac:dyDescent="0.15">
      <c r="AI507" s="7">
        <f>achats!V505</f>
        <v>0</v>
      </c>
      <c r="AJ507" s="7">
        <f>'1 23'!AG507+'2 23'!AG507+'3 23'!AG507+'4 23'!AG507+'5 20'!AG507+'6 20'!AG507+'7 23'!AG507+'8 23'!AG507+'9 20'!AG507+'10 20'!AG507+'11 20'!AG507+'12 20'!AG507</f>
        <v>0</v>
      </c>
    </row>
    <row r="508" spans="35:36" x14ac:dyDescent="0.15">
      <c r="AI508" s="7">
        <f>achats!V506</f>
        <v>0</v>
      </c>
      <c r="AJ508" s="7">
        <f>'1 23'!AG508+'2 23'!AG508+'3 23'!AG508+'4 23'!AG508+'5 20'!AG508+'6 20'!AG508+'7 23'!AG508+'8 23'!AG508+'9 20'!AG508+'10 20'!AG508+'11 20'!AG508+'12 20'!AG508</f>
        <v>0</v>
      </c>
    </row>
    <row r="509" spans="35:36" x14ac:dyDescent="0.15">
      <c r="AI509" s="7">
        <f>achats!V507</f>
        <v>0</v>
      </c>
      <c r="AJ509" s="7">
        <f>'1 23'!AG509+'2 23'!AG509+'3 23'!AG509+'4 23'!AG509+'5 20'!AG509+'6 20'!AG509+'7 23'!AG509+'8 23'!AG509+'9 20'!AG509+'10 20'!AG509+'11 20'!AG509+'12 20'!AG509</f>
        <v>0</v>
      </c>
    </row>
    <row r="510" spans="35:36" x14ac:dyDescent="0.15">
      <c r="AI510" s="7">
        <f>achats!V508</f>
        <v>0</v>
      </c>
      <c r="AJ510" s="7">
        <f>'1 23'!AG510+'2 23'!AG510+'3 23'!AG510+'4 23'!AG510+'5 20'!AG510+'6 20'!AG510+'7 23'!AG510+'8 23'!AG510+'9 20'!AG510+'10 20'!AG510+'11 20'!AG510+'12 20'!AG510</f>
        <v>0</v>
      </c>
    </row>
    <row r="511" spans="35:36" x14ac:dyDescent="0.15">
      <c r="AI511" s="7">
        <f>achats!V509</f>
        <v>0</v>
      </c>
      <c r="AJ511" s="7">
        <f>'1 23'!AG511+'2 23'!AG511+'3 23'!AG511+'4 23'!AG511+'5 20'!AG511+'6 20'!AG511+'7 23'!AG511+'8 23'!AG511+'9 20'!AG511+'10 20'!AG511+'11 20'!AG511+'12 20'!AG511</f>
        <v>0</v>
      </c>
    </row>
    <row r="512" spans="35:36" x14ac:dyDescent="0.15">
      <c r="AI512" s="7">
        <f>achats!V510</f>
        <v>0</v>
      </c>
      <c r="AJ512" s="7">
        <f>'1 23'!AG512+'2 23'!AG512+'3 23'!AG512+'4 23'!AG512+'5 20'!AG512+'6 20'!AG512+'7 23'!AG512+'8 23'!AG512+'9 20'!AG512+'10 20'!AG512+'11 20'!AG512+'12 20'!AG512</f>
        <v>0</v>
      </c>
    </row>
    <row r="513" spans="35:36" x14ac:dyDescent="0.15">
      <c r="AI513" s="7">
        <f>achats!V511</f>
        <v>0</v>
      </c>
      <c r="AJ513" s="7">
        <f>'1 23'!AG513+'2 23'!AG513+'3 23'!AG513+'4 23'!AG513+'5 20'!AG513+'6 20'!AG513+'7 23'!AG513+'8 23'!AG513+'9 20'!AG513+'10 20'!AG513+'11 20'!AG513+'12 20'!AG513</f>
        <v>0</v>
      </c>
    </row>
    <row r="514" spans="35:36" x14ac:dyDescent="0.15">
      <c r="AI514" s="7">
        <f>achats!V512</f>
        <v>0</v>
      </c>
      <c r="AJ514" s="7">
        <f>'1 23'!AG514+'2 23'!AG514+'3 23'!AG514+'4 23'!AG514+'5 20'!AG514+'6 20'!AG514+'7 23'!AG514+'8 23'!AG514+'9 20'!AG514+'10 20'!AG514+'11 20'!AG514+'12 20'!AG514</f>
        <v>0</v>
      </c>
    </row>
    <row r="515" spans="35:36" x14ac:dyDescent="0.15">
      <c r="AI515" s="7">
        <f>achats!V513</f>
        <v>0</v>
      </c>
      <c r="AJ515" s="7">
        <f>'1 23'!AG515+'2 23'!AG515+'3 23'!AG515+'4 23'!AG515+'5 20'!AG515+'6 20'!AG515+'7 23'!AG515+'8 23'!AG515+'9 20'!AG515+'10 20'!AG515+'11 20'!AG515+'12 20'!AG515</f>
        <v>0</v>
      </c>
    </row>
    <row r="516" spans="35:36" x14ac:dyDescent="0.15">
      <c r="AI516" s="7">
        <f>achats!V514</f>
        <v>0</v>
      </c>
      <c r="AJ516" s="7">
        <f>'1 23'!AG516+'2 23'!AG516+'3 23'!AG516+'4 23'!AG516+'5 20'!AG516+'6 20'!AG516+'7 23'!AG516+'8 23'!AG516+'9 20'!AG516+'10 20'!AG516+'11 20'!AG516+'12 20'!AG516</f>
        <v>0</v>
      </c>
    </row>
    <row r="517" spans="35:36" x14ac:dyDescent="0.15">
      <c r="AI517" s="7">
        <f>achats!V515</f>
        <v>0</v>
      </c>
      <c r="AJ517" s="7">
        <f>'1 23'!AG517+'2 23'!AG517+'3 23'!AG517+'4 23'!AG517+'5 20'!AG517+'6 20'!AG517+'7 23'!AG517+'8 23'!AG517+'9 20'!AG517+'10 20'!AG517+'11 20'!AG517+'12 20'!AG517</f>
        <v>0</v>
      </c>
    </row>
    <row r="518" spans="35:36" x14ac:dyDescent="0.15">
      <c r="AI518" s="7">
        <f>achats!V516</f>
        <v>0</v>
      </c>
      <c r="AJ518" s="7">
        <f>'1 23'!AG518+'2 23'!AG518+'3 23'!AG518+'4 23'!AG518+'5 20'!AG518+'6 20'!AG518+'7 23'!AG518+'8 23'!AG518+'9 20'!AG518+'10 20'!AG518+'11 20'!AG518+'12 20'!AG518</f>
        <v>0</v>
      </c>
    </row>
    <row r="519" spans="35:36" x14ac:dyDescent="0.15">
      <c r="AI519" s="7">
        <f>achats!V517</f>
        <v>0</v>
      </c>
      <c r="AJ519" s="7">
        <f>'1 23'!AG519+'2 23'!AG519+'3 23'!AG519+'4 23'!AG519+'5 20'!AG519+'6 20'!AG519+'7 23'!AG519+'8 23'!AG519+'9 20'!AG519+'10 20'!AG519+'11 20'!AG519+'12 20'!AG519</f>
        <v>0</v>
      </c>
    </row>
    <row r="520" spans="35:36" x14ac:dyDescent="0.15">
      <c r="AI520" s="7">
        <f>achats!V518</f>
        <v>0</v>
      </c>
      <c r="AJ520" s="7">
        <f>'1 23'!AG520+'2 23'!AG520+'3 23'!AG520+'4 23'!AG520+'5 20'!AG520+'6 20'!AG520+'7 23'!AG520+'8 23'!AG520+'9 20'!AG520+'10 20'!AG520+'11 20'!AG520+'12 20'!AG520</f>
        <v>0</v>
      </c>
    </row>
    <row r="521" spans="35:36" x14ac:dyDescent="0.15">
      <c r="AI521" s="7">
        <f>achats!V519</f>
        <v>0</v>
      </c>
      <c r="AJ521" s="7">
        <f>'1 23'!AG521+'2 23'!AG521+'3 23'!AG521+'4 23'!AG521+'5 20'!AG521+'6 20'!AG521+'7 23'!AG521+'8 23'!AG521+'9 20'!AG521+'10 20'!AG521+'11 20'!AG521+'12 20'!AG521</f>
        <v>0</v>
      </c>
    </row>
    <row r="522" spans="35:36" x14ac:dyDescent="0.15">
      <c r="AI522" s="7">
        <f>achats!V520</f>
        <v>0</v>
      </c>
      <c r="AJ522" s="7">
        <f>'1 23'!AG522+'2 23'!AG522+'3 23'!AG522+'4 23'!AG522+'5 20'!AG522+'6 20'!AG522+'7 23'!AG522+'8 23'!AG522+'9 20'!AG522+'10 20'!AG522+'11 20'!AG522+'12 20'!AG522</f>
        <v>0</v>
      </c>
    </row>
    <row r="523" spans="35:36" x14ac:dyDescent="0.15">
      <c r="AI523" s="7">
        <f>achats!V521</f>
        <v>0</v>
      </c>
      <c r="AJ523" s="7">
        <f>'1 23'!AG523+'2 23'!AG523+'3 23'!AG523+'4 23'!AG523+'5 20'!AG523+'6 20'!AG523+'7 23'!AG523+'8 23'!AG523+'9 20'!AG523+'10 20'!AG523+'11 20'!AG523+'12 20'!AG523</f>
        <v>0</v>
      </c>
    </row>
    <row r="524" spans="35:36" x14ac:dyDescent="0.15">
      <c r="AI524" s="7">
        <f>achats!V522</f>
        <v>0</v>
      </c>
      <c r="AJ524" s="7">
        <f>'1 23'!AG524+'2 23'!AG524+'3 23'!AG524+'4 23'!AG524+'5 20'!AG524+'6 20'!AG524+'7 23'!AG524+'8 23'!AG524+'9 20'!AG524+'10 20'!AG524+'11 20'!AG524+'12 20'!AG524</f>
        <v>0</v>
      </c>
    </row>
    <row r="525" spans="35:36" x14ac:dyDescent="0.15">
      <c r="AI525" s="7">
        <f>achats!V523</f>
        <v>0</v>
      </c>
      <c r="AJ525" s="7">
        <f>'1 23'!AG525+'2 23'!AG525+'3 23'!AG525+'4 23'!AG525+'5 20'!AG525+'6 20'!AG525+'7 23'!AG525+'8 23'!AG525+'9 20'!AG525+'10 20'!AG525+'11 20'!AG525+'12 20'!AG525</f>
        <v>0</v>
      </c>
    </row>
    <row r="526" spans="35:36" x14ac:dyDescent="0.15">
      <c r="AI526" s="7">
        <f>achats!V524</f>
        <v>0</v>
      </c>
      <c r="AJ526" s="7">
        <f>'1 23'!AG526+'2 23'!AG526+'3 23'!AG526+'4 23'!AG526+'5 20'!AG526+'6 20'!AG526+'7 23'!AG526+'8 23'!AG526+'9 20'!AG526+'10 20'!AG526+'11 20'!AG526+'12 20'!AG526</f>
        <v>0</v>
      </c>
    </row>
    <row r="527" spans="35:36" x14ac:dyDescent="0.15">
      <c r="AI527" s="7">
        <f>achats!V525</f>
        <v>0</v>
      </c>
      <c r="AJ527" s="7">
        <f>'1 23'!AG527+'2 23'!AG527+'3 23'!AG527+'4 23'!AG527+'5 20'!AG527+'6 20'!AG527+'7 23'!AG527+'8 23'!AG527+'9 20'!AG527+'10 20'!AG527+'11 20'!AG527+'12 20'!AG527</f>
        <v>0</v>
      </c>
    </row>
    <row r="528" spans="35:36" x14ac:dyDescent="0.15">
      <c r="AI528" s="7">
        <f>achats!V526</f>
        <v>0</v>
      </c>
      <c r="AJ528" s="7">
        <f>'1 23'!AG528+'2 23'!AG528+'3 23'!AG528+'4 23'!AG528+'5 20'!AG528+'6 20'!AG528+'7 23'!AG528+'8 23'!AG528+'9 20'!AG528+'10 20'!AG528+'11 20'!AG528+'12 20'!AG528</f>
        <v>0</v>
      </c>
    </row>
    <row r="529" spans="35:36" x14ac:dyDescent="0.15">
      <c r="AI529" s="7">
        <f>achats!V527</f>
        <v>0</v>
      </c>
      <c r="AJ529" s="7">
        <f>'1 23'!AG529+'2 23'!AG529+'3 23'!AG529+'4 23'!AG529+'5 20'!AG529+'6 20'!AG529+'7 23'!AG529+'8 23'!AG529+'9 20'!AG529+'10 20'!AG529+'11 20'!AG529+'12 20'!AG529</f>
        <v>0</v>
      </c>
    </row>
    <row r="530" spans="35:36" x14ac:dyDescent="0.15">
      <c r="AI530" s="7">
        <f>achats!V528</f>
        <v>0</v>
      </c>
      <c r="AJ530" s="7">
        <f>'1 23'!AG530+'2 23'!AG530+'3 23'!AG530+'4 23'!AG530+'5 20'!AG530+'6 20'!AG530+'7 23'!AG530+'8 23'!AG530+'9 20'!AG530+'10 20'!AG530+'11 20'!AG530+'12 20'!AG530</f>
        <v>0</v>
      </c>
    </row>
    <row r="531" spans="35:36" x14ac:dyDescent="0.15">
      <c r="AI531" s="7">
        <f>achats!V529</f>
        <v>0</v>
      </c>
      <c r="AJ531" s="7">
        <f>'1 23'!AG531+'2 23'!AG531+'3 23'!AG531+'4 23'!AG531+'5 20'!AG531+'6 20'!AG531+'7 23'!AG531+'8 23'!AG531+'9 20'!AG531+'10 20'!AG531+'11 20'!AG531+'12 20'!AG531</f>
        <v>0</v>
      </c>
    </row>
    <row r="532" spans="35:36" x14ac:dyDescent="0.15">
      <c r="AI532" s="7">
        <f>achats!V530</f>
        <v>0</v>
      </c>
      <c r="AJ532" s="7">
        <f>'1 23'!AG532+'2 23'!AG532+'3 23'!AG532+'4 23'!AG532+'5 20'!AG532+'6 20'!AG532+'7 23'!AG532+'8 23'!AG532+'9 20'!AG532+'10 20'!AG532+'11 20'!AG532+'12 20'!AG532</f>
        <v>0</v>
      </c>
    </row>
    <row r="533" spans="35:36" x14ac:dyDescent="0.15">
      <c r="AI533" s="7">
        <f>achats!V531</f>
        <v>0</v>
      </c>
      <c r="AJ533" s="7">
        <f>'1 23'!AG533+'2 23'!AG533+'3 23'!AG533+'4 23'!AG533+'5 20'!AG533+'6 20'!AG533+'7 23'!AG533+'8 23'!AG533+'9 20'!AG533+'10 20'!AG533+'11 20'!AG533+'12 20'!AG533</f>
        <v>0</v>
      </c>
    </row>
    <row r="534" spans="35:36" x14ac:dyDescent="0.15">
      <c r="AI534" s="7">
        <f>achats!V532</f>
        <v>0</v>
      </c>
      <c r="AJ534" s="7">
        <f>'1 23'!AG534+'2 23'!AG534+'3 23'!AG534+'4 23'!AG534+'5 20'!AG534+'6 20'!AG534+'7 23'!AG534+'8 23'!AG534+'9 20'!AG534+'10 20'!AG534+'11 20'!AG534+'12 20'!AG534</f>
        <v>0</v>
      </c>
    </row>
    <row r="535" spans="35:36" x14ac:dyDescent="0.15">
      <c r="AI535" s="7">
        <f>achats!V533</f>
        <v>0</v>
      </c>
      <c r="AJ535" s="7">
        <f>'1 23'!AG535+'2 23'!AG535+'3 23'!AG535+'4 23'!AG535+'5 20'!AG535+'6 20'!AG535+'7 23'!AG535+'8 23'!AG535+'9 20'!AG535+'10 20'!AG535+'11 20'!AG535+'12 20'!AG535</f>
        <v>0</v>
      </c>
    </row>
    <row r="536" spans="35:36" x14ac:dyDescent="0.15">
      <c r="AI536" s="7">
        <f>achats!V534</f>
        <v>0</v>
      </c>
      <c r="AJ536" s="7">
        <f>'1 23'!AG536+'2 23'!AG536+'3 23'!AG536+'4 23'!AG536+'5 20'!AG536+'6 20'!AG536+'7 23'!AG536+'8 23'!AG536+'9 20'!AG536+'10 20'!AG536+'11 20'!AG536+'12 20'!AG536</f>
        <v>0</v>
      </c>
    </row>
    <row r="537" spans="35:36" x14ac:dyDescent="0.15">
      <c r="AI537" s="7">
        <f>achats!V535</f>
        <v>0</v>
      </c>
      <c r="AJ537" s="7">
        <f>'1 23'!AG537+'2 23'!AG537+'3 23'!AG537+'4 23'!AG537+'5 20'!AG537+'6 20'!AG537+'7 23'!AG537+'8 23'!AG537+'9 20'!AG537+'10 20'!AG537+'11 20'!AG537+'12 20'!AG537</f>
        <v>0</v>
      </c>
    </row>
    <row r="538" spans="35:36" x14ac:dyDescent="0.15">
      <c r="AI538" s="7">
        <f>achats!V536</f>
        <v>0</v>
      </c>
      <c r="AJ538" s="7">
        <f>'1 23'!AG538+'2 23'!AG538+'3 23'!AG538+'4 23'!AG538+'5 20'!AG538+'6 20'!AG538+'7 23'!AG538+'8 23'!AG538+'9 20'!AG538+'10 20'!AG538+'11 20'!AG538+'12 20'!AG538</f>
        <v>0</v>
      </c>
    </row>
    <row r="539" spans="35:36" x14ac:dyDescent="0.15">
      <c r="AI539" s="7">
        <f>achats!V537</f>
        <v>0</v>
      </c>
      <c r="AJ539" s="7">
        <f>'1 23'!AG539+'2 23'!AG539+'3 23'!AG539+'4 23'!AG539+'5 20'!AG539+'6 20'!AG539+'7 23'!AG539+'8 23'!AG539+'9 20'!AG539+'10 20'!AG539+'11 20'!AG539+'12 20'!AG539</f>
        <v>0</v>
      </c>
    </row>
    <row r="540" spans="35:36" x14ac:dyDescent="0.15">
      <c r="AI540" s="7">
        <f>achats!V538</f>
        <v>0</v>
      </c>
      <c r="AJ540" s="7">
        <f>'1 23'!AG540+'2 23'!AG540+'3 23'!AG540+'4 23'!AG540+'5 20'!AG540+'6 20'!AG540+'7 23'!AG540+'8 23'!AG540+'9 20'!AG540+'10 20'!AG540+'11 20'!AG540+'12 20'!AG540</f>
        <v>0</v>
      </c>
    </row>
    <row r="541" spans="35:36" x14ac:dyDescent="0.15">
      <c r="AI541" s="7">
        <f>achats!V539</f>
        <v>0</v>
      </c>
      <c r="AJ541" s="7">
        <f>'1 23'!AG541+'2 23'!AG541+'3 23'!AG541+'4 23'!AG541+'5 20'!AG541+'6 20'!AG541+'7 23'!AG541+'8 23'!AG541+'9 20'!AG541+'10 20'!AG541+'11 20'!AG541+'12 20'!AG541</f>
        <v>0</v>
      </c>
    </row>
    <row r="542" spans="35:36" x14ac:dyDescent="0.15">
      <c r="AI542" s="7">
        <f>achats!V540</f>
        <v>0</v>
      </c>
      <c r="AJ542" s="7">
        <f>'1 23'!AG542+'2 23'!AG542+'3 23'!AG542+'4 23'!AG542+'5 20'!AG542+'6 20'!AG542+'7 23'!AG542+'8 23'!AG542+'9 20'!AG542+'10 20'!AG542+'11 20'!AG542+'12 20'!AG542</f>
        <v>0</v>
      </c>
    </row>
    <row r="543" spans="35:36" x14ac:dyDescent="0.15">
      <c r="AI543" s="7">
        <f>achats!V541</f>
        <v>0</v>
      </c>
      <c r="AJ543" s="7">
        <f>'1 23'!AG543+'2 23'!AG543+'3 23'!AG543+'4 23'!AG543+'5 20'!AG543+'6 20'!AG543+'7 23'!AG543+'8 23'!AG543+'9 20'!AG543+'10 20'!AG543+'11 20'!AG543+'12 20'!AG543</f>
        <v>0</v>
      </c>
    </row>
    <row r="544" spans="35:36" x14ac:dyDescent="0.15">
      <c r="AI544" s="7">
        <f>achats!V542</f>
        <v>0</v>
      </c>
      <c r="AJ544" s="7">
        <f>'1 23'!AG544+'2 23'!AG544+'3 23'!AG544+'4 23'!AG544+'5 20'!AG544+'6 20'!AG544+'7 23'!AG544+'8 23'!AG544+'9 20'!AG544+'10 20'!AG544+'11 20'!AG544+'12 20'!AG544</f>
        <v>0</v>
      </c>
    </row>
    <row r="545" spans="35:36" x14ac:dyDescent="0.15">
      <c r="AI545" s="7">
        <f>achats!V543</f>
        <v>0</v>
      </c>
      <c r="AJ545" s="7">
        <f>'1 23'!AG545+'2 23'!AG545+'3 23'!AG545+'4 23'!AG545+'5 20'!AG545+'6 20'!AG545+'7 23'!AG545+'8 23'!AG545+'9 20'!AG545+'10 20'!AG545+'11 20'!AG545+'12 20'!AG545</f>
        <v>0</v>
      </c>
    </row>
    <row r="546" spans="35:36" x14ac:dyDescent="0.15">
      <c r="AI546" s="7">
        <f>achats!V544</f>
        <v>0</v>
      </c>
      <c r="AJ546" s="7">
        <f>'1 23'!AG546+'2 23'!AG546+'3 23'!AG546+'4 23'!AG546+'5 20'!AG546+'6 20'!AG546+'7 23'!AG546+'8 23'!AG546+'9 20'!AG546+'10 20'!AG546+'11 20'!AG546+'12 20'!AG546</f>
        <v>0</v>
      </c>
    </row>
    <row r="547" spans="35:36" x14ac:dyDescent="0.15">
      <c r="AI547" s="7">
        <f>achats!V545</f>
        <v>0</v>
      </c>
      <c r="AJ547" s="7">
        <f>'1 23'!AG547+'2 23'!AG547+'3 23'!AG547+'4 23'!AG547+'5 20'!AG547+'6 20'!AG547+'7 23'!AG547+'8 23'!AG547+'9 20'!AG547+'10 20'!AG547+'11 20'!AG547+'12 20'!AG547</f>
        <v>0</v>
      </c>
    </row>
    <row r="548" spans="35:36" x14ac:dyDescent="0.15">
      <c r="AI548" s="7">
        <f>achats!V546</f>
        <v>0</v>
      </c>
      <c r="AJ548" s="7">
        <f>'1 23'!AG548+'2 23'!AG548+'3 23'!AG548+'4 23'!AG548+'5 20'!AG548+'6 20'!AG548+'7 23'!AG548+'8 23'!AG548+'9 20'!AG548+'10 20'!AG548+'11 20'!AG548+'12 20'!AG548</f>
        <v>0</v>
      </c>
    </row>
    <row r="549" spans="35:36" x14ac:dyDescent="0.15">
      <c r="AI549" s="7">
        <f>achats!V547</f>
        <v>0</v>
      </c>
      <c r="AJ549" s="7">
        <f>'1 23'!AG549+'2 23'!AG549+'3 23'!AG549+'4 23'!AG549+'5 20'!AG549+'6 20'!AG549+'7 23'!AG549+'8 23'!AG549+'9 20'!AG549+'10 20'!AG549+'11 20'!AG549+'12 20'!AG549</f>
        <v>0</v>
      </c>
    </row>
    <row r="550" spans="35:36" x14ac:dyDescent="0.15">
      <c r="AI550" s="7">
        <f>achats!V548</f>
        <v>0</v>
      </c>
      <c r="AJ550" s="7">
        <f>'1 23'!AG550+'2 23'!AG550+'3 23'!AG550+'4 23'!AG550+'5 20'!AG550+'6 20'!AG550+'7 23'!AG550+'8 23'!AG550+'9 20'!AG550+'10 20'!AG550+'11 20'!AG550+'12 20'!AG550</f>
        <v>0</v>
      </c>
    </row>
    <row r="551" spans="35:36" x14ac:dyDescent="0.15">
      <c r="AI551" s="7">
        <f>achats!V549</f>
        <v>0</v>
      </c>
      <c r="AJ551" s="7">
        <f>'1 23'!AG551+'2 23'!AG551+'3 23'!AG551+'4 23'!AG551+'5 20'!AG551+'6 20'!AG551+'7 23'!AG551+'8 23'!AG551+'9 20'!AG551+'10 20'!AG551+'11 20'!AG551+'12 20'!AG551</f>
        <v>0</v>
      </c>
    </row>
    <row r="552" spans="35:36" x14ac:dyDescent="0.15">
      <c r="AI552" s="7">
        <f>achats!V550</f>
        <v>0</v>
      </c>
      <c r="AJ552" s="7">
        <f>'1 23'!AG552+'2 23'!AG552+'3 23'!AG552+'4 23'!AG552+'5 20'!AG552+'6 20'!AG552+'7 23'!AG552+'8 23'!AG552+'9 20'!AG552+'10 20'!AG552+'11 20'!AG552+'12 20'!AG552</f>
        <v>0</v>
      </c>
    </row>
    <row r="553" spans="35:36" x14ac:dyDescent="0.15">
      <c r="AI553" s="7">
        <f>achats!V551</f>
        <v>0</v>
      </c>
      <c r="AJ553" s="7">
        <f>'1 23'!AG553+'2 23'!AG553+'3 23'!AG553+'4 23'!AG553+'5 20'!AG553+'6 20'!AG553+'7 23'!AG553+'8 23'!AG553+'9 20'!AG553+'10 20'!AG553+'11 20'!AG553+'12 20'!AG553</f>
        <v>0</v>
      </c>
    </row>
    <row r="554" spans="35:36" x14ac:dyDescent="0.15">
      <c r="AI554" s="7">
        <f>achats!V552</f>
        <v>0</v>
      </c>
      <c r="AJ554" s="7">
        <f>'1 23'!AG554+'2 23'!AG554+'3 23'!AG554+'4 23'!AG554+'5 20'!AG554+'6 20'!AG554+'7 23'!AG554+'8 23'!AG554+'9 20'!AG554+'10 20'!AG554+'11 20'!AG554+'12 20'!AG554</f>
        <v>0</v>
      </c>
    </row>
    <row r="555" spans="35:36" x14ac:dyDescent="0.15">
      <c r="AI555" s="7">
        <f>achats!V553</f>
        <v>0</v>
      </c>
      <c r="AJ555" s="7">
        <f>'1 23'!AG555+'2 23'!AG555+'3 23'!AG555+'4 23'!AG555+'5 20'!AG555+'6 20'!AG555+'7 23'!AG555+'8 23'!AG555+'9 20'!AG555+'10 20'!AG555+'11 20'!AG555+'12 20'!AG555</f>
        <v>0</v>
      </c>
    </row>
    <row r="556" spans="35:36" x14ac:dyDescent="0.15">
      <c r="AI556" s="7">
        <f>achats!V554</f>
        <v>0</v>
      </c>
      <c r="AJ556" s="7">
        <f>'1 23'!AG556+'2 23'!AG556+'3 23'!AG556+'4 23'!AG556+'5 20'!AG556+'6 20'!AG556+'7 23'!AG556+'8 23'!AG556+'9 20'!AG556+'10 20'!AG556+'11 20'!AG556+'12 20'!AG556</f>
        <v>0</v>
      </c>
    </row>
    <row r="557" spans="35:36" x14ac:dyDescent="0.15">
      <c r="AI557" s="7">
        <f>achats!V555</f>
        <v>0</v>
      </c>
      <c r="AJ557" s="7">
        <f>'1 23'!AG557+'2 23'!AG557+'3 23'!AG557+'4 23'!AG557+'5 20'!AG557+'6 20'!AG557+'7 23'!AG557+'8 23'!AG557+'9 20'!AG557+'10 20'!AG557+'11 20'!AG557+'12 20'!AG557</f>
        <v>0</v>
      </c>
    </row>
    <row r="558" spans="35:36" x14ac:dyDescent="0.15">
      <c r="AI558" s="7">
        <f>achats!V556</f>
        <v>0</v>
      </c>
      <c r="AJ558" s="7">
        <f>'1 23'!AG558+'2 23'!AG558+'3 23'!AG558+'4 23'!AG558+'5 20'!AG558+'6 20'!AG558+'7 23'!AG558+'8 23'!AG558+'9 20'!AG558+'10 20'!AG558+'11 20'!AG558+'12 20'!AG558</f>
        <v>0</v>
      </c>
    </row>
    <row r="559" spans="35:36" x14ac:dyDescent="0.15">
      <c r="AI559" s="7">
        <f>achats!V557</f>
        <v>0</v>
      </c>
      <c r="AJ559" s="7">
        <f>'1 23'!AG559+'2 23'!AG559+'3 23'!AG559+'4 23'!AG559+'5 20'!AG559+'6 20'!AG559+'7 23'!AG559+'8 23'!AG559+'9 20'!AG559+'10 20'!AG559+'11 20'!AG559+'12 20'!AG559</f>
        <v>0</v>
      </c>
    </row>
    <row r="560" spans="35:36" x14ac:dyDescent="0.15">
      <c r="AI560" s="7">
        <f>achats!V558</f>
        <v>0</v>
      </c>
      <c r="AJ560" s="7">
        <f>'1 23'!AG560+'2 23'!AG560+'3 23'!AG560+'4 23'!AG560+'5 20'!AG560+'6 20'!AG560+'7 23'!AG560+'8 23'!AG560+'9 20'!AG560+'10 20'!AG560+'11 20'!AG560+'12 20'!AG560</f>
        <v>0</v>
      </c>
    </row>
    <row r="561" spans="35:36" x14ac:dyDescent="0.15">
      <c r="AI561" s="7">
        <f>achats!V559</f>
        <v>0</v>
      </c>
      <c r="AJ561" s="7">
        <f>'1 23'!AG561+'2 23'!AG561+'3 23'!AG561+'4 23'!AG561+'5 20'!AG561+'6 20'!AG561+'7 23'!AG561+'8 23'!AG561+'9 20'!AG561+'10 20'!AG561+'11 20'!AG561+'12 20'!AG561</f>
        <v>0</v>
      </c>
    </row>
    <row r="562" spans="35:36" x14ac:dyDescent="0.15">
      <c r="AI562" s="7">
        <f>achats!V560</f>
        <v>0</v>
      </c>
      <c r="AJ562" s="7">
        <f>'1 23'!AG562+'2 23'!AG562+'3 23'!AG562+'4 23'!AG562+'5 20'!AG562+'6 20'!AG562+'7 23'!AG562+'8 23'!AG562+'9 20'!AG562+'10 20'!AG562+'11 20'!AG562+'12 20'!AG562</f>
        <v>0</v>
      </c>
    </row>
    <row r="563" spans="35:36" x14ac:dyDescent="0.15">
      <c r="AI563" s="7">
        <f>achats!V561</f>
        <v>0</v>
      </c>
      <c r="AJ563" s="7">
        <f>'1 23'!AG563+'2 23'!AG563+'3 23'!AG563+'4 23'!AG563+'5 20'!AG563+'6 20'!AG563+'7 23'!AG563+'8 23'!AG563+'9 20'!AG563+'10 20'!AG563+'11 20'!AG563+'12 20'!AG563</f>
        <v>0</v>
      </c>
    </row>
    <row r="564" spans="35:36" x14ac:dyDescent="0.15">
      <c r="AI564" s="7">
        <f>achats!V562</f>
        <v>0</v>
      </c>
      <c r="AJ564" s="7">
        <f>'1 23'!AG564+'2 23'!AG564+'3 23'!AG564+'4 23'!AG564+'5 20'!AG564+'6 20'!AG564+'7 23'!AG564+'8 23'!AG564+'9 20'!AG564+'10 20'!AG564+'11 20'!AG564+'12 20'!AG564</f>
        <v>0</v>
      </c>
    </row>
    <row r="565" spans="35:36" x14ac:dyDescent="0.15">
      <c r="AI565" s="7">
        <f>achats!V563</f>
        <v>0</v>
      </c>
      <c r="AJ565" s="7">
        <f>'1 23'!AG565+'2 23'!AG565+'3 23'!AG565+'4 23'!AG565+'5 20'!AG565+'6 20'!AG565+'7 23'!AG565+'8 23'!AG565+'9 20'!AG565+'10 20'!AG565+'11 20'!AG565+'12 20'!AG565</f>
        <v>0</v>
      </c>
    </row>
    <row r="566" spans="35:36" x14ac:dyDescent="0.15">
      <c r="AI566" s="7">
        <f>achats!V564</f>
        <v>0</v>
      </c>
      <c r="AJ566" s="7">
        <f>'1 23'!AG566+'2 23'!AG566+'3 23'!AG566+'4 23'!AG566+'5 20'!AG566+'6 20'!AG566+'7 23'!AG566+'8 23'!AG566+'9 20'!AG566+'10 20'!AG566+'11 20'!AG566+'12 20'!AG566</f>
        <v>0</v>
      </c>
    </row>
    <row r="567" spans="35:36" x14ac:dyDescent="0.15">
      <c r="AI567" s="7">
        <f>achats!V565</f>
        <v>0</v>
      </c>
      <c r="AJ567" s="7">
        <f>'1 23'!AG567+'2 23'!AG567+'3 23'!AG567+'4 23'!AG567+'5 20'!AG567+'6 20'!AG567+'7 23'!AG567+'8 23'!AG567+'9 20'!AG567+'10 20'!AG567+'11 20'!AG567+'12 20'!AG567</f>
        <v>0</v>
      </c>
    </row>
    <row r="568" spans="35:36" x14ac:dyDescent="0.15">
      <c r="AI568" s="7">
        <f>achats!V566</f>
        <v>0</v>
      </c>
      <c r="AJ568" s="7">
        <f>'1 23'!AG568+'2 23'!AG568+'3 23'!AG568+'4 23'!AG568+'5 20'!AG568+'6 20'!AG568+'7 23'!AG568+'8 23'!AG568+'9 20'!AG568+'10 20'!AG568+'11 20'!AG568+'12 20'!AG568</f>
        <v>0</v>
      </c>
    </row>
    <row r="569" spans="35:36" x14ac:dyDescent="0.15">
      <c r="AI569" s="7">
        <f>achats!V567</f>
        <v>0</v>
      </c>
      <c r="AJ569" s="7">
        <f>'1 23'!AG569+'2 23'!AG569+'3 23'!AG569+'4 23'!AG569+'5 20'!AG569+'6 20'!AG569+'7 23'!AG569+'8 23'!AG569+'9 20'!AG569+'10 20'!AG569+'11 20'!AG569+'12 20'!AG569</f>
        <v>0</v>
      </c>
    </row>
    <row r="570" spans="35:36" x14ac:dyDescent="0.15">
      <c r="AI570" s="7">
        <f>achats!V568</f>
        <v>0</v>
      </c>
      <c r="AJ570" s="7">
        <f>'1 23'!AG570+'2 23'!AG570+'3 23'!AG570+'4 23'!AG570+'5 20'!AG570+'6 20'!AG570+'7 23'!AG570+'8 23'!AG570+'9 20'!AG570+'10 20'!AG570+'11 20'!AG570+'12 20'!AG570</f>
        <v>0</v>
      </c>
    </row>
    <row r="571" spans="35:36" x14ac:dyDescent="0.15">
      <c r="AI571" s="7">
        <f>achats!V569</f>
        <v>0</v>
      </c>
      <c r="AJ571" s="7">
        <f>'1 23'!AG571+'2 23'!AG571+'3 23'!AG571+'4 23'!AG571+'5 20'!AG571+'6 20'!AG571+'7 23'!AG571+'8 23'!AG571+'9 20'!AG571+'10 20'!AG571+'11 20'!AG571+'12 20'!AG571</f>
        <v>0</v>
      </c>
    </row>
    <row r="572" spans="35:36" x14ac:dyDescent="0.15">
      <c r="AI572" s="7">
        <f>achats!V570</f>
        <v>0</v>
      </c>
      <c r="AJ572" s="7">
        <f>'1 23'!AG572+'2 23'!AG572+'3 23'!AG572+'4 23'!AG572+'5 20'!AG572+'6 20'!AG572+'7 23'!AG572+'8 23'!AG572+'9 20'!AG572+'10 20'!AG572+'11 20'!AG572+'12 20'!AG572</f>
        <v>0</v>
      </c>
    </row>
    <row r="573" spans="35:36" x14ac:dyDescent="0.15">
      <c r="AI573" s="7">
        <f>achats!V571</f>
        <v>0</v>
      </c>
      <c r="AJ573" s="7">
        <f>'1 23'!AG573+'2 23'!AG573+'3 23'!AG573+'4 23'!AG573+'5 20'!AG573+'6 20'!AG573+'7 23'!AG573+'8 23'!AG573+'9 20'!AG573+'10 20'!AG573+'11 20'!AG573+'12 20'!AG573</f>
        <v>0</v>
      </c>
    </row>
    <row r="574" spans="35:36" x14ac:dyDescent="0.15">
      <c r="AI574" s="7">
        <f>achats!V572</f>
        <v>0</v>
      </c>
      <c r="AJ574" s="7">
        <f>'1 23'!AG574+'2 23'!AG574+'3 23'!AG574+'4 23'!AG574+'5 20'!AG574+'6 20'!AG574+'7 23'!AG574+'8 23'!AG574+'9 20'!AG574+'10 20'!AG574+'11 20'!AG574+'12 20'!AG574</f>
        <v>0</v>
      </c>
    </row>
    <row r="575" spans="35:36" x14ac:dyDescent="0.15">
      <c r="AI575" s="7">
        <f>achats!V573</f>
        <v>0</v>
      </c>
      <c r="AJ575" s="7">
        <f>'1 23'!AG575+'2 23'!AG575+'3 23'!AG575+'4 23'!AG575+'5 20'!AG575+'6 20'!AG575+'7 23'!AG575+'8 23'!AG575+'9 20'!AG575+'10 20'!AG575+'11 20'!AG575+'12 20'!AG575</f>
        <v>0</v>
      </c>
    </row>
    <row r="576" spans="35:36" x14ac:dyDescent="0.15">
      <c r="AI576" s="7">
        <f>achats!V574</f>
        <v>0</v>
      </c>
      <c r="AJ576" s="7">
        <f>'1 23'!AG576+'2 23'!AG576+'3 23'!AG576+'4 23'!AG576+'5 20'!AG576+'6 20'!AG576+'7 23'!AG576+'8 23'!AG576+'9 20'!AG576+'10 20'!AG576+'11 20'!AG576+'12 20'!AG576</f>
        <v>0</v>
      </c>
    </row>
    <row r="577" spans="35:36" x14ac:dyDescent="0.15">
      <c r="AI577" s="7">
        <f>achats!V575</f>
        <v>0</v>
      </c>
      <c r="AJ577" s="7">
        <f>'1 23'!AG577+'2 23'!AG577+'3 23'!AG577+'4 23'!AG577+'5 20'!AG577+'6 20'!AG577+'7 23'!AG577+'8 23'!AG577+'9 20'!AG577+'10 20'!AG577+'11 20'!AG577+'12 20'!AG577</f>
        <v>0</v>
      </c>
    </row>
    <row r="578" spans="35:36" x14ac:dyDescent="0.15">
      <c r="AI578" s="7">
        <f>achats!V576</f>
        <v>0</v>
      </c>
      <c r="AJ578" s="7">
        <f>'1 23'!AG578+'2 23'!AG578+'3 23'!AG578+'4 23'!AG578+'5 20'!AG578+'6 20'!AG578+'7 23'!AG578+'8 23'!AG578+'9 20'!AG578+'10 20'!AG578+'11 20'!AG578+'12 20'!AG578</f>
        <v>0</v>
      </c>
    </row>
    <row r="579" spans="35:36" x14ac:dyDescent="0.15">
      <c r="AI579" s="7">
        <f>achats!V577</f>
        <v>0</v>
      </c>
      <c r="AJ579" s="7">
        <f>'1 23'!AG579+'2 23'!AG579+'3 23'!AG579+'4 23'!AG579+'5 20'!AG579+'6 20'!AG579+'7 23'!AG579+'8 23'!AG579+'9 20'!AG579+'10 20'!AG579+'11 20'!AG579+'12 20'!AG579</f>
        <v>0</v>
      </c>
    </row>
    <row r="580" spans="35:36" x14ac:dyDescent="0.15">
      <c r="AI580" s="7">
        <f>achats!V578</f>
        <v>0</v>
      </c>
      <c r="AJ580" s="7">
        <f>'1 23'!AG580+'2 23'!AG580+'3 23'!AG580+'4 23'!AG580+'5 20'!AG580+'6 20'!AG580+'7 23'!AG580+'8 23'!AG580+'9 20'!AG580+'10 20'!AG580+'11 20'!AG580+'12 20'!AG580</f>
        <v>0</v>
      </c>
    </row>
    <row r="581" spans="35:36" x14ac:dyDescent="0.15">
      <c r="AI581" s="7">
        <f>achats!V579</f>
        <v>0</v>
      </c>
      <c r="AJ581" s="7">
        <f>'1 23'!AG581+'2 23'!AG581+'3 23'!AG581+'4 23'!AG581+'5 20'!AG581+'6 20'!AG581+'7 23'!AG581+'8 23'!AG581+'9 20'!AG581+'10 20'!AG581+'11 20'!AG581+'12 20'!AG581</f>
        <v>0</v>
      </c>
    </row>
    <row r="582" spans="35:36" x14ac:dyDescent="0.15">
      <c r="AI582" s="7">
        <f>achats!V580</f>
        <v>0</v>
      </c>
      <c r="AJ582" s="7">
        <f>'1 23'!AG582+'2 23'!AG582+'3 23'!AG582+'4 23'!AG582+'5 20'!AG582+'6 20'!AG582+'7 23'!AG582+'8 23'!AG582+'9 20'!AG582+'10 20'!AG582+'11 20'!AG582+'12 20'!AG582</f>
        <v>0</v>
      </c>
    </row>
    <row r="583" spans="35:36" x14ac:dyDescent="0.15">
      <c r="AI583" s="7">
        <f>achats!V581</f>
        <v>0</v>
      </c>
      <c r="AJ583" s="7">
        <f>'1 23'!AG583+'2 23'!AG583+'3 23'!AG583+'4 23'!AG583+'5 20'!AG583+'6 20'!AG583+'7 23'!AG583+'8 23'!AG583+'9 20'!AG583+'10 20'!AG583+'11 20'!AG583+'12 20'!AG583</f>
        <v>0</v>
      </c>
    </row>
    <row r="584" spans="35:36" x14ac:dyDescent="0.15">
      <c r="AI584" s="7">
        <f>achats!V582</f>
        <v>0</v>
      </c>
      <c r="AJ584" s="7">
        <f>'1 23'!AG584+'2 23'!AG584+'3 23'!AG584+'4 23'!AG584+'5 20'!AG584+'6 20'!AG584+'7 23'!AG584+'8 23'!AG584+'9 20'!AG584+'10 20'!AG584+'11 20'!AG584+'12 20'!AG584</f>
        <v>0</v>
      </c>
    </row>
    <row r="585" spans="35:36" x14ac:dyDescent="0.15">
      <c r="AI585" s="7">
        <f>achats!V583</f>
        <v>0</v>
      </c>
      <c r="AJ585" s="7">
        <f>'1 23'!AG585+'2 23'!AG585+'3 23'!AG585+'4 23'!AG585+'5 20'!AG585+'6 20'!AG585+'7 23'!AG585+'8 23'!AG585+'9 20'!AG585+'10 20'!AG585+'11 20'!AG585+'12 20'!AG585</f>
        <v>0</v>
      </c>
    </row>
    <row r="586" spans="35:36" x14ac:dyDescent="0.15">
      <c r="AI586" s="7">
        <f>achats!V584</f>
        <v>0</v>
      </c>
      <c r="AJ586" s="7">
        <f>'1 23'!AG586+'2 23'!AG586+'3 23'!AG586+'4 23'!AG586+'5 20'!AG586+'6 20'!AG586+'7 23'!AG586+'8 23'!AG586+'9 20'!AG586+'10 20'!AG586+'11 20'!AG586+'12 20'!AG586</f>
        <v>0</v>
      </c>
    </row>
    <row r="587" spans="35:36" x14ac:dyDescent="0.15">
      <c r="AI587" s="7">
        <f>achats!V585</f>
        <v>0</v>
      </c>
      <c r="AJ587" s="7">
        <f>'1 23'!AG587+'2 23'!AG587+'3 23'!AG587+'4 23'!AG587+'5 20'!AG587+'6 20'!AG587+'7 23'!AG587+'8 23'!AG587+'9 20'!AG587+'10 20'!AG587+'11 20'!AG587+'12 20'!AG587</f>
        <v>0</v>
      </c>
    </row>
    <row r="588" spans="35:36" x14ac:dyDescent="0.15">
      <c r="AI588" s="7">
        <f>achats!V586</f>
        <v>0</v>
      </c>
      <c r="AJ588" s="7">
        <f>'1 23'!AG588+'2 23'!AG588+'3 23'!AG588+'4 23'!AG588+'5 20'!AG588+'6 20'!AG588+'7 23'!AG588+'8 23'!AG588+'9 20'!AG588+'10 20'!AG588+'11 20'!AG588+'12 20'!AG588</f>
        <v>0</v>
      </c>
    </row>
    <row r="589" spans="35:36" x14ac:dyDescent="0.15">
      <c r="AI589" s="7">
        <f>achats!V587</f>
        <v>0</v>
      </c>
      <c r="AJ589" s="7">
        <f>'1 23'!AG589+'2 23'!AG589+'3 23'!AG589+'4 23'!AG589+'5 20'!AG589+'6 20'!AG589+'7 23'!AG589+'8 23'!AG589+'9 20'!AG589+'10 20'!AG589+'11 20'!AG589+'12 20'!AG589</f>
        <v>0</v>
      </c>
    </row>
    <row r="590" spans="35:36" x14ac:dyDescent="0.15">
      <c r="AI590" s="7">
        <f>achats!V588</f>
        <v>0</v>
      </c>
      <c r="AJ590" s="7">
        <f>'1 23'!AG590+'2 23'!AG590+'3 23'!AG590+'4 23'!AG590+'5 20'!AG590+'6 20'!AG590+'7 23'!AG590+'8 23'!AG590+'9 20'!AG590+'10 20'!AG590+'11 20'!AG590+'12 20'!AG590</f>
        <v>0</v>
      </c>
    </row>
    <row r="591" spans="35:36" x14ac:dyDescent="0.15">
      <c r="AI591" s="7">
        <f>achats!V589</f>
        <v>0</v>
      </c>
      <c r="AJ591" s="7">
        <f>'1 23'!AG591+'2 23'!AG591+'3 23'!AG591+'4 23'!AG591+'5 20'!AG591+'6 20'!AG591+'7 23'!AG591+'8 23'!AG591+'9 20'!AG591+'10 20'!AG591+'11 20'!AG591+'12 20'!AG591</f>
        <v>0</v>
      </c>
    </row>
    <row r="592" spans="35:36" x14ac:dyDescent="0.15">
      <c r="AI592" s="7">
        <f>achats!V590</f>
        <v>0</v>
      </c>
      <c r="AJ592" s="7">
        <f>'1 23'!AG592+'2 23'!AG592+'3 23'!AG592+'4 23'!AG592+'5 20'!AG592+'6 20'!AG592+'7 23'!AG592+'8 23'!AG592+'9 20'!AG592+'10 20'!AG592+'11 20'!AG592+'12 20'!AG592</f>
        <v>0</v>
      </c>
    </row>
    <row r="593" spans="35:36" x14ac:dyDescent="0.15">
      <c r="AI593" s="7">
        <f>achats!V591</f>
        <v>0</v>
      </c>
      <c r="AJ593" s="7">
        <f>'1 23'!AG593+'2 23'!AG593+'3 23'!AG593+'4 23'!AG593+'5 20'!AG593+'6 20'!AG593+'7 23'!AG593+'8 23'!AG593+'9 20'!AG593+'10 20'!AG593+'11 20'!AG593+'12 20'!AG593</f>
        <v>0</v>
      </c>
    </row>
    <row r="594" spans="35:36" x14ac:dyDescent="0.15">
      <c r="AI594" s="7">
        <f>achats!V592</f>
        <v>0</v>
      </c>
      <c r="AJ594" s="7">
        <f>'1 23'!AG594+'2 23'!AG594+'3 23'!AG594+'4 23'!AG594+'5 20'!AG594+'6 20'!AG594+'7 23'!AG594+'8 23'!AG594+'9 20'!AG594+'10 20'!AG594+'11 20'!AG594+'12 20'!AG594</f>
        <v>0</v>
      </c>
    </row>
    <row r="595" spans="35:36" x14ac:dyDescent="0.15">
      <c r="AI595" s="7">
        <f>achats!V593</f>
        <v>0</v>
      </c>
      <c r="AJ595" s="7">
        <f>'1 23'!AG595+'2 23'!AG595+'3 23'!AG595+'4 23'!AG595+'5 20'!AG595+'6 20'!AG595+'7 23'!AG595+'8 23'!AG595+'9 20'!AG595+'10 20'!AG595+'11 20'!AG595+'12 20'!AG595</f>
        <v>0</v>
      </c>
    </row>
    <row r="596" spans="35:36" x14ac:dyDescent="0.15">
      <c r="AI596" s="7">
        <f>achats!V594</f>
        <v>0</v>
      </c>
      <c r="AJ596" s="7">
        <f>'1 23'!AG596+'2 23'!AG596+'3 23'!AG596+'4 23'!AG596+'5 20'!AG596+'6 20'!AG596+'7 23'!AG596+'8 23'!AG596+'9 20'!AG596+'10 20'!AG596+'11 20'!AG596+'12 20'!AG596</f>
        <v>0</v>
      </c>
    </row>
    <row r="597" spans="35:36" x14ac:dyDescent="0.15">
      <c r="AI597" s="7">
        <f>achats!V595</f>
        <v>0</v>
      </c>
      <c r="AJ597" s="7">
        <f>'1 23'!AG597+'2 23'!AG597+'3 23'!AG597+'4 23'!AG597+'5 20'!AG597+'6 20'!AG597+'7 23'!AG597+'8 23'!AG597+'9 20'!AG597+'10 20'!AG597+'11 20'!AG597+'12 20'!AG597</f>
        <v>0</v>
      </c>
    </row>
    <row r="598" spans="35:36" x14ac:dyDescent="0.15">
      <c r="AI598" s="7">
        <f>achats!V596</f>
        <v>0</v>
      </c>
      <c r="AJ598" s="7">
        <f>'1 23'!AG598+'2 23'!AG598+'3 23'!AG598+'4 23'!AG598+'5 20'!AG598+'6 20'!AG598+'7 23'!AG598+'8 23'!AG598+'9 20'!AG598+'10 20'!AG598+'11 20'!AG598+'12 20'!AG598</f>
        <v>0</v>
      </c>
    </row>
    <row r="599" spans="35:36" x14ac:dyDescent="0.15">
      <c r="AI599" s="7">
        <f>achats!V597</f>
        <v>0</v>
      </c>
      <c r="AJ599" s="7">
        <f>'1 23'!AG599+'2 23'!AG599+'3 23'!AG599+'4 23'!AG599+'5 20'!AG599+'6 20'!AG599+'7 23'!AG599+'8 23'!AG599+'9 20'!AG599+'10 20'!AG599+'11 20'!AG599+'12 20'!AG599</f>
        <v>0</v>
      </c>
    </row>
    <row r="600" spans="35:36" x14ac:dyDescent="0.15">
      <c r="AI600" s="7">
        <f>achats!V598</f>
        <v>0</v>
      </c>
      <c r="AJ600" s="7">
        <f>'1 23'!AG600+'2 23'!AG600+'3 23'!AG600+'4 23'!AG600+'5 20'!AG600+'6 20'!AG600+'7 23'!AG600+'8 23'!AG600+'9 20'!AG600+'10 20'!AG600+'11 20'!AG600+'12 20'!AG600</f>
        <v>0</v>
      </c>
    </row>
    <row r="601" spans="35:36" x14ac:dyDescent="0.15">
      <c r="AI601" s="7">
        <f>achats!V599</f>
        <v>0</v>
      </c>
      <c r="AJ601" s="7">
        <f>'1 23'!AG601+'2 23'!AG601+'3 23'!AG601+'4 23'!AG601+'5 20'!AG601+'6 20'!AG601+'7 23'!AG601+'8 23'!AG601+'9 20'!AG601+'10 20'!AG601+'11 20'!AG601+'12 20'!AG601</f>
        <v>0</v>
      </c>
    </row>
    <row r="602" spans="35:36" x14ac:dyDescent="0.15">
      <c r="AI602" s="7">
        <f>achats!V600</f>
        <v>0</v>
      </c>
      <c r="AJ602" s="7">
        <f>'1 23'!AG602+'2 23'!AG602+'3 23'!AG602+'4 23'!AG602+'5 20'!AG602+'6 20'!AG602+'7 23'!AG602+'8 23'!AG602+'9 20'!AG602+'10 20'!AG602+'11 20'!AG602+'12 20'!AG602</f>
        <v>0</v>
      </c>
    </row>
    <row r="603" spans="35:36" x14ac:dyDescent="0.15">
      <c r="AI603" s="7">
        <f>achats!V601</f>
        <v>0</v>
      </c>
      <c r="AJ603" s="7">
        <f>'1 23'!AG603+'2 23'!AG603+'3 23'!AG603+'4 23'!AG603+'5 20'!AG603+'6 20'!AG603+'7 23'!AG603+'8 23'!AG603+'9 20'!AG603+'10 20'!AG603+'11 20'!AG603+'12 20'!AG603</f>
        <v>0</v>
      </c>
    </row>
    <row r="604" spans="35:36" x14ac:dyDescent="0.15">
      <c r="AI604" s="7">
        <f>achats!V602</f>
        <v>0</v>
      </c>
      <c r="AJ604" s="7">
        <f>'1 23'!AG604+'2 23'!AG604+'3 23'!AG604+'4 23'!AG604+'5 20'!AG604+'6 20'!AG604+'7 23'!AG604+'8 23'!AG604+'9 20'!AG604+'10 20'!AG604+'11 20'!AG604+'12 20'!AG604</f>
        <v>0</v>
      </c>
    </row>
    <row r="605" spans="35:36" x14ac:dyDescent="0.15">
      <c r="AI605" s="7">
        <f>achats!V603</f>
        <v>0</v>
      </c>
      <c r="AJ605" s="7">
        <f>'1 23'!AG605+'2 23'!AG605+'3 23'!AG605+'4 23'!AG605+'5 20'!AG605+'6 20'!AG605+'7 23'!AG605+'8 23'!AG605+'9 20'!AG605+'10 20'!AG605+'11 20'!AG605+'12 20'!AG605</f>
        <v>0</v>
      </c>
    </row>
    <row r="606" spans="35:36" x14ac:dyDescent="0.15">
      <c r="AI606" s="7">
        <f>achats!V604</f>
        <v>0</v>
      </c>
      <c r="AJ606" s="7">
        <f>'1 23'!AG606+'2 23'!AG606+'3 23'!AG606+'4 23'!AG606+'5 20'!AG606+'6 20'!AG606+'7 23'!AG606+'8 23'!AG606+'9 20'!AG606+'10 20'!AG606+'11 20'!AG606+'12 20'!AG606</f>
        <v>0</v>
      </c>
    </row>
    <row r="607" spans="35:36" x14ac:dyDescent="0.15">
      <c r="AI607" s="7">
        <f>achats!V605</f>
        <v>0</v>
      </c>
      <c r="AJ607" s="7">
        <f>'1 23'!AG607+'2 23'!AG607+'3 23'!AG607+'4 23'!AG607+'5 20'!AG607+'6 20'!AG607+'7 23'!AG607+'8 23'!AG607+'9 20'!AG607+'10 20'!AG607+'11 20'!AG607+'12 20'!AG607</f>
        <v>0</v>
      </c>
    </row>
    <row r="608" spans="35:36" x14ac:dyDescent="0.15">
      <c r="AI608" s="7">
        <f>achats!V606</f>
        <v>0</v>
      </c>
      <c r="AJ608" s="7">
        <f>'1 23'!AG608+'2 23'!AG608+'3 23'!AG608+'4 23'!AG608+'5 20'!AG608+'6 20'!AG608+'7 23'!AG608+'8 23'!AG608+'9 20'!AG608+'10 20'!AG608+'11 20'!AG608+'12 20'!AG608</f>
        <v>0</v>
      </c>
    </row>
    <row r="609" spans="35:36" x14ac:dyDescent="0.15">
      <c r="AI609" s="7">
        <f>achats!V607</f>
        <v>0</v>
      </c>
      <c r="AJ609" s="7">
        <f>'1 23'!AG609+'2 23'!AG609+'3 23'!AG609+'4 23'!AG609+'5 20'!AG609+'6 20'!AG609+'7 23'!AG609+'8 23'!AG609+'9 20'!AG609+'10 20'!AG609+'11 20'!AG609+'12 20'!AG609</f>
        <v>0</v>
      </c>
    </row>
    <row r="610" spans="35:36" x14ac:dyDescent="0.15">
      <c r="AI610" s="7">
        <f>achats!V608</f>
        <v>0</v>
      </c>
      <c r="AJ610" s="7">
        <f>'1 23'!AG610+'2 23'!AG610+'3 23'!AG610+'4 23'!AG610+'5 20'!AG610+'6 20'!AG610+'7 23'!AG610+'8 23'!AG610+'9 20'!AG610+'10 20'!AG610+'11 20'!AG610+'12 20'!AG610</f>
        <v>0</v>
      </c>
    </row>
    <row r="611" spans="35:36" x14ac:dyDescent="0.15">
      <c r="AI611" s="7">
        <f>achats!V609</f>
        <v>0</v>
      </c>
      <c r="AJ611" s="7">
        <f>'1 23'!AG611+'2 23'!AG611+'3 23'!AG611+'4 23'!AG611+'5 20'!AG611+'6 20'!AG611+'7 23'!AG611+'8 23'!AG611+'9 20'!AG611+'10 20'!AG611+'11 20'!AG611+'12 20'!AG611</f>
        <v>0</v>
      </c>
    </row>
    <row r="612" spans="35:36" x14ac:dyDescent="0.15">
      <c r="AI612" s="7">
        <f>achats!V610</f>
        <v>0</v>
      </c>
      <c r="AJ612" s="7">
        <f>'1 23'!AG612+'2 23'!AG612+'3 23'!AG612+'4 23'!AG612+'5 20'!AG612+'6 20'!AG612+'7 23'!AG612+'8 23'!AG612+'9 20'!AG612+'10 20'!AG612+'11 20'!AG612+'12 20'!AG612</f>
        <v>0</v>
      </c>
    </row>
    <row r="613" spans="35:36" x14ac:dyDescent="0.15">
      <c r="AI613" s="7">
        <f>achats!V611</f>
        <v>0</v>
      </c>
      <c r="AJ613" s="7">
        <f>'1 23'!AG613+'2 23'!AG613+'3 23'!AG613+'4 23'!AG613+'5 20'!AG613+'6 20'!AG613+'7 23'!AG613+'8 23'!AG613+'9 20'!AG613+'10 20'!AG613+'11 20'!AG613+'12 20'!AG613</f>
        <v>0</v>
      </c>
    </row>
    <row r="614" spans="35:36" x14ac:dyDescent="0.15">
      <c r="AI614" s="7">
        <f>achats!V612</f>
        <v>0</v>
      </c>
      <c r="AJ614" s="7">
        <f>'1 23'!AG614+'2 23'!AG614+'3 23'!AG614+'4 23'!AG614+'5 20'!AG614+'6 20'!AG614+'7 23'!AG614+'8 23'!AG614+'9 20'!AG614+'10 20'!AG614+'11 20'!AG614+'12 20'!AG614</f>
        <v>0</v>
      </c>
    </row>
    <row r="615" spans="35:36" x14ac:dyDescent="0.15">
      <c r="AI615" s="7">
        <f>achats!V613</f>
        <v>0</v>
      </c>
      <c r="AJ615" s="7">
        <f>'1 23'!AG615+'2 23'!AG615+'3 23'!AG615+'4 23'!AG615+'5 20'!AG615+'6 20'!AG615+'7 23'!AG615+'8 23'!AG615+'9 20'!AG615+'10 20'!AG615+'11 20'!AG615+'12 20'!AG615</f>
        <v>0</v>
      </c>
    </row>
    <row r="616" spans="35:36" x14ac:dyDescent="0.15">
      <c r="AI616" s="7">
        <f>achats!V614</f>
        <v>0</v>
      </c>
      <c r="AJ616" s="7">
        <f>'1 23'!AG616+'2 23'!AG616+'3 23'!AG616+'4 23'!AG616+'5 20'!AG616+'6 20'!AG616+'7 23'!AG616+'8 23'!AG616+'9 20'!AG616+'10 20'!AG616+'11 20'!AG616+'12 20'!AG616</f>
        <v>0</v>
      </c>
    </row>
    <row r="617" spans="35:36" x14ac:dyDescent="0.15">
      <c r="AI617" s="7">
        <f>achats!V615</f>
        <v>0</v>
      </c>
      <c r="AJ617" s="7">
        <f>'1 23'!AG617+'2 23'!AG617+'3 23'!AG617+'4 23'!AG617+'5 20'!AG617+'6 20'!AG617+'7 23'!AG617+'8 23'!AG617+'9 20'!AG617+'10 20'!AG617+'11 20'!AG617+'12 20'!AG617</f>
        <v>0</v>
      </c>
    </row>
    <row r="618" spans="35:36" x14ac:dyDescent="0.15">
      <c r="AI618" s="7">
        <f>achats!V616</f>
        <v>0</v>
      </c>
      <c r="AJ618" s="7">
        <f>'1 23'!AG618+'2 23'!AG618+'3 23'!AG618+'4 23'!AG618+'5 20'!AG618+'6 20'!AG618+'7 23'!AG618+'8 23'!AG618+'9 20'!AG618+'10 20'!AG618+'11 20'!AG618+'12 20'!AG618</f>
        <v>0</v>
      </c>
    </row>
    <row r="619" spans="35:36" x14ac:dyDescent="0.15">
      <c r="AI619" s="7">
        <f>achats!V617</f>
        <v>0</v>
      </c>
      <c r="AJ619" s="7">
        <f>'1 23'!AG619+'2 23'!AG619+'3 23'!AG619+'4 23'!AG619+'5 20'!AG619+'6 20'!AG619+'7 23'!AG619+'8 23'!AG619+'9 20'!AG619+'10 20'!AG619+'11 20'!AG619+'12 20'!AG619</f>
        <v>0</v>
      </c>
    </row>
    <row r="620" spans="35:36" x14ac:dyDescent="0.15">
      <c r="AI620" s="7">
        <f>achats!V618</f>
        <v>0</v>
      </c>
      <c r="AJ620" s="7">
        <f>'1 23'!AG620+'2 23'!AG620+'3 23'!AG620+'4 23'!AG620+'5 20'!AG620+'6 20'!AG620+'7 23'!AG620+'8 23'!AG620+'9 20'!AG620+'10 20'!AG620+'11 20'!AG620+'12 20'!AG620</f>
        <v>0</v>
      </c>
    </row>
    <row r="621" spans="35:36" x14ac:dyDescent="0.15">
      <c r="AI621" s="7">
        <f>achats!V619</f>
        <v>0</v>
      </c>
      <c r="AJ621" s="7">
        <f>'1 23'!AG621+'2 23'!AG621+'3 23'!AG621+'4 23'!AG621+'5 20'!AG621+'6 20'!AG621+'7 23'!AG621+'8 23'!AG621+'9 20'!AG621+'10 20'!AG621+'11 20'!AG621+'12 20'!AG621</f>
        <v>0</v>
      </c>
    </row>
    <row r="622" spans="35:36" x14ac:dyDescent="0.15">
      <c r="AI622" s="7">
        <f>achats!V620</f>
        <v>0</v>
      </c>
      <c r="AJ622" s="7">
        <f>'1 23'!AG622+'2 23'!AG622+'3 23'!AG622+'4 23'!AG622+'5 20'!AG622+'6 20'!AG622+'7 23'!AG622+'8 23'!AG622+'9 20'!AG622+'10 20'!AG622+'11 20'!AG622+'12 20'!AG622</f>
        <v>0</v>
      </c>
    </row>
    <row r="623" spans="35:36" x14ac:dyDescent="0.15">
      <c r="AI623" s="7">
        <f>achats!V621</f>
        <v>0</v>
      </c>
      <c r="AJ623" s="7">
        <f>'1 23'!AG623+'2 23'!AG623+'3 23'!AG623+'4 23'!AG623+'5 20'!AG623+'6 20'!AG623+'7 23'!AG623+'8 23'!AG623+'9 20'!AG623+'10 20'!AG623+'11 20'!AG623+'12 20'!AG623</f>
        <v>0</v>
      </c>
    </row>
    <row r="624" spans="35:36" x14ac:dyDescent="0.15">
      <c r="AI624" s="7">
        <f>achats!V622</f>
        <v>0</v>
      </c>
      <c r="AJ624" s="7">
        <f>'1 23'!AG624+'2 23'!AG624+'3 23'!AG624+'4 23'!AG624+'5 20'!AG624+'6 20'!AG624+'7 23'!AG624+'8 23'!AG624+'9 20'!AG624+'10 20'!AG624+'11 20'!AG624+'12 20'!AG624</f>
        <v>0</v>
      </c>
    </row>
    <row r="625" spans="35:36" x14ac:dyDescent="0.15">
      <c r="AI625" s="7">
        <f>achats!V623</f>
        <v>0</v>
      </c>
      <c r="AJ625" s="7">
        <f>'1 23'!AG625+'2 23'!AG625+'3 23'!AG625+'4 23'!AG625+'5 20'!AG625+'6 20'!AG625+'7 23'!AG625+'8 23'!AG625+'9 20'!AG625+'10 20'!AG625+'11 20'!AG625+'12 20'!AG625</f>
        <v>0</v>
      </c>
    </row>
    <row r="626" spans="35:36" x14ac:dyDescent="0.15">
      <c r="AI626" s="7">
        <f>achats!V624</f>
        <v>0</v>
      </c>
      <c r="AJ626" s="7">
        <f>'1 23'!AG626+'2 23'!AG626+'3 23'!AG626+'4 23'!AG626+'5 20'!AG626+'6 20'!AG626+'7 23'!AG626+'8 23'!AG626+'9 20'!AG626+'10 20'!AG626+'11 20'!AG626+'12 20'!AG626</f>
        <v>0</v>
      </c>
    </row>
    <row r="627" spans="35:36" x14ac:dyDescent="0.15">
      <c r="AI627" s="7">
        <f>achats!V625</f>
        <v>0</v>
      </c>
      <c r="AJ627" s="7">
        <f>'1 23'!AG627+'2 23'!AG627+'3 23'!AG627+'4 23'!AG627+'5 20'!AG627+'6 20'!AG627+'7 23'!AG627+'8 23'!AG627+'9 20'!AG627+'10 20'!AG627+'11 20'!AG627+'12 20'!AG627</f>
        <v>0</v>
      </c>
    </row>
    <row r="628" spans="35:36" x14ac:dyDescent="0.15">
      <c r="AI628" s="7">
        <f>achats!V626</f>
        <v>0</v>
      </c>
      <c r="AJ628" s="7">
        <f>'1 23'!AG628+'2 23'!AG628+'3 23'!AG628+'4 23'!AG628+'5 20'!AG628+'6 20'!AG628+'7 23'!AG628+'8 23'!AG628+'9 20'!AG628+'10 20'!AG628+'11 20'!AG628+'12 20'!AG628</f>
        <v>0</v>
      </c>
    </row>
    <row r="629" spans="35:36" x14ac:dyDescent="0.15">
      <c r="AI629" s="7">
        <f>achats!V627</f>
        <v>0</v>
      </c>
      <c r="AJ629" s="7">
        <f>'1 23'!AG629+'2 23'!AG629+'3 23'!AG629+'4 23'!AG629+'5 20'!AG629+'6 20'!AG629+'7 23'!AG629+'8 23'!AG629+'9 20'!AG629+'10 20'!AG629+'11 20'!AG629+'12 20'!AG629</f>
        <v>0</v>
      </c>
    </row>
    <row r="630" spans="35:36" x14ac:dyDescent="0.15">
      <c r="AI630" s="7">
        <f>achats!V628</f>
        <v>0</v>
      </c>
      <c r="AJ630" s="7">
        <f>'1 23'!AG630+'2 23'!AG630+'3 23'!AG630+'4 23'!AG630+'5 20'!AG630+'6 20'!AG630+'7 23'!AG630+'8 23'!AG630+'9 20'!AG630+'10 20'!AG630+'11 20'!AG630+'12 20'!AG630</f>
        <v>0</v>
      </c>
    </row>
    <row r="631" spans="35:36" x14ac:dyDescent="0.15">
      <c r="AI631" s="7">
        <f>achats!V629</f>
        <v>0</v>
      </c>
      <c r="AJ631" s="7">
        <f>'1 23'!AG631+'2 23'!AG631+'3 23'!AG631+'4 23'!AG631+'5 20'!AG631+'6 20'!AG631+'7 23'!AG631+'8 23'!AG631+'9 20'!AG631+'10 20'!AG631+'11 20'!AG631+'12 20'!AG631</f>
        <v>0</v>
      </c>
    </row>
    <row r="632" spans="35:36" x14ac:dyDescent="0.15">
      <c r="AI632" s="7">
        <f>achats!V630</f>
        <v>0</v>
      </c>
      <c r="AJ632" s="7">
        <f>'1 23'!AG632+'2 23'!AG632+'3 23'!AG632+'4 23'!AG632+'5 20'!AG632+'6 20'!AG632+'7 23'!AG632+'8 23'!AG632+'9 20'!AG632+'10 20'!AG632+'11 20'!AG632+'12 20'!AG632</f>
        <v>0</v>
      </c>
    </row>
    <row r="633" spans="35:36" x14ac:dyDescent="0.15">
      <c r="AI633" s="7">
        <f>achats!V631</f>
        <v>0</v>
      </c>
      <c r="AJ633" s="7">
        <f>'1 23'!AG633+'2 23'!AG633+'3 23'!AG633+'4 23'!AG633+'5 20'!AG633+'6 20'!AG633+'7 23'!AG633+'8 23'!AG633+'9 20'!AG633+'10 20'!AG633+'11 20'!AG633+'12 20'!AG633</f>
        <v>0</v>
      </c>
    </row>
    <row r="634" spans="35:36" x14ac:dyDescent="0.15">
      <c r="AI634" s="7">
        <f>achats!V632</f>
        <v>0</v>
      </c>
      <c r="AJ634" s="7">
        <f>'1 23'!AG634+'2 23'!AG634+'3 23'!AG634+'4 23'!AG634+'5 20'!AG634+'6 20'!AG634+'7 23'!AG634+'8 23'!AG634+'9 20'!AG634+'10 20'!AG634+'11 20'!AG634+'12 20'!AG634</f>
        <v>0</v>
      </c>
    </row>
    <row r="635" spans="35:36" x14ac:dyDescent="0.15">
      <c r="AI635" s="7">
        <f>achats!V633</f>
        <v>0</v>
      </c>
      <c r="AJ635" s="7">
        <f>'1 23'!AG635+'2 23'!AG635+'3 23'!AG635+'4 23'!AG635+'5 20'!AG635+'6 20'!AG635+'7 23'!AG635+'8 23'!AG635+'9 20'!AG635+'10 20'!AG635+'11 20'!AG635+'12 20'!AG635</f>
        <v>0</v>
      </c>
    </row>
    <row r="636" spans="35:36" x14ac:dyDescent="0.15">
      <c r="AI636" s="7">
        <f>achats!V634</f>
        <v>0</v>
      </c>
      <c r="AJ636" s="7">
        <f>'1 23'!AG636+'2 23'!AG636+'3 23'!AG636+'4 23'!AG636+'5 20'!AG636+'6 20'!AG636+'7 23'!AG636+'8 23'!AG636+'9 20'!AG636+'10 20'!AG636+'11 20'!AG636+'12 20'!AG636</f>
        <v>0</v>
      </c>
    </row>
    <row r="637" spans="35:36" x14ac:dyDescent="0.15">
      <c r="AI637" s="7">
        <f>achats!V635</f>
        <v>0</v>
      </c>
      <c r="AJ637" s="7">
        <f>'1 23'!AG637+'2 23'!AG637+'3 23'!AG637+'4 23'!AG637+'5 20'!AG637+'6 20'!AG637+'7 23'!AG637+'8 23'!AG637+'9 20'!AG637+'10 20'!AG637+'11 20'!AG637+'12 20'!AG637</f>
        <v>0</v>
      </c>
    </row>
    <row r="638" spans="35:36" x14ac:dyDescent="0.15">
      <c r="AI638" s="7">
        <f>achats!V636</f>
        <v>0</v>
      </c>
      <c r="AJ638" s="7">
        <f>'1 23'!AG638+'2 23'!AG638+'3 23'!AG638+'4 23'!AG638+'5 20'!AG638+'6 20'!AG638+'7 23'!AG638+'8 23'!AG638+'9 20'!AG638+'10 20'!AG638+'11 20'!AG638+'12 20'!AG638</f>
        <v>0</v>
      </c>
    </row>
    <row r="639" spans="35:36" x14ac:dyDescent="0.15">
      <c r="AI639" s="7">
        <f>achats!V637</f>
        <v>0</v>
      </c>
      <c r="AJ639" s="7">
        <f>'1 23'!AG639+'2 23'!AG639+'3 23'!AG639+'4 23'!AG639+'5 20'!AG639+'6 20'!AG639+'7 23'!AG639+'8 23'!AG639+'9 20'!AG639+'10 20'!AG639+'11 20'!AG639+'12 20'!AG639</f>
        <v>0</v>
      </c>
    </row>
    <row r="640" spans="35:36" x14ac:dyDescent="0.15">
      <c r="AI640" s="7">
        <f>achats!V638</f>
        <v>0</v>
      </c>
      <c r="AJ640" s="7">
        <f>'1 23'!AG640+'2 23'!AG640+'3 23'!AG640+'4 23'!AG640+'5 20'!AG640+'6 20'!AG640+'7 23'!AG640+'8 23'!AG640+'9 20'!AG640+'10 20'!AG640+'11 20'!AG640+'12 20'!AG640</f>
        <v>0</v>
      </c>
    </row>
    <row r="641" spans="35:36" x14ac:dyDescent="0.15">
      <c r="AI641" s="7">
        <f>achats!V639</f>
        <v>0</v>
      </c>
      <c r="AJ641" s="7">
        <f>'1 23'!AG641+'2 23'!AG641+'3 23'!AG641+'4 23'!AG641+'5 20'!AG641+'6 20'!AG641+'7 23'!AG641+'8 23'!AG641+'9 20'!AG641+'10 20'!AG641+'11 20'!AG641+'12 20'!AG641</f>
        <v>0</v>
      </c>
    </row>
    <row r="642" spans="35:36" x14ac:dyDescent="0.15">
      <c r="AI642" s="7">
        <f>achats!V640</f>
        <v>0</v>
      </c>
      <c r="AJ642" s="7">
        <f>'1 23'!AG642+'2 23'!AG642+'3 23'!AG642+'4 23'!AG642+'5 20'!AG642+'6 20'!AG642+'7 23'!AG642+'8 23'!AG642+'9 20'!AG642+'10 20'!AG642+'11 20'!AG642+'12 20'!AG642</f>
        <v>0</v>
      </c>
    </row>
    <row r="643" spans="35:36" x14ac:dyDescent="0.15">
      <c r="AI643" s="7">
        <f>achats!V641</f>
        <v>0</v>
      </c>
      <c r="AJ643" s="7">
        <f>'1 23'!AG643+'2 23'!AG643+'3 23'!AG643+'4 23'!AG643+'5 20'!AG643+'6 20'!AG643+'7 23'!AG643+'8 23'!AG643+'9 20'!AG643+'10 20'!AG643+'11 20'!AG643+'12 20'!AG643</f>
        <v>0</v>
      </c>
    </row>
    <row r="644" spans="35:36" x14ac:dyDescent="0.15">
      <c r="AI644" s="7">
        <f>achats!V642</f>
        <v>0</v>
      </c>
      <c r="AJ644" s="7">
        <f>'1 23'!AG644+'2 23'!AG644+'3 23'!AG644+'4 23'!AG644+'5 20'!AG644+'6 20'!AG644+'7 23'!AG644+'8 23'!AG644+'9 20'!AG644+'10 20'!AG644+'11 20'!AG644+'12 20'!AG644</f>
        <v>0</v>
      </c>
    </row>
    <row r="645" spans="35:36" x14ac:dyDescent="0.15">
      <c r="AI645" s="7">
        <f>achats!V643</f>
        <v>0</v>
      </c>
      <c r="AJ645" s="7">
        <f>'1 23'!AG645+'2 23'!AG645+'3 23'!AG645+'4 23'!AG645+'5 20'!AG645+'6 20'!AG645+'7 23'!AG645+'8 23'!AG645+'9 20'!AG645+'10 20'!AG645+'11 20'!AG645+'12 20'!AG645</f>
        <v>0</v>
      </c>
    </row>
    <row r="646" spans="35:36" x14ac:dyDescent="0.15">
      <c r="AI646" s="7">
        <f>achats!V644</f>
        <v>0</v>
      </c>
      <c r="AJ646" s="7">
        <f>'1 23'!AG646+'2 23'!AG646+'3 23'!AG646+'4 23'!AG646+'5 20'!AG646+'6 20'!AG646+'7 23'!AG646+'8 23'!AG646+'9 20'!AG646+'10 20'!AG646+'11 20'!AG646+'12 20'!AG646</f>
        <v>0</v>
      </c>
    </row>
    <row r="647" spans="35:36" x14ac:dyDescent="0.15">
      <c r="AI647" s="7">
        <f>achats!V645</f>
        <v>0</v>
      </c>
      <c r="AJ647" s="7">
        <f>'1 23'!AG647+'2 23'!AG647+'3 23'!AG647+'4 23'!AG647+'5 20'!AG647+'6 20'!AG647+'7 23'!AG647+'8 23'!AG647+'9 20'!AG647+'10 20'!AG647+'11 20'!AG647+'12 20'!AG647</f>
        <v>0</v>
      </c>
    </row>
    <row r="648" spans="35:36" x14ac:dyDescent="0.15">
      <c r="AI648" s="7">
        <f>achats!V646</f>
        <v>0</v>
      </c>
      <c r="AJ648" s="7">
        <f>'1 23'!AG648+'2 23'!AG648+'3 23'!AG648+'4 23'!AG648+'5 20'!AG648+'6 20'!AG648+'7 23'!AG648+'8 23'!AG648+'9 20'!AG648+'10 20'!AG648+'11 20'!AG648+'12 20'!AG648</f>
        <v>0</v>
      </c>
    </row>
    <row r="649" spans="35:36" x14ac:dyDescent="0.15">
      <c r="AI649" s="7">
        <f>achats!V647</f>
        <v>0</v>
      </c>
      <c r="AJ649" s="7">
        <f>'1 23'!AG649+'2 23'!AG649+'3 23'!AG649+'4 23'!AG649+'5 20'!AG649+'6 20'!AG649+'7 23'!AG649+'8 23'!AG649+'9 20'!AG649+'10 20'!AG649+'11 20'!AG649+'12 20'!AG649</f>
        <v>0</v>
      </c>
    </row>
    <row r="650" spans="35:36" x14ac:dyDescent="0.15">
      <c r="AI650" s="7">
        <f>achats!V648</f>
        <v>0</v>
      </c>
      <c r="AJ650" s="7">
        <f>'1 23'!AG650+'2 23'!AG650+'3 23'!AG650+'4 23'!AG650+'5 20'!AG650+'6 20'!AG650+'7 23'!AG650+'8 23'!AG650+'9 20'!AG650+'10 20'!AG650+'11 20'!AG650+'12 20'!AG650</f>
        <v>0</v>
      </c>
    </row>
    <row r="651" spans="35:36" x14ac:dyDescent="0.15">
      <c r="AI651" s="7">
        <f>achats!V649</f>
        <v>0</v>
      </c>
      <c r="AJ651" s="7">
        <f>'1 23'!AG651+'2 23'!AG651+'3 23'!AG651+'4 23'!AG651+'5 20'!AG651+'6 20'!AG651+'7 23'!AG651+'8 23'!AG651+'9 20'!AG651+'10 20'!AG651+'11 20'!AG651+'12 20'!AG651</f>
        <v>0</v>
      </c>
    </row>
    <row r="652" spans="35:36" x14ac:dyDescent="0.15">
      <c r="AI652" s="7">
        <f>achats!V650</f>
        <v>0</v>
      </c>
      <c r="AJ652" s="7">
        <f>'1 23'!AG652+'2 23'!AG652+'3 23'!AG652+'4 23'!AG652+'5 20'!AG652+'6 20'!AG652+'7 23'!AG652+'8 23'!AG652+'9 20'!AG652+'10 20'!AG652+'11 20'!AG652+'12 20'!AG652</f>
        <v>0</v>
      </c>
    </row>
    <row r="653" spans="35:36" x14ac:dyDescent="0.15">
      <c r="AI653" s="7">
        <f>achats!V651</f>
        <v>0</v>
      </c>
      <c r="AJ653" s="7">
        <f>'1 23'!AG653+'2 23'!AG653+'3 23'!AG653+'4 23'!AG653+'5 20'!AG653+'6 20'!AG653+'7 23'!AG653+'8 23'!AG653+'9 20'!AG653+'10 20'!AG653+'11 20'!AG653+'12 20'!AG653</f>
        <v>0</v>
      </c>
    </row>
    <row r="654" spans="35:36" x14ac:dyDescent="0.15">
      <c r="AI654" s="7">
        <f>achats!V652</f>
        <v>0</v>
      </c>
      <c r="AJ654" s="7">
        <f>'1 23'!AG654+'2 23'!AG654+'3 23'!AG654+'4 23'!AG654+'5 20'!AG654+'6 20'!AG654+'7 23'!AG654+'8 23'!AG654+'9 20'!AG654+'10 20'!AG654+'11 20'!AG654+'12 20'!AG654</f>
        <v>0</v>
      </c>
    </row>
    <row r="655" spans="35:36" x14ac:dyDescent="0.15">
      <c r="AI655" s="7">
        <f>achats!V653</f>
        <v>0</v>
      </c>
      <c r="AJ655" s="7">
        <f>'1 23'!AG655+'2 23'!AG655+'3 23'!AG655+'4 23'!AG655+'5 20'!AG655+'6 20'!AG655+'7 23'!AG655+'8 23'!AG655+'9 20'!AG655+'10 20'!AG655+'11 20'!AG655+'12 20'!AG655</f>
        <v>0</v>
      </c>
    </row>
    <row r="656" spans="35:36" x14ac:dyDescent="0.15">
      <c r="AI656" s="7">
        <f>achats!V654</f>
        <v>0</v>
      </c>
      <c r="AJ656" s="7">
        <f>'1 23'!AG656+'2 23'!AG656+'3 23'!AG656+'4 23'!AG656+'5 20'!AG656+'6 20'!AG656+'7 23'!AG656+'8 23'!AG656+'9 20'!AG656+'10 20'!AG656+'11 20'!AG656+'12 20'!AG656</f>
        <v>0</v>
      </c>
    </row>
    <row r="657" spans="35:36" x14ac:dyDescent="0.15">
      <c r="AI657" s="7">
        <f>achats!V655</f>
        <v>0</v>
      </c>
      <c r="AJ657" s="7">
        <f>'1 23'!AG657+'2 23'!AG657+'3 23'!AG657+'4 23'!AG657+'5 20'!AG657+'6 20'!AG657+'7 23'!AG657+'8 23'!AG657+'9 20'!AG657+'10 20'!AG657+'11 20'!AG657+'12 20'!AG657</f>
        <v>0</v>
      </c>
    </row>
    <row r="658" spans="35:36" x14ac:dyDescent="0.15">
      <c r="AI658" s="7">
        <f>achats!V656</f>
        <v>0</v>
      </c>
      <c r="AJ658" s="7">
        <f>'1 23'!AG658+'2 23'!AG658+'3 23'!AG658+'4 23'!AG658+'5 20'!AG658+'6 20'!AG658+'7 23'!AG658+'8 23'!AG658+'9 20'!AG658+'10 20'!AG658+'11 20'!AG658+'12 20'!AG658</f>
        <v>0</v>
      </c>
    </row>
    <row r="659" spans="35:36" x14ac:dyDescent="0.15">
      <c r="AI659" s="7">
        <f>achats!V657</f>
        <v>0</v>
      </c>
      <c r="AJ659" s="7">
        <f>'1 23'!AG659+'2 23'!AG659+'3 23'!AG659+'4 23'!AG659+'5 20'!AG659+'6 20'!AG659+'7 23'!AG659+'8 23'!AG659+'9 20'!AG659+'10 20'!AG659+'11 20'!AG659+'12 20'!AG659</f>
        <v>0</v>
      </c>
    </row>
    <row r="660" spans="35:36" x14ac:dyDescent="0.15">
      <c r="AI660" s="7">
        <f>achats!V658</f>
        <v>0</v>
      </c>
      <c r="AJ660" s="7">
        <f>'1 23'!AG660+'2 23'!AG660+'3 23'!AG660+'4 23'!AG660+'5 20'!AG660+'6 20'!AG660+'7 23'!AG660+'8 23'!AG660+'9 20'!AG660+'10 20'!AG660+'11 20'!AG660+'12 20'!AG660</f>
        <v>0</v>
      </c>
    </row>
    <row r="661" spans="35:36" x14ac:dyDescent="0.15">
      <c r="AI661" s="7">
        <f>achats!V659</f>
        <v>0</v>
      </c>
      <c r="AJ661" s="7">
        <f>'1 23'!AG661+'2 23'!AG661+'3 23'!AG661+'4 23'!AG661+'5 20'!AG661+'6 20'!AG661+'7 23'!AG661+'8 23'!AG661+'9 20'!AG661+'10 20'!AG661+'11 20'!AG661+'12 20'!AG661</f>
        <v>0</v>
      </c>
    </row>
    <row r="662" spans="35:36" x14ac:dyDescent="0.15">
      <c r="AI662" s="7">
        <f>achats!V660</f>
        <v>0</v>
      </c>
      <c r="AJ662" s="7">
        <f>'1 23'!AG662+'2 23'!AG662+'3 23'!AG662+'4 23'!AG662+'5 20'!AG662+'6 20'!AG662+'7 23'!AG662+'8 23'!AG662+'9 20'!AG662+'10 20'!AG662+'11 20'!AG662+'12 20'!AG662</f>
        <v>0</v>
      </c>
    </row>
    <row r="663" spans="35:36" x14ac:dyDescent="0.15">
      <c r="AI663" s="7">
        <f>achats!V661</f>
        <v>0</v>
      </c>
      <c r="AJ663" s="7">
        <f>'1 23'!AG663+'2 23'!AG663+'3 23'!AG663+'4 23'!AG663+'5 20'!AG663+'6 20'!AG663+'7 23'!AG663+'8 23'!AG663+'9 20'!AG663+'10 20'!AG663+'11 20'!AG663+'12 20'!AG663</f>
        <v>0</v>
      </c>
    </row>
    <row r="664" spans="35:36" x14ac:dyDescent="0.15">
      <c r="AI664" s="7">
        <f>achats!V662</f>
        <v>0</v>
      </c>
      <c r="AJ664" s="7">
        <f>'1 23'!AG664+'2 23'!AG664+'3 23'!AG664+'4 23'!AG664+'5 20'!AG664+'6 20'!AG664+'7 23'!AG664+'8 23'!AG664+'9 20'!AG664+'10 20'!AG664+'11 20'!AG664+'12 20'!AG664</f>
        <v>0</v>
      </c>
    </row>
    <row r="665" spans="35:36" x14ac:dyDescent="0.15">
      <c r="AI665" s="7">
        <f>achats!V663</f>
        <v>0</v>
      </c>
      <c r="AJ665" s="7">
        <f>'1 23'!AG665+'2 23'!AG665+'3 23'!AG665+'4 23'!AG665+'5 20'!AG665+'6 20'!AG665+'7 23'!AG665+'8 23'!AG665+'9 20'!AG665+'10 20'!AG665+'11 20'!AG665+'12 20'!AG665</f>
        <v>0</v>
      </c>
    </row>
    <row r="666" spans="35:36" x14ac:dyDescent="0.15">
      <c r="AI666" s="7">
        <f>achats!V664</f>
        <v>0</v>
      </c>
      <c r="AJ666" s="7">
        <f>'1 23'!AG666+'2 23'!AG666+'3 23'!AG666+'4 23'!AG666+'5 20'!AG666+'6 20'!AG666+'7 23'!AG666+'8 23'!AG666+'9 20'!AG666+'10 20'!AG666+'11 20'!AG666+'12 20'!AG666</f>
        <v>0</v>
      </c>
    </row>
    <row r="667" spans="35:36" x14ac:dyDescent="0.15">
      <c r="AI667" s="7">
        <f>achats!V665</f>
        <v>0</v>
      </c>
      <c r="AJ667" s="7">
        <f>'1 23'!AG667+'2 23'!AG667+'3 23'!AG667+'4 23'!AG667+'5 20'!AG667+'6 20'!AG667+'7 23'!AG667+'8 23'!AG667+'9 20'!AG667+'10 20'!AG667+'11 20'!AG667+'12 20'!AG667</f>
        <v>0</v>
      </c>
    </row>
    <row r="668" spans="35:36" x14ac:dyDescent="0.15">
      <c r="AI668" s="7">
        <f>achats!V666</f>
        <v>0</v>
      </c>
      <c r="AJ668" s="7">
        <f>'1 23'!AG668+'2 23'!AG668+'3 23'!AG668+'4 23'!AG668+'5 20'!AG668+'6 20'!AG668+'7 23'!AG668+'8 23'!AG668+'9 20'!AG668+'10 20'!AG668+'11 20'!AG668+'12 20'!AG668</f>
        <v>0</v>
      </c>
    </row>
    <row r="669" spans="35:36" x14ac:dyDescent="0.15">
      <c r="AI669" s="7">
        <f>achats!V667</f>
        <v>0</v>
      </c>
      <c r="AJ669" s="7">
        <f>'1 23'!AG669+'2 23'!AG669+'3 23'!AG669+'4 23'!AG669+'5 20'!AG669+'6 20'!AG669+'7 23'!AG669+'8 23'!AG669+'9 20'!AG669+'10 20'!AG669+'11 20'!AG669+'12 20'!AG669</f>
        <v>0</v>
      </c>
    </row>
    <row r="670" spans="35:36" x14ac:dyDescent="0.15">
      <c r="AI670" s="7">
        <f>achats!V668</f>
        <v>0</v>
      </c>
      <c r="AJ670" s="7">
        <f>'1 23'!AG670+'2 23'!AG670+'3 23'!AG670+'4 23'!AG670+'5 20'!AG670+'6 20'!AG670+'7 23'!AG670+'8 23'!AG670+'9 20'!AG670+'10 20'!AG670+'11 20'!AG670+'12 20'!AG670</f>
        <v>0</v>
      </c>
    </row>
    <row r="671" spans="35:36" x14ac:dyDescent="0.15">
      <c r="AI671" s="7">
        <f>achats!V669</f>
        <v>0</v>
      </c>
      <c r="AJ671" s="7">
        <f>'1 23'!AG671+'2 23'!AG671+'3 23'!AG671+'4 23'!AG671+'5 20'!AG671+'6 20'!AG671+'7 23'!AG671+'8 23'!AG671+'9 20'!AG671+'10 20'!AG671+'11 20'!AG671+'12 20'!AG671</f>
        <v>0</v>
      </c>
    </row>
    <row r="672" spans="35:36" x14ac:dyDescent="0.15">
      <c r="AI672" s="7">
        <f>achats!V670</f>
        <v>0</v>
      </c>
      <c r="AJ672" s="7">
        <f>'1 23'!AG672+'2 23'!AG672+'3 23'!AG672+'4 23'!AG672+'5 20'!AG672+'6 20'!AG672+'7 23'!AG672+'8 23'!AG672+'9 20'!AG672+'10 20'!AG672+'11 20'!AG672+'12 20'!AG672</f>
        <v>0</v>
      </c>
    </row>
    <row r="673" spans="35:36" x14ac:dyDescent="0.15">
      <c r="AI673" s="7">
        <f>achats!V671</f>
        <v>0</v>
      </c>
      <c r="AJ673" s="7">
        <f>'1 23'!AG673+'2 23'!AG673+'3 23'!AG673+'4 23'!AG673+'5 20'!AG673+'6 20'!AG673+'7 23'!AG673+'8 23'!AG673+'9 20'!AG673+'10 20'!AG673+'11 20'!AG673+'12 20'!AG673</f>
        <v>0</v>
      </c>
    </row>
    <row r="674" spans="35:36" x14ac:dyDescent="0.15">
      <c r="AI674" s="7">
        <f>achats!V672</f>
        <v>0</v>
      </c>
      <c r="AJ674" s="7">
        <f>'1 23'!AG674+'2 23'!AG674+'3 23'!AG674+'4 23'!AG674+'5 20'!AG674+'6 20'!AG674+'7 23'!AG674+'8 23'!AG674+'9 20'!AG674+'10 20'!AG674+'11 20'!AG674+'12 20'!AG674</f>
        <v>0</v>
      </c>
    </row>
    <row r="675" spans="35:36" x14ac:dyDescent="0.15">
      <c r="AI675" s="7">
        <f>achats!V673</f>
        <v>0</v>
      </c>
      <c r="AJ675" s="7">
        <f>'1 23'!AG675+'2 23'!AG675+'3 23'!AG675+'4 23'!AG675+'5 20'!AG675+'6 20'!AG675+'7 23'!AG675+'8 23'!AG675+'9 20'!AG675+'10 20'!AG675+'11 20'!AG675+'12 20'!AG675</f>
        <v>0</v>
      </c>
    </row>
    <row r="676" spans="35:36" x14ac:dyDescent="0.15">
      <c r="AI676" s="7">
        <f>achats!V674</f>
        <v>0</v>
      </c>
      <c r="AJ676" s="7">
        <f>'1 23'!AG676+'2 23'!AG676+'3 23'!AG676+'4 23'!AG676+'5 20'!AG676+'6 20'!AG676+'7 23'!AG676+'8 23'!AG676+'9 20'!AG676+'10 20'!AG676+'11 20'!AG676+'12 20'!AG676</f>
        <v>0</v>
      </c>
    </row>
    <row r="677" spans="35:36" x14ac:dyDescent="0.15">
      <c r="AI677" s="7">
        <f>achats!V675</f>
        <v>0</v>
      </c>
      <c r="AJ677" s="7">
        <f>'1 23'!AG677+'2 23'!AG677+'3 23'!AG677+'4 23'!AG677+'5 20'!AG677+'6 20'!AG677+'7 23'!AG677+'8 23'!AG677+'9 20'!AG677+'10 20'!AG677+'11 20'!AG677+'12 20'!AG677</f>
        <v>0</v>
      </c>
    </row>
    <row r="678" spans="35:36" x14ac:dyDescent="0.15">
      <c r="AI678" s="7">
        <f>achats!V676</f>
        <v>0</v>
      </c>
      <c r="AJ678" s="7">
        <f>'1 23'!AG678+'2 23'!AG678+'3 23'!AG678+'4 23'!AG678+'5 20'!AG678+'6 20'!AG678+'7 23'!AG678+'8 23'!AG678+'9 20'!AG678+'10 20'!AG678+'11 20'!AG678+'12 20'!AG678</f>
        <v>0</v>
      </c>
    </row>
    <row r="679" spans="35:36" x14ac:dyDescent="0.15">
      <c r="AI679" s="7">
        <f>achats!V677</f>
        <v>0</v>
      </c>
      <c r="AJ679" s="7">
        <f>'1 23'!AG679+'2 23'!AG679+'3 23'!AG679+'4 23'!AG679+'5 20'!AG679+'6 20'!AG679+'7 23'!AG679+'8 23'!AG679+'9 20'!AG679+'10 20'!AG679+'11 20'!AG679+'12 20'!AG679</f>
        <v>0</v>
      </c>
    </row>
    <row r="680" spans="35:36" x14ac:dyDescent="0.15">
      <c r="AI680" s="7">
        <f>achats!V678</f>
        <v>0</v>
      </c>
      <c r="AJ680" s="7">
        <f>'1 23'!AG680+'2 23'!AG680+'3 23'!AG680+'4 23'!AG680+'5 20'!AG680+'6 20'!AG680+'7 23'!AG680+'8 23'!AG680+'9 20'!AG680+'10 20'!AG680+'11 20'!AG680+'12 20'!AG680</f>
        <v>0</v>
      </c>
    </row>
    <row r="681" spans="35:36" x14ac:dyDescent="0.15">
      <c r="AI681" s="7">
        <f>achats!V679</f>
        <v>0</v>
      </c>
      <c r="AJ681" s="7">
        <f>'1 23'!AG681+'2 23'!AG681+'3 23'!AG681+'4 23'!AG681+'5 20'!AG681+'6 20'!AG681+'7 23'!AG681+'8 23'!AG681+'9 20'!AG681+'10 20'!AG681+'11 20'!AG681+'12 20'!AG681</f>
        <v>0</v>
      </c>
    </row>
    <row r="682" spans="35:36" x14ac:dyDescent="0.15">
      <c r="AI682" s="7">
        <f>achats!V680</f>
        <v>0</v>
      </c>
      <c r="AJ682" s="7">
        <f>'1 23'!AG682+'2 23'!AG682+'3 23'!AG682+'4 23'!AG682+'5 20'!AG682+'6 20'!AG682+'7 23'!AG682+'8 23'!AG682+'9 20'!AG682+'10 20'!AG682+'11 20'!AG682+'12 20'!AG682</f>
        <v>0</v>
      </c>
    </row>
    <row r="683" spans="35:36" x14ac:dyDescent="0.15">
      <c r="AI683" s="7">
        <f>achats!V681</f>
        <v>0</v>
      </c>
      <c r="AJ683" s="7">
        <f>'1 23'!AG683+'2 23'!AG683+'3 23'!AG683+'4 23'!AG683+'5 20'!AG683+'6 20'!AG683+'7 23'!AG683+'8 23'!AG683+'9 20'!AG683+'10 20'!AG683+'11 20'!AG683+'12 20'!AG683</f>
        <v>0</v>
      </c>
    </row>
    <row r="684" spans="35:36" x14ac:dyDescent="0.15">
      <c r="AI684" s="7">
        <f>achats!V682</f>
        <v>0</v>
      </c>
      <c r="AJ684" s="7">
        <f>'1 23'!AG684+'2 23'!AG684+'3 23'!AG684+'4 23'!AG684+'5 20'!AG684+'6 20'!AG684+'7 23'!AG684+'8 23'!AG684+'9 20'!AG684+'10 20'!AG684+'11 20'!AG684+'12 20'!AG684</f>
        <v>0</v>
      </c>
    </row>
    <row r="685" spans="35:36" x14ac:dyDescent="0.15">
      <c r="AI685" s="7">
        <f>achats!V683</f>
        <v>0</v>
      </c>
      <c r="AJ685" s="7">
        <f>'1 23'!AG685+'2 23'!AG685+'3 23'!AG685+'4 23'!AG685+'5 20'!AG685+'6 20'!AG685+'7 23'!AG685+'8 23'!AG685+'9 20'!AG685+'10 20'!AG685+'11 20'!AG685+'12 20'!AG685</f>
        <v>0</v>
      </c>
    </row>
    <row r="686" spans="35:36" x14ac:dyDescent="0.15">
      <c r="AI686" s="7">
        <f>achats!V684</f>
        <v>0</v>
      </c>
      <c r="AJ686" s="7">
        <f>'1 23'!AG686+'2 23'!AG686+'3 23'!AG686+'4 23'!AG686+'5 20'!AG686+'6 20'!AG686+'7 23'!AG686+'8 23'!AG686+'9 20'!AG686+'10 20'!AG686+'11 20'!AG686+'12 20'!AG686</f>
        <v>0</v>
      </c>
    </row>
    <row r="687" spans="35:36" x14ac:dyDescent="0.15">
      <c r="AI687" s="7">
        <f>achats!V685</f>
        <v>0</v>
      </c>
      <c r="AJ687" s="7">
        <f>'1 23'!AG687+'2 23'!AG687+'3 23'!AG687+'4 23'!AG687+'5 20'!AG687+'6 20'!AG687+'7 23'!AG687+'8 23'!AG687+'9 20'!AG687+'10 20'!AG687+'11 20'!AG687+'12 20'!AG687</f>
        <v>0</v>
      </c>
    </row>
    <row r="688" spans="35:36" x14ac:dyDescent="0.15">
      <c r="AI688" s="7">
        <f>achats!V686</f>
        <v>0</v>
      </c>
      <c r="AJ688" s="7">
        <f>'1 23'!AG688+'2 23'!AG688+'3 23'!AG688+'4 23'!AG688+'5 20'!AG688+'6 20'!AG688+'7 23'!AG688+'8 23'!AG688+'9 20'!AG688+'10 20'!AG688+'11 20'!AG688+'12 20'!AG688</f>
        <v>0</v>
      </c>
    </row>
    <row r="689" spans="35:36" x14ac:dyDescent="0.15">
      <c r="AI689" s="7">
        <f>achats!V687</f>
        <v>0</v>
      </c>
      <c r="AJ689" s="7">
        <f>'1 23'!AG689+'2 23'!AG689+'3 23'!AG689+'4 23'!AG689+'5 20'!AG689+'6 20'!AG689+'7 23'!AG689+'8 23'!AG689+'9 20'!AG689+'10 20'!AG689+'11 20'!AG689+'12 20'!AG689</f>
        <v>0</v>
      </c>
    </row>
    <row r="690" spans="35:36" x14ac:dyDescent="0.15">
      <c r="AI690" s="7">
        <f>achats!V688</f>
        <v>0</v>
      </c>
      <c r="AJ690" s="7">
        <f>'1 23'!AG690+'2 23'!AG690+'3 23'!AG690+'4 23'!AG690+'5 20'!AG690+'6 20'!AG690+'7 23'!AG690+'8 23'!AG690+'9 20'!AG690+'10 20'!AG690+'11 20'!AG690+'12 20'!AG690</f>
        <v>0</v>
      </c>
    </row>
    <row r="691" spans="35:36" x14ac:dyDescent="0.15">
      <c r="AI691" s="7">
        <f>achats!V689</f>
        <v>0</v>
      </c>
      <c r="AJ691" s="7">
        <f>'1 23'!AG691+'2 23'!AG691+'3 23'!AG691+'4 23'!AG691+'5 20'!AG691+'6 20'!AG691+'7 23'!AG691+'8 23'!AG691+'9 20'!AG691+'10 20'!AG691+'11 20'!AG691+'12 20'!AG691</f>
        <v>0</v>
      </c>
    </row>
    <row r="692" spans="35:36" x14ac:dyDescent="0.15">
      <c r="AI692" s="7">
        <f>achats!V690</f>
        <v>0</v>
      </c>
      <c r="AJ692" s="7">
        <f>'1 23'!AG692+'2 23'!AG692+'3 23'!AG692+'4 23'!AG692+'5 20'!AG692+'6 20'!AG692+'7 23'!AG692+'8 23'!AG692+'9 20'!AG692+'10 20'!AG692+'11 20'!AG692+'12 20'!AG692</f>
        <v>0</v>
      </c>
    </row>
    <row r="693" spans="35:36" x14ac:dyDescent="0.15">
      <c r="AI693" s="7">
        <f>achats!V691</f>
        <v>0</v>
      </c>
      <c r="AJ693" s="7">
        <f>'1 23'!AG693+'2 23'!AG693+'3 23'!AG693+'4 23'!AG693+'5 20'!AG693+'6 20'!AG693+'7 23'!AG693+'8 23'!AG693+'9 20'!AG693+'10 20'!AG693+'11 20'!AG693+'12 20'!AG693</f>
        <v>0</v>
      </c>
    </row>
    <row r="694" spans="35:36" x14ac:dyDescent="0.15">
      <c r="AI694" s="7">
        <f>achats!V692</f>
        <v>0</v>
      </c>
      <c r="AJ694" s="7">
        <f>'1 23'!AG694+'2 23'!AG694+'3 23'!AG694+'4 23'!AG694+'5 20'!AG694+'6 20'!AG694+'7 23'!AG694+'8 23'!AG694+'9 20'!AG694+'10 20'!AG694+'11 20'!AG694+'12 20'!AG694</f>
        <v>0</v>
      </c>
    </row>
    <row r="695" spans="35:36" x14ac:dyDescent="0.15">
      <c r="AI695" s="7">
        <f>achats!V693</f>
        <v>0</v>
      </c>
      <c r="AJ695" s="7">
        <f>'1 23'!AG695+'2 23'!AG695+'3 23'!AG695+'4 23'!AG695+'5 20'!AG695+'6 20'!AG695+'7 23'!AG695+'8 23'!AG695+'9 20'!AG695+'10 20'!AG695+'11 20'!AG695+'12 20'!AG695</f>
        <v>0</v>
      </c>
    </row>
    <row r="696" spans="35:36" x14ac:dyDescent="0.15">
      <c r="AI696" s="7">
        <f>achats!V694</f>
        <v>0</v>
      </c>
      <c r="AJ696" s="7">
        <f>'1 23'!AG696+'2 23'!AG696+'3 23'!AG696+'4 23'!AG696+'5 20'!AG696+'6 20'!AG696+'7 23'!AG696+'8 23'!AG696+'9 20'!AG696+'10 20'!AG696+'11 20'!AG696+'12 20'!AG696</f>
        <v>0</v>
      </c>
    </row>
    <row r="697" spans="35:36" x14ac:dyDescent="0.15">
      <c r="AI697" s="7">
        <f>achats!V695</f>
        <v>0</v>
      </c>
      <c r="AJ697" s="7">
        <f>'1 23'!AG697+'2 23'!AG697+'3 23'!AG697+'4 23'!AG697+'5 20'!AG697+'6 20'!AG697+'7 23'!AG697+'8 23'!AG697+'9 20'!AG697+'10 20'!AG697+'11 20'!AG697+'12 20'!AG697</f>
        <v>0</v>
      </c>
    </row>
    <row r="698" spans="35:36" x14ac:dyDescent="0.15">
      <c r="AI698" s="7">
        <f>achats!V696</f>
        <v>0</v>
      </c>
      <c r="AJ698" s="7">
        <f>'1 23'!AG698+'2 23'!AG698+'3 23'!AG698+'4 23'!AG698+'5 20'!AG698+'6 20'!AG698+'7 23'!AG698+'8 23'!AG698+'9 20'!AG698+'10 20'!AG698+'11 20'!AG698+'12 20'!AG698</f>
        <v>0</v>
      </c>
    </row>
    <row r="699" spans="35:36" x14ac:dyDescent="0.15">
      <c r="AI699" s="7">
        <f>achats!V697</f>
        <v>0</v>
      </c>
      <c r="AJ699" s="7">
        <f>'1 23'!AG699+'2 23'!AG699+'3 23'!AG699+'4 23'!AG699+'5 20'!AG699+'6 20'!AG699+'7 23'!AG699+'8 23'!AG699+'9 20'!AG699+'10 20'!AG699+'11 20'!AG699+'12 20'!AG699</f>
        <v>0</v>
      </c>
    </row>
    <row r="700" spans="35:36" x14ac:dyDescent="0.15">
      <c r="AI700" s="7">
        <f>achats!V698</f>
        <v>0</v>
      </c>
      <c r="AJ700" s="7">
        <f>'1 23'!AG700+'2 23'!AG700+'3 23'!AG700+'4 23'!AG700+'5 20'!AG700+'6 20'!AG700+'7 23'!AG700+'8 23'!AG700+'9 20'!AG700+'10 20'!AG700+'11 20'!AG700+'12 20'!AG700</f>
        <v>0</v>
      </c>
    </row>
    <row r="701" spans="35:36" x14ac:dyDescent="0.15">
      <c r="AI701" s="7">
        <f>achats!V699</f>
        <v>0</v>
      </c>
      <c r="AJ701" s="7">
        <f>'1 23'!AG701+'2 23'!AG701+'3 23'!AG701+'4 23'!AG701+'5 20'!AG701+'6 20'!AG701+'7 23'!AG701+'8 23'!AG701+'9 20'!AG701+'10 20'!AG701+'11 20'!AG701+'12 20'!AG701</f>
        <v>0</v>
      </c>
    </row>
    <row r="702" spans="35:36" x14ac:dyDescent="0.15">
      <c r="AI702" s="7">
        <f>achats!V700</f>
        <v>0</v>
      </c>
      <c r="AJ702" s="7">
        <f>'1 23'!AG702+'2 23'!AG702+'3 23'!AG702+'4 23'!AG702+'5 20'!AG702+'6 20'!AG702+'7 23'!AG702+'8 23'!AG702+'9 20'!AG702+'10 20'!AG702+'11 20'!AG702+'12 20'!AG702</f>
        <v>0</v>
      </c>
    </row>
    <row r="703" spans="35:36" x14ac:dyDescent="0.15">
      <c r="AI703" s="7">
        <f>achats!V701</f>
        <v>0</v>
      </c>
      <c r="AJ703" s="7">
        <f>'1 23'!AG703+'2 23'!AG703+'3 23'!AG703+'4 23'!AG703+'5 20'!AG703+'6 20'!AG703+'7 23'!AG703+'8 23'!AG703+'9 20'!AG703+'10 20'!AG703+'11 20'!AG703+'12 20'!AG703</f>
        <v>0</v>
      </c>
    </row>
    <row r="704" spans="35:36" x14ac:dyDescent="0.15">
      <c r="AI704" s="7">
        <f>achats!V702</f>
        <v>0</v>
      </c>
      <c r="AJ704" s="7">
        <f>'1 23'!AG704+'2 23'!AG704+'3 23'!AG704+'4 23'!AG704+'5 20'!AG704+'6 20'!AG704+'7 23'!AG704+'8 23'!AG704+'9 20'!AG704+'10 20'!AG704+'11 20'!AG704+'12 20'!AG704</f>
        <v>0</v>
      </c>
    </row>
    <row r="705" spans="35:36" x14ac:dyDescent="0.15">
      <c r="AI705" s="7">
        <f>achats!V703</f>
        <v>0</v>
      </c>
      <c r="AJ705" s="7">
        <f>'1 23'!AG705+'2 23'!AG705+'3 23'!AG705+'4 23'!AG705+'5 20'!AG705+'6 20'!AG705+'7 23'!AG705+'8 23'!AG705+'9 20'!AG705+'10 20'!AG705+'11 20'!AG705+'12 20'!AG705</f>
        <v>0</v>
      </c>
    </row>
    <row r="706" spans="35:36" x14ac:dyDescent="0.15">
      <c r="AI706" s="7">
        <f>achats!V704</f>
        <v>0</v>
      </c>
      <c r="AJ706" s="7">
        <f>'1 23'!AG706+'2 23'!AG706+'3 23'!AG706+'4 23'!AG706+'5 20'!AG706+'6 20'!AG706+'7 23'!AG706+'8 23'!AG706+'9 20'!AG706+'10 20'!AG706+'11 20'!AG706+'12 20'!AG706</f>
        <v>0</v>
      </c>
    </row>
    <row r="707" spans="35:36" x14ac:dyDescent="0.15">
      <c r="AI707" s="7">
        <f>achats!V705</f>
        <v>0</v>
      </c>
      <c r="AJ707" s="7">
        <f>'1 23'!AG707+'2 23'!AG707+'3 23'!AG707+'4 23'!AG707+'5 20'!AG707+'6 20'!AG707+'7 23'!AG707+'8 23'!AG707+'9 20'!AG707+'10 20'!AG707+'11 20'!AG707+'12 20'!AG707</f>
        <v>0</v>
      </c>
    </row>
    <row r="708" spans="35:36" x14ac:dyDescent="0.15">
      <c r="AI708" s="7">
        <f>achats!V706</f>
        <v>0</v>
      </c>
      <c r="AJ708" s="7">
        <f>'1 23'!AG708+'2 23'!AG708+'3 23'!AG708+'4 23'!AG708+'5 20'!AG708+'6 20'!AG708+'7 23'!AG708+'8 23'!AG708+'9 20'!AG708+'10 20'!AG708+'11 20'!AG708+'12 20'!AG708</f>
        <v>0</v>
      </c>
    </row>
    <row r="709" spans="35:36" x14ac:dyDescent="0.15">
      <c r="AI709" s="7">
        <f>achats!V707</f>
        <v>0</v>
      </c>
      <c r="AJ709" s="7">
        <f>'1 23'!AG709+'2 23'!AG709+'3 23'!AG709+'4 23'!AG709+'5 20'!AG709+'6 20'!AG709+'7 23'!AG709+'8 23'!AG709+'9 20'!AG709+'10 20'!AG709+'11 20'!AG709+'12 20'!AG709</f>
        <v>0</v>
      </c>
    </row>
    <row r="710" spans="35:36" x14ac:dyDescent="0.15">
      <c r="AI710" s="7">
        <f>achats!V708</f>
        <v>0</v>
      </c>
      <c r="AJ710" s="7">
        <f>'1 23'!AG710+'2 23'!AG710+'3 23'!AG710+'4 23'!AG710+'5 20'!AG710+'6 20'!AG710+'7 23'!AG710+'8 23'!AG710+'9 20'!AG710+'10 20'!AG710+'11 20'!AG710+'12 20'!AG710</f>
        <v>0</v>
      </c>
    </row>
    <row r="711" spans="35:36" x14ac:dyDescent="0.15">
      <c r="AI711" s="7">
        <f>achats!V709</f>
        <v>0</v>
      </c>
      <c r="AJ711" s="7">
        <f>'1 23'!AG711+'2 23'!AG711+'3 23'!AG711+'4 23'!AG711+'5 20'!AG711+'6 20'!AG711+'7 23'!AG711+'8 23'!AG711+'9 20'!AG711+'10 20'!AG711+'11 20'!AG711+'12 20'!AG711</f>
        <v>0</v>
      </c>
    </row>
    <row r="712" spans="35:36" x14ac:dyDescent="0.15">
      <c r="AI712" s="7">
        <f>achats!V710</f>
        <v>0</v>
      </c>
      <c r="AJ712" s="7">
        <f>'1 23'!AG712+'2 23'!AG712+'3 23'!AG712+'4 23'!AG712+'5 20'!AG712+'6 20'!AG712+'7 23'!AG712+'8 23'!AG712+'9 20'!AG712+'10 20'!AG712+'11 20'!AG712+'12 20'!AG712</f>
        <v>0</v>
      </c>
    </row>
    <row r="713" spans="35:36" x14ac:dyDescent="0.15">
      <c r="AI713" s="7">
        <f>achats!V711</f>
        <v>0</v>
      </c>
      <c r="AJ713" s="7">
        <f>'1 23'!AG713+'2 23'!AG713+'3 23'!AG713+'4 23'!AG713+'5 20'!AG713+'6 20'!AG713+'7 23'!AG713+'8 23'!AG713+'9 20'!AG713+'10 20'!AG713+'11 20'!AG713+'12 20'!AG713</f>
        <v>0</v>
      </c>
    </row>
    <row r="714" spans="35:36" x14ac:dyDescent="0.15">
      <c r="AI714" s="7">
        <f>achats!V712</f>
        <v>0</v>
      </c>
      <c r="AJ714" s="7">
        <f>'1 23'!AG714+'2 23'!AG714+'3 23'!AG714+'4 23'!AG714+'5 20'!AG714+'6 20'!AG714+'7 23'!AG714+'8 23'!AG714+'9 20'!AG714+'10 20'!AG714+'11 20'!AG714+'12 20'!AG714</f>
        <v>0</v>
      </c>
    </row>
    <row r="715" spans="35:36" x14ac:dyDescent="0.15">
      <c r="AI715" s="7">
        <f>achats!V713</f>
        <v>0</v>
      </c>
      <c r="AJ715" s="7">
        <f>'1 23'!AG715+'2 23'!AG715+'3 23'!AG715+'4 23'!AG715+'5 20'!AG715+'6 20'!AG715+'7 23'!AG715+'8 23'!AG715+'9 20'!AG715+'10 20'!AG715+'11 20'!AG715+'12 20'!AG715</f>
        <v>0</v>
      </c>
    </row>
    <row r="716" spans="35:36" x14ac:dyDescent="0.15">
      <c r="AI716" s="7">
        <f>achats!V714</f>
        <v>0</v>
      </c>
      <c r="AJ716" s="7">
        <f>'1 23'!AG716+'2 23'!AG716+'3 23'!AG716+'4 23'!AG716+'5 20'!AG716+'6 20'!AG716+'7 23'!AG716+'8 23'!AG716+'9 20'!AG716+'10 20'!AG716+'11 20'!AG716+'12 20'!AG716</f>
        <v>0</v>
      </c>
    </row>
    <row r="717" spans="35:36" x14ac:dyDescent="0.15">
      <c r="AI717" s="7">
        <f>achats!V715</f>
        <v>0</v>
      </c>
      <c r="AJ717" s="7">
        <f>'1 23'!AG717+'2 23'!AG717+'3 23'!AG717+'4 23'!AG717+'5 20'!AG717+'6 20'!AG717+'7 23'!AG717+'8 23'!AG717+'9 20'!AG717+'10 20'!AG717+'11 20'!AG717+'12 20'!AG717</f>
        <v>0</v>
      </c>
    </row>
    <row r="718" spans="35:36" x14ac:dyDescent="0.15">
      <c r="AI718" s="7">
        <f>achats!V716</f>
        <v>0</v>
      </c>
      <c r="AJ718" s="7">
        <f>'1 23'!AG718+'2 23'!AG718+'3 23'!AG718+'4 23'!AG718+'5 20'!AG718+'6 20'!AG718+'7 23'!AG718+'8 23'!AG718+'9 20'!AG718+'10 20'!AG718+'11 20'!AG718+'12 20'!AG718</f>
        <v>0</v>
      </c>
    </row>
    <row r="719" spans="35:36" x14ac:dyDescent="0.15">
      <c r="AI719" s="7">
        <f>achats!V717</f>
        <v>0</v>
      </c>
      <c r="AJ719" s="7">
        <f>'1 23'!AG719+'2 23'!AG719+'3 23'!AG719+'4 23'!AG719+'5 20'!AG719+'6 20'!AG719+'7 23'!AG719+'8 23'!AG719+'9 20'!AG719+'10 20'!AG719+'11 20'!AG719+'12 20'!AG719</f>
        <v>0</v>
      </c>
    </row>
    <row r="720" spans="35:36" x14ac:dyDescent="0.15">
      <c r="AI720" s="7">
        <f>achats!V718</f>
        <v>0</v>
      </c>
      <c r="AJ720" s="7">
        <f>'1 23'!AG720+'2 23'!AG720+'3 23'!AG720+'4 23'!AG720+'5 20'!AG720+'6 20'!AG720+'7 23'!AG720+'8 23'!AG720+'9 20'!AG720+'10 20'!AG720+'11 20'!AG720+'12 20'!AG720</f>
        <v>0</v>
      </c>
    </row>
    <row r="721" spans="35:36" x14ac:dyDescent="0.15">
      <c r="AI721" s="7">
        <f>achats!V719</f>
        <v>0</v>
      </c>
      <c r="AJ721" s="7">
        <f>'1 23'!AG721+'2 23'!AG721+'3 23'!AG721+'4 23'!AG721+'5 20'!AG721+'6 20'!AG721+'7 23'!AG721+'8 23'!AG721+'9 20'!AG721+'10 20'!AG721+'11 20'!AG721+'12 20'!AG721</f>
        <v>0</v>
      </c>
    </row>
    <row r="722" spans="35:36" x14ac:dyDescent="0.15">
      <c r="AI722" s="7">
        <f>achats!V720</f>
        <v>0</v>
      </c>
      <c r="AJ722" s="7">
        <f>'1 23'!AG722+'2 23'!AG722+'3 23'!AG722+'4 23'!AG722+'5 20'!AG722+'6 20'!AG722+'7 23'!AG722+'8 23'!AG722+'9 20'!AG722+'10 20'!AG722+'11 20'!AG722+'12 20'!AG722</f>
        <v>0</v>
      </c>
    </row>
    <row r="723" spans="35:36" x14ac:dyDescent="0.15">
      <c r="AI723" s="7">
        <f>achats!V721</f>
        <v>0</v>
      </c>
      <c r="AJ723" s="7">
        <f>'1 23'!AG723+'2 23'!AG723+'3 23'!AG723+'4 23'!AG723+'5 20'!AG723+'6 20'!AG723+'7 23'!AG723+'8 23'!AG723+'9 20'!AG723+'10 20'!AG723+'11 20'!AG723+'12 20'!AG723</f>
        <v>0</v>
      </c>
    </row>
    <row r="724" spans="35:36" x14ac:dyDescent="0.15">
      <c r="AI724" s="7">
        <f>achats!V722</f>
        <v>0</v>
      </c>
      <c r="AJ724" s="7">
        <f>'1 23'!AG724+'2 23'!AG724+'3 23'!AG724+'4 23'!AG724+'5 20'!AG724+'6 20'!AG724+'7 23'!AG724+'8 23'!AG724+'9 20'!AG724+'10 20'!AG724+'11 20'!AG724+'12 20'!AG724</f>
        <v>0</v>
      </c>
    </row>
    <row r="725" spans="35:36" x14ac:dyDescent="0.15">
      <c r="AI725" s="7">
        <f>achats!V723</f>
        <v>0</v>
      </c>
      <c r="AJ725" s="7">
        <f>'1 23'!AG725+'2 23'!AG725+'3 23'!AG725+'4 23'!AG725+'5 20'!AG725+'6 20'!AG725+'7 23'!AG725+'8 23'!AG725+'9 20'!AG725+'10 20'!AG725+'11 20'!AG725+'12 20'!AG725</f>
        <v>0</v>
      </c>
    </row>
    <row r="726" spans="35:36" x14ac:dyDescent="0.15">
      <c r="AI726" s="7">
        <f>achats!V724</f>
        <v>0</v>
      </c>
      <c r="AJ726" s="7">
        <f>'1 23'!AG726+'2 23'!AG726+'3 23'!AG726+'4 23'!AG726+'5 20'!AG726+'6 20'!AG726+'7 23'!AG726+'8 23'!AG726+'9 20'!AG726+'10 20'!AG726+'11 20'!AG726+'12 20'!AG726</f>
        <v>0</v>
      </c>
    </row>
    <row r="727" spans="35:36" x14ac:dyDescent="0.15">
      <c r="AI727" s="7">
        <f>achats!V725</f>
        <v>0</v>
      </c>
      <c r="AJ727" s="7">
        <f>'1 23'!AG727+'2 23'!AG727+'3 23'!AG727+'4 23'!AG727+'5 20'!AG727+'6 20'!AG727+'7 23'!AG727+'8 23'!AG727+'9 20'!AG727+'10 20'!AG727+'11 20'!AG727+'12 20'!AG727</f>
        <v>0</v>
      </c>
    </row>
    <row r="728" spans="35:36" x14ac:dyDescent="0.15">
      <c r="AI728" s="7">
        <f>achats!V726</f>
        <v>0</v>
      </c>
      <c r="AJ728" s="7">
        <f>'1 23'!AG728+'2 23'!AG728+'3 23'!AG728+'4 23'!AG728+'5 20'!AG728+'6 20'!AG728+'7 23'!AG728+'8 23'!AG728+'9 20'!AG728+'10 20'!AG728+'11 20'!AG728+'12 20'!AG728</f>
        <v>0</v>
      </c>
    </row>
    <row r="729" spans="35:36" x14ac:dyDescent="0.15">
      <c r="AI729" s="7">
        <f>achats!V727</f>
        <v>0</v>
      </c>
      <c r="AJ729" s="7">
        <f>'1 23'!AG729+'2 23'!AG729+'3 23'!AG729+'4 23'!AG729+'5 20'!AG729+'6 20'!AG729+'7 23'!AG729+'8 23'!AG729+'9 20'!AG729+'10 20'!AG729+'11 20'!AG729+'12 20'!AG729</f>
        <v>0</v>
      </c>
    </row>
    <row r="730" spans="35:36" x14ac:dyDescent="0.15">
      <c r="AI730" s="7">
        <f>achats!V728</f>
        <v>0</v>
      </c>
      <c r="AJ730" s="7">
        <f>'1 23'!AG730+'2 23'!AG730+'3 23'!AG730+'4 23'!AG730+'5 20'!AG730+'6 20'!AG730+'7 23'!AG730+'8 23'!AG730+'9 20'!AG730+'10 20'!AG730+'11 20'!AG730+'12 20'!AG730</f>
        <v>0</v>
      </c>
    </row>
    <row r="731" spans="35:36" x14ac:dyDescent="0.15">
      <c r="AI731" s="7">
        <f>achats!V729</f>
        <v>0</v>
      </c>
      <c r="AJ731" s="7">
        <f>'1 23'!AG731+'2 23'!AG731+'3 23'!AG731+'4 23'!AG731+'5 20'!AG731+'6 20'!AG731+'7 23'!AG731+'8 23'!AG731+'9 20'!AG731+'10 20'!AG731+'11 20'!AG731+'12 20'!AG731</f>
        <v>0</v>
      </c>
    </row>
    <row r="732" spans="35:36" x14ac:dyDescent="0.15">
      <c r="AI732" s="7">
        <f>achats!V730</f>
        <v>0</v>
      </c>
      <c r="AJ732" s="7">
        <f>'1 23'!AG732+'2 23'!AG732+'3 23'!AG732+'4 23'!AG732+'5 20'!AG732+'6 20'!AG732+'7 23'!AG732+'8 23'!AG732+'9 20'!AG732+'10 20'!AG732+'11 20'!AG732+'12 20'!AG732</f>
        <v>0</v>
      </c>
    </row>
    <row r="733" spans="35:36" x14ac:dyDescent="0.15">
      <c r="AI733" s="7">
        <f>achats!V731</f>
        <v>0</v>
      </c>
      <c r="AJ733" s="7">
        <f>'1 23'!AG733+'2 23'!AG733+'3 23'!AG733+'4 23'!AG733+'5 20'!AG733+'6 20'!AG733+'7 23'!AG733+'8 23'!AG733+'9 20'!AG733+'10 20'!AG733+'11 20'!AG733+'12 20'!AG733</f>
        <v>0</v>
      </c>
    </row>
    <row r="734" spans="35:36" x14ac:dyDescent="0.15">
      <c r="AI734" s="7">
        <f>achats!V732</f>
        <v>0</v>
      </c>
      <c r="AJ734" s="7">
        <f>'1 23'!AG734+'2 23'!AG734+'3 23'!AG734+'4 23'!AG734+'5 20'!AG734+'6 20'!AG734+'7 23'!AG734+'8 23'!AG734+'9 20'!AG734+'10 20'!AG734+'11 20'!AG734+'12 20'!AG734</f>
        <v>0</v>
      </c>
    </row>
    <row r="735" spans="35:36" x14ac:dyDescent="0.15">
      <c r="AI735" s="7">
        <f>achats!V733</f>
        <v>0</v>
      </c>
      <c r="AJ735" s="7">
        <f>'1 23'!AG735+'2 23'!AG735+'3 23'!AG735+'4 23'!AG735+'5 20'!AG735+'6 20'!AG735+'7 23'!AG735+'8 23'!AG735+'9 20'!AG735+'10 20'!AG735+'11 20'!AG735+'12 20'!AG735</f>
        <v>0</v>
      </c>
    </row>
    <row r="736" spans="35:36" x14ac:dyDescent="0.15">
      <c r="AI736" s="7">
        <f>achats!V734</f>
        <v>0</v>
      </c>
      <c r="AJ736" s="7">
        <f>'1 23'!AG736+'2 23'!AG736+'3 23'!AG736+'4 23'!AG736+'5 20'!AG736+'6 20'!AG736+'7 23'!AG736+'8 23'!AG736+'9 20'!AG736+'10 20'!AG736+'11 20'!AG736+'12 20'!AG736</f>
        <v>0</v>
      </c>
    </row>
    <row r="737" spans="35:36" x14ac:dyDescent="0.15">
      <c r="AI737" s="7">
        <f>achats!V735</f>
        <v>0</v>
      </c>
      <c r="AJ737" s="7">
        <f>'1 23'!AG737+'2 23'!AG737+'3 23'!AG737+'4 23'!AG737+'5 20'!AG737+'6 20'!AG737+'7 23'!AG737+'8 23'!AG737+'9 20'!AG737+'10 20'!AG737+'11 20'!AG737+'12 20'!AG737</f>
        <v>0</v>
      </c>
    </row>
    <row r="738" spans="35:36" x14ac:dyDescent="0.15">
      <c r="AI738" s="7">
        <f>achats!V736</f>
        <v>0</v>
      </c>
      <c r="AJ738" s="7">
        <f>'1 23'!AG738+'2 23'!AG738+'3 23'!AG738+'4 23'!AG738+'5 20'!AG738+'6 20'!AG738+'7 23'!AG738+'8 23'!AG738+'9 20'!AG738+'10 20'!AG738+'11 20'!AG738+'12 20'!AG738</f>
        <v>0</v>
      </c>
    </row>
    <row r="739" spans="35:36" x14ac:dyDescent="0.15">
      <c r="AI739" s="7">
        <f>achats!V737</f>
        <v>0</v>
      </c>
      <c r="AJ739" s="7">
        <f>'1 23'!AG739+'2 23'!AG739+'3 23'!AG739+'4 23'!AG739+'5 20'!AG739+'6 20'!AG739+'7 23'!AG739+'8 23'!AG739+'9 20'!AG739+'10 20'!AG739+'11 20'!AG739+'12 20'!AG739</f>
        <v>0</v>
      </c>
    </row>
    <row r="740" spans="35:36" x14ac:dyDescent="0.15">
      <c r="AI740" s="7">
        <f>achats!V738</f>
        <v>0</v>
      </c>
      <c r="AJ740" s="7">
        <f>'1 23'!AG740+'2 23'!AG740+'3 23'!AG740+'4 23'!AG740+'5 20'!AG740+'6 20'!AG740+'7 23'!AG740+'8 23'!AG740+'9 20'!AG740+'10 20'!AG740+'11 20'!AG740+'12 20'!AG740</f>
        <v>0</v>
      </c>
    </row>
    <row r="741" spans="35:36" x14ac:dyDescent="0.15">
      <c r="AI741" s="7">
        <f>achats!V739</f>
        <v>0</v>
      </c>
      <c r="AJ741" s="7">
        <f>'1 23'!AG741+'2 23'!AG741+'3 23'!AG741+'4 23'!AG741+'5 20'!AG741+'6 20'!AG741+'7 23'!AG741+'8 23'!AG741+'9 20'!AG741+'10 20'!AG741+'11 20'!AG741+'12 20'!AG741</f>
        <v>0</v>
      </c>
    </row>
    <row r="742" spans="35:36" x14ac:dyDescent="0.15">
      <c r="AI742" s="7">
        <f>achats!V740</f>
        <v>0</v>
      </c>
      <c r="AJ742" s="7">
        <f>'1 23'!AG742+'2 23'!AG742+'3 23'!AG742+'4 23'!AG742+'5 20'!AG742+'6 20'!AG742+'7 23'!AG742+'8 23'!AG742+'9 20'!AG742+'10 20'!AG742+'11 20'!AG742+'12 20'!AG742</f>
        <v>0</v>
      </c>
    </row>
    <row r="743" spans="35:36" x14ac:dyDescent="0.15">
      <c r="AI743" s="7">
        <f>achats!V741</f>
        <v>0</v>
      </c>
      <c r="AJ743" s="7">
        <f>'1 23'!AG743+'2 23'!AG743+'3 23'!AG743+'4 23'!AG743+'5 20'!AG743+'6 20'!AG743+'7 23'!AG743+'8 23'!AG743+'9 20'!AG743+'10 20'!AG743+'11 20'!AG743+'12 20'!AG743</f>
        <v>0</v>
      </c>
    </row>
    <row r="744" spans="35:36" x14ac:dyDescent="0.15">
      <c r="AI744" s="7">
        <f>achats!V742</f>
        <v>0</v>
      </c>
      <c r="AJ744" s="7">
        <f>'1 23'!AG744+'2 23'!AG744+'3 23'!AG744+'4 23'!AG744+'5 20'!AG744+'6 20'!AG744+'7 23'!AG744+'8 23'!AG744+'9 20'!AG744+'10 20'!AG744+'11 20'!AG744+'12 20'!AG744</f>
        <v>0</v>
      </c>
    </row>
    <row r="745" spans="35:36" x14ac:dyDescent="0.15">
      <c r="AI745" s="7">
        <f>achats!V743</f>
        <v>0</v>
      </c>
      <c r="AJ745" s="7">
        <f>'1 23'!AG745+'2 23'!AG745+'3 23'!AG745+'4 23'!AG745+'5 20'!AG745+'6 20'!AG745+'7 23'!AG745+'8 23'!AG745+'9 20'!AG745+'10 20'!AG745+'11 20'!AG745+'12 20'!AG745</f>
        <v>0</v>
      </c>
    </row>
    <row r="746" spans="35:36" x14ac:dyDescent="0.15">
      <c r="AI746" s="7">
        <f>achats!V744</f>
        <v>0</v>
      </c>
      <c r="AJ746" s="7">
        <f>'1 23'!AG746+'2 23'!AG746+'3 23'!AG746+'4 23'!AG746+'5 20'!AG746+'6 20'!AG746+'7 23'!AG746+'8 23'!AG746+'9 20'!AG746+'10 20'!AG746+'11 20'!AG746+'12 20'!AG746</f>
        <v>0</v>
      </c>
    </row>
    <row r="747" spans="35:36" x14ac:dyDescent="0.15">
      <c r="AI747" s="7">
        <f>achats!V745</f>
        <v>0</v>
      </c>
      <c r="AJ747" s="7">
        <f>'1 23'!AG747+'2 23'!AG747+'3 23'!AG747+'4 23'!AG747+'5 20'!AG747+'6 20'!AG747+'7 23'!AG747+'8 23'!AG747+'9 20'!AG747+'10 20'!AG747+'11 20'!AG747+'12 20'!AG747</f>
        <v>0</v>
      </c>
    </row>
    <row r="748" spans="35:36" x14ac:dyDescent="0.15">
      <c r="AI748" s="7">
        <f>achats!V746</f>
        <v>0</v>
      </c>
      <c r="AJ748" s="7">
        <f>'1 23'!AG748+'2 23'!AG748+'3 23'!AG748+'4 23'!AG748+'5 20'!AG748+'6 20'!AG748+'7 23'!AG748+'8 23'!AG748+'9 20'!AG748+'10 20'!AG748+'11 20'!AG748+'12 20'!AG748</f>
        <v>0</v>
      </c>
    </row>
    <row r="749" spans="35:36" x14ac:dyDescent="0.15">
      <c r="AI749" s="7">
        <f>achats!V747</f>
        <v>0</v>
      </c>
      <c r="AJ749" s="7">
        <f>'1 23'!AG749+'2 23'!AG749+'3 23'!AG749+'4 23'!AG749+'5 20'!AG749+'6 20'!AG749+'7 23'!AG749+'8 23'!AG749+'9 20'!AG749+'10 20'!AG749+'11 20'!AG749+'12 20'!AG749</f>
        <v>0</v>
      </c>
    </row>
    <row r="750" spans="35:36" x14ac:dyDescent="0.15">
      <c r="AI750" s="7">
        <f>achats!V748</f>
        <v>0</v>
      </c>
      <c r="AJ750" s="7">
        <f>'1 23'!AG750+'2 23'!AG750+'3 23'!AG750+'4 23'!AG750+'5 20'!AG750+'6 20'!AG750+'7 23'!AG750+'8 23'!AG750+'9 20'!AG750+'10 20'!AG750+'11 20'!AG750+'12 20'!AG750</f>
        <v>0</v>
      </c>
    </row>
    <row r="751" spans="35:36" x14ac:dyDescent="0.15">
      <c r="AI751" s="7">
        <f>achats!V749</f>
        <v>0</v>
      </c>
      <c r="AJ751" s="7">
        <f>'1 23'!AG751+'2 23'!AG751+'3 23'!AG751+'4 23'!AG751+'5 20'!AG751+'6 20'!AG751+'7 23'!AG751+'8 23'!AG751+'9 20'!AG751+'10 20'!AG751+'11 20'!AG751+'12 20'!AG751</f>
        <v>0</v>
      </c>
    </row>
    <row r="752" spans="35:36" x14ac:dyDescent="0.15">
      <c r="AI752" s="7">
        <f>achats!V750</f>
        <v>0</v>
      </c>
      <c r="AJ752" s="7">
        <f>'1 23'!AG752+'2 23'!AG752+'3 23'!AG752+'4 23'!AG752+'5 20'!AG752+'6 20'!AG752+'7 23'!AG752+'8 23'!AG752+'9 20'!AG752+'10 20'!AG752+'11 20'!AG752+'12 20'!AG752</f>
        <v>0</v>
      </c>
    </row>
    <row r="753" spans="35:36" x14ac:dyDescent="0.15">
      <c r="AI753" s="7">
        <f>achats!V751</f>
        <v>0</v>
      </c>
      <c r="AJ753" s="7">
        <f>'1 23'!AG753+'2 23'!AG753+'3 23'!AG753+'4 23'!AG753+'5 20'!AG753+'6 20'!AG753+'7 23'!AG753+'8 23'!AG753+'9 20'!AG753+'10 20'!AG753+'11 20'!AG753+'12 20'!AG753</f>
        <v>0</v>
      </c>
    </row>
    <row r="754" spans="35:36" x14ac:dyDescent="0.15">
      <c r="AI754" s="7">
        <f>achats!V752</f>
        <v>0</v>
      </c>
      <c r="AJ754" s="7">
        <f>'1 23'!AG754+'2 23'!AG754+'3 23'!AG754+'4 23'!AG754+'5 20'!AG754+'6 20'!AG754+'7 23'!AG754+'8 23'!AG754+'9 20'!AG754+'10 20'!AG754+'11 20'!AG754+'12 20'!AG754</f>
        <v>0</v>
      </c>
    </row>
    <row r="755" spans="35:36" x14ac:dyDescent="0.15">
      <c r="AI755" s="7">
        <f>achats!V753</f>
        <v>0</v>
      </c>
      <c r="AJ755" s="7">
        <f>'1 23'!AG755+'2 23'!AG755+'3 23'!AG755+'4 23'!AG755+'5 20'!AG755+'6 20'!AG755+'7 23'!AG755+'8 23'!AG755+'9 20'!AG755+'10 20'!AG755+'11 20'!AG755+'12 20'!AG755</f>
        <v>0</v>
      </c>
    </row>
    <row r="756" spans="35:36" x14ac:dyDescent="0.15">
      <c r="AI756" s="7">
        <f>achats!V754</f>
        <v>0</v>
      </c>
      <c r="AJ756" s="7">
        <f>'1 23'!AG756+'2 23'!AG756+'3 23'!AG756+'4 23'!AG756+'5 20'!AG756+'6 20'!AG756+'7 23'!AG756+'8 23'!AG756+'9 20'!AG756+'10 20'!AG756+'11 20'!AG756+'12 20'!AG756</f>
        <v>0</v>
      </c>
    </row>
    <row r="757" spans="35:36" x14ac:dyDescent="0.15">
      <c r="AI757" s="7">
        <f>achats!V755</f>
        <v>0</v>
      </c>
      <c r="AJ757" s="7">
        <f>'1 23'!AG757+'2 23'!AG757+'3 23'!AG757+'4 23'!AG757+'5 20'!AG757+'6 20'!AG757+'7 23'!AG757+'8 23'!AG757+'9 20'!AG757+'10 20'!AG757+'11 20'!AG757+'12 20'!AG757</f>
        <v>0</v>
      </c>
    </row>
    <row r="758" spans="35:36" x14ac:dyDescent="0.15">
      <c r="AI758" s="7">
        <f>achats!V756</f>
        <v>0</v>
      </c>
      <c r="AJ758" s="7">
        <f>'1 23'!AG758+'2 23'!AG758+'3 23'!AG758+'4 23'!AG758+'5 20'!AG758+'6 20'!AG758+'7 23'!AG758+'8 23'!AG758+'9 20'!AG758+'10 20'!AG758+'11 20'!AG758+'12 20'!AG758</f>
        <v>0</v>
      </c>
    </row>
    <row r="759" spans="35:36" x14ac:dyDescent="0.15">
      <c r="AI759" s="7">
        <f>achats!V757</f>
        <v>0</v>
      </c>
      <c r="AJ759" s="7">
        <f>'1 23'!AG759+'2 23'!AG759+'3 23'!AG759+'4 23'!AG759+'5 20'!AG759+'6 20'!AG759+'7 23'!AG759+'8 23'!AG759+'9 20'!AG759+'10 20'!AG759+'11 20'!AG759+'12 20'!AG759</f>
        <v>0</v>
      </c>
    </row>
    <row r="760" spans="35:36" x14ac:dyDescent="0.15">
      <c r="AI760" s="7">
        <f>achats!V758</f>
        <v>0</v>
      </c>
      <c r="AJ760" s="7">
        <f>'1 23'!AG760+'2 23'!AG760+'3 23'!AG760+'4 23'!AG760+'5 20'!AG760+'6 20'!AG760+'7 23'!AG760+'8 23'!AG760+'9 20'!AG760+'10 20'!AG760+'11 20'!AG760+'12 20'!AG760</f>
        <v>0</v>
      </c>
    </row>
    <row r="761" spans="35:36" x14ac:dyDescent="0.15">
      <c r="AI761" s="7">
        <f>achats!V759</f>
        <v>0</v>
      </c>
      <c r="AJ761" s="7">
        <f>'1 23'!AG761+'2 23'!AG761+'3 23'!AG761+'4 23'!AG761+'5 20'!AG761+'6 20'!AG761+'7 23'!AG761+'8 23'!AG761+'9 20'!AG761+'10 20'!AG761+'11 20'!AG761+'12 20'!AG761</f>
        <v>0</v>
      </c>
    </row>
    <row r="762" spans="35:36" x14ac:dyDescent="0.15">
      <c r="AI762" s="7">
        <f>achats!V760</f>
        <v>0</v>
      </c>
      <c r="AJ762" s="7">
        <f>'1 23'!AG762+'2 23'!AG762+'3 23'!AG762+'4 23'!AG762+'5 20'!AG762+'6 20'!AG762+'7 23'!AG762+'8 23'!AG762+'9 20'!AG762+'10 20'!AG762+'11 20'!AG762+'12 20'!AG762</f>
        <v>0</v>
      </c>
    </row>
    <row r="763" spans="35:36" x14ac:dyDescent="0.15">
      <c r="AI763" s="7">
        <f>achats!V761</f>
        <v>0</v>
      </c>
      <c r="AJ763" s="7">
        <f>'1 23'!AG763+'2 23'!AG763+'3 23'!AG763+'4 23'!AG763+'5 20'!AG763+'6 20'!AG763+'7 23'!AG763+'8 23'!AG763+'9 20'!AG763+'10 20'!AG763+'11 20'!AG763+'12 20'!AG763</f>
        <v>0</v>
      </c>
    </row>
    <row r="764" spans="35:36" x14ac:dyDescent="0.15">
      <c r="AI764" s="7">
        <f>achats!V762</f>
        <v>0</v>
      </c>
      <c r="AJ764" s="7">
        <f>'1 23'!AG764+'2 23'!AG764+'3 23'!AG764+'4 23'!AG764+'5 20'!AG764+'6 20'!AG764+'7 23'!AG764+'8 23'!AG764+'9 20'!AG764+'10 20'!AG764+'11 20'!AG764+'12 20'!AG764</f>
        <v>0</v>
      </c>
    </row>
    <row r="765" spans="35:36" x14ac:dyDescent="0.15">
      <c r="AI765" s="7">
        <f>achats!V763</f>
        <v>0</v>
      </c>
      <c r="AJ765" s="7">
        <f>'1 23'!AG765+'2 23'!AG765+'3 23'!AG765+'4 23'!AG765+'5 20'!AG765+'6 20'!AG765+'7 23'!AG765+'8 23'!AG765+'9 20'!AG765+'10 20'!AG765+'11 20'!AG765+'12 20'!AG765</f>
        <v>0</v>
      </c>
    </row>
    <row r="766" spans="35:36" x14ac:dyDescent="0.15">
      <c r="AI766" s="7">
        <f>achats!V764</f>
        <v>0</v>
      </c>
      <c r="AJ766" s="7">
        <f>'1 23'!AG766+'2 23'!AG766+'3 23'!AG766+'4 23'!AG766+'5 20'!AG766+'6 20'!AG766+'7 23'!AG766+'8 23'!AG766+'9 20'!AG766+'10 20'!AG766+'11 20'!AG766+'12 20'!AG766</f>
        <v>0</v>
      </c>
    </row>
    <row r="767" spans="35:36" x14ac:dyDescent="0.15">
      <c r="AI767" s="7">
        <f>achats!V765</f>
        <v>0</v>
      </c>
      <c r="AJ767" s="7">
        <f>'1 23'!AG767+'2 23'!AG767+'3 23'!AG767+'4 23'!AG767+'5 20'!AG767+'6 20'!AG767+'7 23'!AG767+'8 23'!AG767+'9 20'!AG767+'10 20'!AG767+'11 20'!AG767+'12 20'!AG767</f>
        <v>0</v>
      </c>
    </row>
    <row r="768" spans="35:36" x14ac:dyDescent="0.15">
      <c r="AI768" s="7">
        <f>achats!V766</f>
        <v>0</v>
      </c>
      <c r="AJ768" s="7">
        <f>'1 23'!AG768+'2 23'!AG768+'3 23'!AG768+'4 23'!AG768+'5 20'!AG768+'6 20'!AG768+'7 23'!AG768+'8 23'!AG768+'9 20'!AG768+'10 20'!AG768+'11 20'!AG768+'12 20'!AG768</f>
        <v>0</v>
      </c>
    </row>
    <row r="769" spans="35:36" x14ac:dyDescent="0.15">
      <c r="AI769" s="7">
        <f>achats!V767</f>
        <v>0</v>
      </c>
      <c r="AJ769" s="7">
        <f>'1 23'!AG769+'2 23'!AG769+'3 23'!AG769+'4 23'!AG769+'5 20'!AG769+'6 20'!AG769+'7 23'!AG769+'8 23'!AG769+'9 20'!AG769+'10 20'!AG769+'11 20'!AG769+'12 20'!AG769</f>
        <v>0</v>
      </c>
    </row>
    <row r="770" spans="35:36" x14ac:dyDescent="0.15">
      <c r="AI770" s="7">
        <f>achats!V768</f>
        <v>0</v>
      </c>
      <c r="AJ770" s="7">
        <f>'1 23'!AG770+'2 23'!AG770+'3 23'!AG770+'4 23'!AG770+'5 20'!AG770+'6 20'!AG770+'7 23'!AG770+'8 23'!AG770+'9 20'!AG770+'10 20'!AG770+'11 20'!AG770+'12 20'!AG770</f>
        <v>0</v>
      </c>
    </row>
    <row r="771" spans="35:36" x14ac:dyDescent="0.15">
      <c r="AI771" s="7">
        <f>achats!V769</f>
        <v>0</v>
      </c>
      <c r="AJ771" s="7">
        <f>'1 23'!AG771+'2 23'!AG771+'3 23'!AG771+'4 23'!AG771+'5 20'!AG771+'6 20'!AG771+'7 23'!AG771+'8 23'!AG771+'9 20'!AG771+'10 20'!AG771+'11 20'!AG771+'12 20'!AG771</f>
        <v>0</v>
      </c>
    </row>
    <row r="772" spans="35:36" x14ac:dyDescent="0.15">
      <c r="AI772" s="7">
        <f>achats!V770</f>
        <v>0</v>
      </c>
      <c r="AJ772" s="7">
        <f>'1 23'!AG772+'2 23'!AG772+'3 23'!AG772+'4 23'!AG772+'5 20'!AG772+'6 20'!AG772+'7 23'!AG772+'8 23'!AG772+'9 20'!AG772+'10 20'!AG772+'11 20'!AG772+'12 20'!AG772</f>
        <v>0</v>
      </c>
    </row>
    <row r="773" spans="35:36" x14ac:dyDescent="0.15">
      <c r="AI773" s="7">
        <f>achats!V771</f>
        <v>0</v>
      </c>
      <c r="AJ773" s="7">
        <f>'1 23'!AG773+'2 23'!AG773+'3 23'!AG773+'4 23'!AG773+'5 20'!AG773+'6 20'!AG773+'7 23'!AG773+'8 23'!AG773+'9 20'!AG773+'10 20'!AG773+'11 20'!AG773+'12 20'!AG773</f>
        <v>0</v>
      </c>
    </row>
    <row r="774" spans="35:36" x14ac:dyDescent="0.15">
      <c r="AI774" s="7">
        <f>achats!V772</f>
        <v>0</v>
      </c>
      <c r="AJ774" s="7">
        <f>'1 23'!AG774+'2 23'!AG774+'3 23'!AG774+'4 23'!AG774+'5 20'!AG774+'6 20'!AG774+'7 23'!AG774+'8 23'!AG774+'9 20'!AG774+'10 20'!AG774+'11 20'!AG774+'12 20'!AG774</f>
        <v>0</v>
      </c>
    </row>
    <row r="775" spans="35:36" x14ac:dyDescent="0.15">
      <c r="AI775" s="7">
        <f>achats!V773</f>
        <v>0</v>
      </c>
      <c r="AJ775" s="7">
        <f>'1 23'!AG775+'2 23'!AG775+'3 23'!AG775+'4 23'!AG775+'5 20'!AG775+'6 20'!AG775+'7 23'!AG775+'8 23'!AG775+'9 20'!AG775+'10 20'!AG775+'11 20'!AG775+'12 20'!AG775</f>
        <v>0</v>
      </c>
    </row>
    <row r="776" spans="35:36" x14ac:dyDescent="0.15">
      <c r="AI776" s="7">
        <f>achats!V774</f>
        <v>0</v>
      </c>
      <c r="AJ776" s="7">
        <f>'1 23'!AG776+'2 23'!AG776+'3 23'!AG776+'4 23'!AG776+'5 20'!AG776+'6 20'!AG776+'7 23'!AG776+'8 23'!AG776+'9 20'!AG776+'10 20'!AG776+'11 20'!AG776+'12 20'!AG776</f>
        <v>0</v>
      </c>
    </row>
    <row r="777" spans="35:36" x14ac:dyDescent="0.15">
      <c r="AI777" s="7">
        <f>achats!V775</f>
        <v>0</v>
      </c>
      <c r="AJ777" s="7">
        <f>'1 23'!AG777+'2 23'!AG777+'3 23'!AG777+'4 23'!AG777+'5 20'!AG777+'6 20'!AG777+'7 23'!AG777+'8 23'!AG777+'9 20'!AG777+'10 20'!AG777+'11 20'!AG777+'12 20'!AG777</f>
        <v>0</v>
      </c>
    </row>
    <row r="778" spans="35:36" x14ac:dyDescent="0.15">
      <c r="AI778" s="7">
        <f>achats!V776</f>
        <v>0</v>
      </c>
      <c r="AJ778" s="7">
        <f>'1 23'!AG778+'2 23'!AG778+'3 23'!AG778+'4 23'!AG778+'5 20'!AG778+'6 20'!AG778+'7 23'!AG778+'8 23'!AG778+'9 20'!AG778+'10 20'!AG778+'11 20'!AG778+'12 20'!AG778</f>
        <v>0</v>
      </c>
    </row>
    <row r="779" spans="35:36" x14ac:dyDescent="0.15">
      <c r="AI779" s="7">
        <f>achats!V777</f>
        <v>0</v>
      </c>
      <c r="AJ779" s="7">
        <f>'1 23'!AG779+'2 23'!AG779+'3 23'!AG779+'4 23'!AG779+'5 20'!AG779+'6 20'!AG779+'7 23'!AG779+'8 23'!AG779+'9 20'!AG779+'10 20'!AG779+'11 20'!AG779+'12 20'!AG779</f>
        <v>0</v>
      </c>
    </row>
    <row r="780" spans="35:36" x14ac:dyDescent="0.15">
      <c r="AI780" s="7">
        <f>achats!V778</f>
        <v>0</v>
      </c>
      <c r="AJ780" s="7">
        <f>'1 23'!AG780+'2 23'!AG780+'3 23'!AG780+'4 23'!AG780+'5 20'!AG780+'6 20'!AG780+'7 23'!AG780+'8 23'!AG780+'9 20'!AG780+'10 20'!AG780+'11 20'!AG780+'12 20'!AG780</f>
        <v>0</v>
      </c>
    </row>
    <row r="781" spans="35:36" x14ac:dyDescent="0.15">
      <c r="AI781" s="7">
        <f>achats!V779</f>
        <v>0</v>
      </c>
      <c r="AJ781" s="7">
        <f>'1 23'!AG781+'2 23'!AG781+'3 23'!AG781+'4 23'!AG781+'5 20'!AG781+'6 20'!AG781+'7 23'!AG781+'8 23'!AG781+'9 20'!AG781+'10 20'!AG781+'11 20'!AG781+'12 20'!AG781</f>
        <v>0</v>
      </c>
    </row>
    <row r="782" spans="35:36" x14ac:dyDescent="0.15">
      <c r="AI782" s="7">
        <f>achats!V780</f>
        <v>0</v>
      </c>
      <c r="AJ782" s="7">
        <f>'1 23'!AG782+'2 23'!AG782+'3 23'!AG782+'4 23'!AG782+'5 20'!AG782+'6 20'!AG782+'7 23'!AG782+'8 23'!AG782+'9 20'!AG782+'10 20'!AG782+'11 20'!AG782+'12 20'!AG782</f>
        <v>0</v>
      </c>
    </row>
    <row r="783" spans="35:36" x14ac:dyDescent="0.15">
      <c r="AI783" s="7">
        <f>achats!V781</f>
        <v>0</v>
      </c>
      <c r="AJ783" s="7">
        <f>'1 23'!AG783+'2 23'!AG783+'3 23'!AG783+'4 23'!AG783+'5 20'!AG783+'6 20'!AG783+'7 23'!AG783+'8 23'!AG783+'9 20'!AG783+'10 20'!AG783+'11 20'!AG783+'12 20'!AG783</f>
        <v>0</v>
      </c>
    </row>
    <row r="784" spans="35:36" x14ac:dyDescent="0.15">
      <c r="AI784" s="7">
        <f>achats!V782</f>
        <v>0</v>
      </c>
      <c r="AJ784" s="7">
        <f>'1 23'!AG784+'2 23'!AG784+'3 23'!AG784+'4 23'!AG784+'5 20'!AG784+'6 20'!AG784+'7 23'!AG784+'8 23'!AG784+'9 20'!AG784+'10 20'!AG784+'11 20'!AG784+'12 20'!AG784</f>
        <v>0</v>
      </c>
    </row>
    <row r="785" spans="35:36" x14ac:dyDescent="0.15">
      <c r="AI785" s="7">
        <f>achats!V783</f>
        <v>0</v>
      </c>
      <c r="AJ785" s="7">
        <f>'1 23'!AG785+'2 23'!AG785+'3 23'!AG785+'4 23'!AG785+'5 20'!AG785+'6 20'!AG785+'7 23'!AG785+'8 23'!AG785+'9 20'!AG785+'10 20'!AG785+'11 20'!AG785+'12 20'!AG785</f>
        <v>0</v>
      </c>
    </row>
    <row r="786" spans="35:36" x14ac:dyDescent="0.15">
      <c r="AI786" s="7">
        <f>achats!V784</f>
        <v>0</v>
      </c>
      <c r="AJ786" s="7">
        <f>'1 23'!AG786+'2 23'!AG786+'3 23'!AG786+'4 23'!AG786+'5 20'!AG786+'6 20'!AG786+'7 23'!AG786+'8 23'!AG786+'9 20'!AG786+'10 20'!AG786+'11 20'!AG786+'12 20'!AG786</f>
        <v>0</v>
      </c>
    </row>
    <row r="787" spans="35:36" x14ac:dyDescent="0.15">
      <c r="AI787" s="7">
        <f>achats!V785</f>
        <v>0</v>
      </c>
      <c r="AJ787" s="7">
        <f>'1 23'!AG787+'2 23'!AG787+'3 23'!AG787+'4 23'!AG787+'5 20'!AG787+'6 20'!AG787+'7 23'!AG787+'8 23'!AG787+'9 20'!AG787+'10 20'!AG787+'11 20'!AG787+'12 20'!AG787</f>
        <v>0</v>
      </c>
    </row>
    <row r="788" spans="35:36" x14ac:dyDescent="0.15">
      <c r="AI788" s="7">
        <f>achats!V786</f>
        <v>0</v>
      </c>
      <c r="AJ788" s="7">
        <f>'1 23'!AG788+'2 23'!AG788+'3 23'!AG788+'4 23'!AG788+'5 20'!AG788+'6 20'!AG788+'7 23'!AG788+'8 23'!AG788+'9 20'!AG788+'10 20'!AG788+'11 20'!AG788+'12 20'!AG788</f>
        <v>0</v>
      </c>
    </row>
    <row r="789" spans="35:36" x14ac:dyDescent="0.15">
      <c r="AI789" s="7">
        <f>achats!V787</f>
        <v>0</v>
      </c>
      <c r="AJ789" s="7">
        <f>'1 23'!AG789+'2 23'!AG789+'3 23'!AG789+'4 23'!AG789+'5 20'!AG789+'6 20'!AG789+'7 23'!AG789+'8 23'!AG789+'9 20'!AG789+'10 20'!AG789+'11 20'!AG789+'12 20'!AG789</f>
        <v>0</v>
      </c>
    </row>
    <row r="790" spans="35:36" x14ac:dyDescent="0.15">
      <c r="AI790" s="7">
        <f>achats!V788</f>
        <v>0</v>
      </c>
      <c r="AJ790" s="7">
        <f>'1 23'!AG790+'2 23'!AG790+'3 23'!AG790+'4 23'!AG790+'5 20'!AG790+'6 20'!AG790+'7 23'!AG790+'8 23'!AG790+'9 20'!AG790+'10 20'!AG790+'11 20'!AG790+'12 20'!AG790</f>
        <v>0</v>
      </c>
    </row>
  </sheetData>
  <mergeCells count="29">
    <mergeCell ref="C2:E2"/>
    <mergeCell ref="L2:M2"/>
    <mergeCell ref="C111:E111"/>
    <mergeCell ref="L111:M111"/>
    <mergeCell ref="Q15:V15"/>
    <mergeCell ref="R16:U17"/>
    <mergeCell ref="V16:V17"/>
    <mergeCell ref="Q18:V18"/>
    <mergeCell ref="R19:U20"/>
    <mergeCell ref="V19:V20"/>
    <mergeCell ref="R100:U101"/>
    <mergeCell ref="V100:V101"/>
    <mergeCell ref="Q21:V21"/>
    <mergeCell ref="R22:U23"/>
    <mergeCell ref="V22:V23"/>
    <mergeCell ref="Q24:V24"/>
    <mergeCell ref="AI2:AJ3"/>
    <mergeCell ref="Q12:V12"/>
    <mergeCell ref="R13:U14"/>
    <mergeCell ref="V13:V14"/>
    <mergeCell ref="Q6:V6"/>
    <mergeCell ref="R7:U8"/>
    <mergeCell ref="V7:V8"/>
    <mergeCell ref="Q9:V9"/>
    <mergeCell ref="R10:U11"/>
    <mergeCell ref="V10:V11"/>
    <mergeCell ref="Q3:V3"/>
    <mergeCell ref="R4:U5"/>
    <mergeCell ref="V4:V5"/>
  </mergeCells>
  <dataValidations count="1">
    <dataValidation type="list" allowBlank="1" showInputMessage="1" showErrorMessage="1" sqref="M114:M214" xr:uid="{00000000-0002-0000-0D00-000000000000}">
      <formula1>$A$218:$A$230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D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D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D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D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D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>
    <tabColor theme="3" tint="-0.249977111117893"/>
  </sheetPr>
  <dimension ref="A2:AE351"/>
  <sheetViews>
    <sheetView workbookViewId="0">
      <selection activeCell="L8" sqref="L8"/>
    </sheetView>
  </sheetViews>
  <sheetFormatPr defaultColWidth="9.37109375" defaultRowHeight="14.25" x14ac:dyDescent="0.15"/>
  <cols>
    <col min="1" max="1" width="22.8515625" style="1" customWidth="1"/>
    <col min="2" max="2" width="17.26171875" style="1" customWidth="1"/>
    <col min="3" max="3" width="18.578125" style="1" customWidth="1"/>
    <col min="4" max="4" width="10.02734375" style="1" customWidth="1"/>
    <col min="5" max="5" width="13.97265625" style="1" customWidth="1"/>
    <col min="6" max="6" width="1.97265625" style="1" customWidth="1"/>
    <col min="7" max="7" width="0.8203125" style="1" customWidth="1"/>
    <col min="8" max="8" width="20.05859375" style="1" customWidth="1"/>
    <col min="9" max="9" width="12.1640625" style="1" customWidth="1"/>
    <col min="10" max="10" width="20.05859375" style="26" customWidth="1"/>
    <col min="11" max="11" width="19.0703125" style="6" customWidth="1"/>
    <col min="12" max="12" width="19.7265625" style="18" customWidth="1"/>
    <col min="13" max="13" width="3.12109375" style="23" customWidth="1"/>
    <col min="14" max="14" width="19.0703125" style="16" customWidth="1"/>
    <col min="15" max="15" width="17.91796875" style="1" customWidth="1"/>
    <col min="16" max="16" width="11.1796875" style="1" customWidth="1"/>
    <col min="17" max="16384" width="9.37109375" style="1"/>
  </cols>
  <sheetData>
    <row r="2" spans="1:15" x14ac:dyDescent="0.15">
      <c r="B2" s="197" t="s">
        <v>100</v>
      </c>
      <c r="C2" s="197"/>
      <c r="D2" s="197"/>
      <c r="G2" s="18"/>
      <c r="H2" s="23"/>
      <c r="I2" s="16"/>
      <c r="J2" s="1"/>
      <c r="K2" s="1"/>
      <c r="L2" s="1"/>
      <c r="M2" s="1"/>
      <c r="N2" s="1"/>
    </row>
    <row r="3" spans="1:15" ht="15" thickBot="1" x14ac:dyDescent="0.2">
      <c r="G3" s="18"/>
      <c r="H3" s="23"/>
      <c r="I3" s="16"/>
      <c r="J3" s="1"/>
      <c r="K3" s="1"/>
      <c r="L3" s="1"/>
      <c r="M3" s="1"/>
      <c r="N3" s="1"/>
    </row>
    <row r="4" spans="1:15" ht="15.75" thickBot="1" x14ac:dyDescent="0.25">
      <c r="A4" s="4" t="s">
        <v>0</v>
      </c>
      <c r="B4" s="4" t="s">
        <v>5</v>
      </c>
      <c r="C4" s="4" t="s">
        <v>3</v>
      </c>
      <c r="D4" s="4" t="s">
        <v>1</v>
      </c>
      <c r="E4" s="4" t="s">
        <v>4</v>
      </c>
      <c r="F4" s="5"/>
      <c r="G4" s="18"/>
      <c r="H4" s="204" t="s">
        <v>46</v>
      </c>
      <c r="I4" s="205"/>
      <c r="J4" s="205"/>
      <c r="K4" s="205"/>
      <c r="L4" s="206"/>
      <c r="M4" s="1"/>
      <c r="N4" s="1"/>
    </row>
    <row r="5" spans="1:15" ht="15.75" thickBot="1" x14ac:dyDescent="0.2">
      <c r="A5" s="103" t="s">
        <v>178</v>
      </c>
      <c r="B5" s="135">
        <v>150</v>
      </c>
      <c r="C5" s="2">
        <f>(SUMIF('1 23'!A:A,'Rég clients'!A5,'1 23'!C:C))+(SUMIF('1 23'!I:I,'Rég clients'!A5,'1 23'!K:K))+(SUMIF('2 23'!A:A,'Rég clients'!A5,'2 23'!C:C))+(SUMIF('2 23'!I:I,'Rég clients'!A5,'2 23'!K:K))+(SUMIF('3 23'!A:A,'Rég clients'!A5,'3 23'!C:C))+(SUMIF('3 23'!I:I,'Rég clients'!A5,'3 23'!K:K))+(SUMIF('4 23'!A:A,'Rég clients'!A5,'4 23'!C:C))+(SUMIF('4 23'!I:I,'Rég clients'!A5,'4 23'!K:K))+(SUMIF('5 20'!A:A,'Rég clients'!A5,'5 20'!C:C))+(SUMIF('5 20'!I:I,'Rég clients'!A5,'5 20'!K:K))+(SUMIF('6 20'!A:A,'Rég clients'!A5,'6 20'!C:C))+(SUMIF('6 20'!I:I,'Rég clients'!A5,'6 20'!K:K))+(SUMIF('7 23'!A:A,'Rég clients'!A5,'7 23'!C:C))+(SUMIF('7 23'!I:I,'Rég clients'!A5,'7 23'!K:K))+(SUMIF('8 23'!A:A,'Rég clients'!A5,'8 23'!C:C))+(SUMIF('8 23'!I:I,'Rég clients'!A5,'8 23'!K:K))+(SUMIF('9 20'!A:A,'Rég clients'!A5,'9 20'!C:C))+(SUMIF('9 20'!I:I,'Rég clients'!A5,'9 20'!K:K))+(SUMIF('10 20'!A:A,'Rég clients'!A5,'10 20'!C:C))+(SUMIF('10 20'!I:I,'Rég clients'!A5,'10 20'!K:K))+(SUMIF('11 20'!A:A,'Rég clients'!A5,'11 20'!C:C))+(SUMIF('11 20'!I:I,'Rég clients'!A5,'11 20'!K:K))+(SUMIF('12 20'!A:A,'Rég clients'!A5,'12 20'!C:C))+(SUMIF('Rég clients'!A5,'12 20'!K:K))</f>
        <v>4</v>
      </c>
      <c r="D5" s="2">
        <f>(SUMIF('1 23'!A:A,A5,'1 23'!D:D))+(SUMIF('1 23'!I:I,A5,'1 23'!L:L))+(SUMIF('2 23'!A:A,A5,'2 23'!D:D))+(SUMIF('2 23'!I:I,A5,'2 23'!L:L))+(SUMIF('3 23'!A:A,A5,'3 23'!D:D))+(SUMIF('3 23'!I:I,A5,'3 23'!L:L))+(SUMIF('4 23'!A:A,A5,'4 23'!D:D))+(SUMIF('4 23'!I:I,A5,'4 23'!L:L))+(SUMIF('5 20'!A:A,A5,'5 20'!D:D))+(SUMIF('5 20'!I:I,A5,'5 20'!L:L))+(SUMIF('6 20'!A:A,A5,'6 20'!D:D))+(SUMIF('6 20'!I:I,A5,'6 20'!L:L))+(SUMIF('7 23'!A:A,A5,'7 23'!D:D))+(SUMIF('7 23'!I:I,A5,'7 23'!L:L))+(SUMIF('8 23'!A:A,A5,'8 23'!D:D))+(SUMIF('8 23'!I:I,A5,'8 23'!L:L))+(SUMIF('9 20'!A:A,A5,'9 20'!D:D))+(SUMIF('9 20'!I:I,A5,'9 20'!L:L))+(SUMIF('10 20'!A:A,A5,'10 20'!D:D))+(SUMIF('10 20'!I:I,A5,'10 20'!L:L))+(SUMIF('11 20'!A:A,A5,'11 20'!D:D))+(SUMIF('11 20'!I:I,A5,'11 20'!L:L))+(SUMIF('12 20'!A:A,A5,'12 20'!D:D))+(SUMIF('12 20'!A:A,'Rég clients'!A5,'12 20'!L:L))</f>
        <v>27</v>
      </c>
      <c r="E5" s="3">
        <f>B5*D5</f>
        <v>4050</v>
      </c>
      <c r="G5" s="18"/>
      <c r="H5" s="27" t="s">
        <v>6</v>
      </c>
      <c r="I5" s="17" t="s">
        <v>28</v>
      </c>
      <c r="J5" s="21" t="s">
        <v>29</v>
      </c>
      <c r="K5" s="21" t="s">
        <v>27</v>
      </c>
      <c r="L5" s="17" t="s">
        <v>69</v>
      </c>
      <c r="M5" s="1"/>
      <c r="N5" s="1"/>
    </row>
    <row r="6" spans="1:15" x14ac:dyDescent="0.15">
      <c r="A6" s="103" t="s">
        <v>165</v>
      </c>
      <c r="B6" s="135">
        <v>100</v>
      </c>
      <c r="C6" s="2">
        <f>(SUMIF('1 23'!A:A,'Rég clients'!A6,'1 23'!C:C))+(SUMIF('1 23'!I:I,'Rég clients'!A6,'1 23'!K:K))+(SUMIF('2 23'!A:A,'Rég clients'!A6,'2 23'!C:C))+(SUMIF('2 23'!I:I,'Rég clients'!A6,'2 23'!K:K))+(SUMIF('3 23'!A:A,'Rég clients'!A6,'3 23'!C:C))+(SUMIF('3 23'!I:I,'Rég clients'!A6,'3 23'!K:K))+(SUMIF('4 23'!A:A,'Rég clients'!A6,'4 23'!C:C))+(SUMIF('4 23'!I:I,'Rég clients'!A6,'4 23'!K:K))+(SUMIF('5 20'!A:A,'Rég clients'!A6,'5 20'!C:C))+(SUMIF('5 20'!I:I,'Rég clients'!A6,'5 20'!K:K))+(SUMIF('6 20'!A:A,'Rég clients'!A6,'6 20'!C:C))+(SUMIF('6 20'!I:I,'Rég clients'!A6,'6 20'!K:K))+(SUMIF('7 23'!A:A,'Rég clients'!A6,'7 23'!C:C))+(SUMIF('7 23'!I:I,'Rég clients'!A6,'7 23'!K:K))+(SUMIF('8 23'!A:A,'Rég clients'!A6,'8 23'!C:C))+(SUMIF('8 23'!I:I,'Rég clients'!A6,'8 23'!K:K))+(SUMIF('9 20'!A:A,'Rég clients'!A6,'9 20'!C:C))+(SUMIF('9 20'!I:I,'Rég clients'!A6,'9 20'!K:K))+(SUMIF('10 20'!A:A,'Rég clients'!A6,'10 20'!C:C))+(SUMIF('10 20'!I:I,'Rég clients'!A6,'10 20'!K:K))+(SUMIF('11 20'!A:A,'Rég clients'!A6,'11 20'!C:C))+(SUMIF('11 20'!I:I,'Rég clients'!A6,'11 20'!K:K))+(SUMIF('12 20'!A:A,'Rég clients'!A6,'12 20'!C:C))+(SUMIF('Rég clients'!A6,'12 20'!K:K))</f>
        <v>2</v>
      </c>
      <c r="D6" s="2">
        <f>(SUMIF('1 23'!A:A,A6,'1 23'!D:D))+(SUMIF('1 23'!I:I,A6,'1 23'!L:L))+(SUMIF('2 23'!A:A,A6,'2 23'!D:D))+(SUMIF('2 23'!I:I,A6,'2 23'!L:L))+(SUMIF('3 23'!A:A,A6,'3 23'!D:D))+(SUMIF('3 23'!I:I,A6,'3 23'!L:L))+(SUMIF('4 23'!A:A,A6,'4 23'!D:D))+(SUMIF('4 23'!I:I,A6,'4 23'!L:L))+(SUMIF('5 20'!A:A,A6,'5 20'!D:D))+(SUMIF('5 20'!I:I,A6,'5 20'!L:L))+(SUMIF('6 20'!A:A,A6,'6 20'!D:D))+(SUMIF('6 20'!I:I,A6,'6 20'!L:L))+(SUMIF('7 23'!A:A,A6,'7 23'!D:D))+(SUMIF('7 23'!I:I,A6,'7 23'!L:L))+(SUMIF('8 23'!A:A,A6,'8 23'!D:D))+(SUMIF('8 23'!I:I,A6,'8 23'!L:L))+(SUMIF('9 20'!A:A,A6,'9 20'!D:D))+(SUMIF('9 20'!I:I,A6,'9 20'!L:L))+(SUMIF('10 20'!A:A,A6,'10 20'!D:D))+(SUMIF('10 20'!I:I,A6,'10 20'!L:L))+(SUMIF('11 20'!A:A,A6,'11 20'!D:D))+(SUMIF('11 20'!I:I,A6,'11 20'!L:L))+(SUMIF('12 20'!A:A,A6,'12 20'!D:D))+(SUMIF('12 20'!A:A,'Rég clients'!A6,'12 20'!L:L))</f>
        <v>12</v>
      </c>
      <c r="E6" s="3">
        <f t="shared" ref="E6:E69" si="0">B6*D6</f>
        <v>1200</v>
      </c>
      <c r="G6" s="18"/>
      <c r="H6" s="19">
        <v>45114</v>
      </c>
      <c r="I6" s="20" t="s">
        <v>182</v>
      </c>
      <c r="J6" s="66">
        <v>36360935</v>
      </c>
      <c r="K6" s="22">
        <v>350000</v>
      </c>
      <c r="L6" s="24" t="s">
        <v>177</v>
      </c>
      <c r="M6" s="1"/>
      <c r="N6" s="1"/>
    </row>
    <row r="7" spans="1:15" x14ac:dyDescent="0.15">
      <c r="A7" s="103" t="s">
        <v>181</v>
      </c>
      <c r="B7" s="135">
        <v>100</v>
      </c>
      <c r="C7" s="2">
        <f>(SUMIF('1 23'!A:A,'Rég clients'!A7,'1 23'!C:C))+(SUMIF('1 23'!I:I,'Rég clients'!A7,'1 23'!K:K))+(SUMIF('2 23'!A:A,'Rég clients'!A7,'2 23'!C:C))+(SUMIF('2 23'!I:I,'Rég clients'!A7,'2 23'!K:K))+(SUMIF('3 23'!A:A,'Rég clients'!A7,'3 23'!C:C))+(SUMIF('3 23'!I:I,'Rég clients'!A7,'3 23'!K:K))+(SUMIF('4 23'!A:A,'Rég clients'!A7,'4 23'!C:C))+(SUMIF('4 23'!I:I,'Rég clients'!A7,'4 23'!K:K))+(SUMIF('5 20'!A:A,'Rég clients'!A7,'5 20'!C:C))+(SUMIF('5 20'!I:I,'Rég clients'!A7,'5 20'!K:K))+(SUMIF('6 20'!A:A,'Rég clients'!A7,'6 20'!C:C))+(SUMIF('6 20'!I:I,'Rég clients'!A7,'6 20'!K:K))+(SUMIF('7 23'!A:A,'Rég clients'!A7,'7 23'!C:C))+(SUMIF('7 23'!I:I,'Rég clients'!A7,'7 23'!K:K))+(SUMIF('8 23'!A:A,'Rég clients'!A7,'8 23'!C:C))+(SUMIF('8 23'!I:I,'Rég clients'!A7,'8 23'!K:K))+(SUMIF('9 20'!A:A,'Rég clients'!A7,'9 20'!C:C))+(SUMIF('9 20'!I:I,'Rég clients'!A7,'9 20'!K:K))+(SUMIF('10 20'!A:A,'Rég clients'!A7,'10 20'!C:C))+(SUMIF('10 20'!I:I,'Rég clients'!A7,'10 20'!K:K))+(SUMIF('11 20'!A:A,'Rég clients'!A7,'11 20'!C:C))+(SUMIF('11 20'!I:I,'Rég clients'!A7,'11 20'!K:K))+(SUMIF('12 20'!A:A,'Rég clients'!A7,'12 20'!C:C))+(SUMIF('Rég clients'!A7,'12 20'!K:K))</f>
        <v>4</v>
      </c>
      <c r="D7" s="2">
        <f>(SUMIF('1 23'!A:A,A7,'1 23'!D:D))+(SUMIF('1 23'!I:I,A7,'1 23'!L:L))+(SUMIF('2 23'!A:A,A7,'2 23'!D:D))+(SUMIF('2 23'!I:I,A7,'2 23'!L:L))+(SUMIF('3 23'!A:A,A7,'3 23'!D:D))+(SUMIF('3 23'!I:I,A7,'3 23'!L:L))+(SUMIF('4 23'!A:A,A7,'4 23'!D:D))+(SUMIF('4 23'!I:I,A7,'4 23'!L:L))+(SUMIF('5 20'!A:A,A7,'5 20'!D:D))+(SUMIF('5 20'!I:I,A7,'5 20'!L:L))+(SUMIF('6 20'!A:A,A7,'6 20'!D:D))+(SUMIF('6 20'!I:I,A7,'6 20'!L:L))+(SUMIF('7 23'!A:A,A7,'7 23'!D:D))+(SUMIF('7 23'!I:I,A7,'7 23'!L:L))+(SUMIF('8 23'!A:A,A7,'8 23'!D:D))+(SUMIF('8 23'!I:I,A7,'8 23'!L:L))+(SUMIF('9 20'!A:A,A7,'9 20'!D:D))+(SUMIF('9 20'!I:I,A7,'9 20'!L:L))+(SUMIF('10 20'!A:A,A7,'10 20'!D:D))+(SUMIF('10 20'!I:I,A7,'10 20'!L:L))+(SUMIF('11 20'!A:A,A7,'11 20'!D:D))+(SUMIF('11 20'!I:I,A7,'11 20'!L:L))+(SUMIF('12 20'!A:A,A7,'12 20'!D:D))+(SUMIF('12 20'!A:A,'Rég clients'!A7,'12 20'!L:L))</f>
        <v>26</v>
      </c>
      <c r="E7" s="3">
        <f t="shared" si="0"/>
        <v>2600</v>
      </c>
      <c r="G7" s="18"/>
      <c r="H7" s="19">
        <v>45160</v>
      </c>
      <c r="I7" s="20" t="s">
        <v>182</v>
      </c>
      <c r="J7" s="66">
        <v>36796250</v>
      </c>
      <c r="K7" s="22">
        <v>1000000</v>
      </c>
      <c r="L7" s="24" t="s">
        <v>177</v>
      </c>
      <c r="M7" s="1"/>
      <c r="N7" s="212" t="e">
        <f>SUM(E5:E116)</f>
        <v>#VALUE!</v>
      </c>
      <c r="O7" s="212" t="e">
        <f>N7+achats!K401</f>
        <v>#VALUE!</v>
      </c>
    </row>
    <row r="8" spans="1:15" x14ac:dyDescent="0.15">
      <c r="A8" s="103" t="s">
        <v>179</v>
      </c>
      <c r="B8" s="135">
        <v>100</v>
      </c>
      <c r="C8" s="2">
        <f>(SUMIF('1 23'!A:A,'Rég clients'!A8,'1 23'!C:C))+(SUMIF('1 23'!I:I,'Rég clients'!A8,'1 23'!K:K))+(SUMIF('2 23'!A:A,'Rég clients'!A8,'2 23'!C:C))+(SUMIF('2 23'!I:I,'Rég clients'!A8,'2 23'!K:K))+(SUMIF('3 23'!A:A,'Rég clients'!A8,'3 23'!C:C))+(SUMIF('3 23'!I:I,'Rég clients'!A8,'3 23'!K:K))+(SUMIF('4 23'!A:A,'Rég clients'!A8,'4 23'!C:C))+(SUMIF('4 23'!I:I,'Rég clients'!A8,'4 23'!K:K))+(SUMIF('5 20'!A:A,'Rég clients'!A8,'5 20'!C:C))+(SUMIF('5 20'!I:I,'Rég clients'!A8,'5 20'!K:K))+(SUMIF('6 20'!A:A,'Rég clients'!A8,'6 20'!C:C))+(SUMIF('6 20'!I:I,'Rég clients'!A8,'6 20'!K:K))+(SUMIF('7 23'!A:A,'Rég clients'!A8,'7 23'!C:C))+(SUMIF('7 23'!I:I,'Rég clients'!A8,'7 23'!K:K))+(SUMIF('8 23'!A:A,'Rég clients'!A8,'8 23'!C:C))+(SUMIF('8 23'!I:I,'Rég clients'!A8,'8 23'!K:K))+(SUMIF('9 20'!A:A,'Rég clients'!A8,'9 20'!C:C))+(SUMIF('9 20'!I:I,'Rég clients'!A8,'9 20'!K:K))+(SUMIF('10 20'!A:A,'Rég clients'!A8,'10 20'!C:C))+(SUMIF('10 20'!I:I,'Rég clients'!A8,'10 20'!K:K))+(SUMIF('11 20'!A:A,'Rég clients'!A8,'11 20'!C:C))+(SUMIF('11 20'!I:I,'Rég clients'!A8,'11 20'!K:K))+(SUMIF('12 20'!A:A,'Rég clients'!A8,'12 20'!C:C))+(SUMIF('Rég clients'!A8,'12 20'!K:K))</f>
        <v>4</v>
      </c>
      <c r="D8" s="2">
        <f>(SUMIF('1 23'!A:A,A8,'1 23'!D:D))+(SUMIF('1 23'!I:I,A8,'1 23'!L:L))+(SUMIF('2 23'!A:A,A8,'2 23'!D:D))+(SUMIF('2 23'!I:I,A8,'2 23'!L:L))+(SUMIF('3 23'!A:A,A8,'3 23'!D:D))+(SUMIF('3 23'!I:I,A8,'3 23'!L:L))+(SUMIF('4 23'!A:A,A8,'4 23'!D:D))+(SUMIF('4 23'!I:I,A8,'4 23'!L:L))+(SUMIF('5 20'!A:A,A8,'5 20'!D:D))+(SUMIF('5 20'!I:I,A8,'5 20'!L:L))+(SUMIF('6 20'!A:A,A8,'6 20'!D:D))+(SUMIF('6 20'!I:I,A8,'6 20'!L:L))+(SUMIF('7 23'!A:A,A8,'7 23'!D:D))+(SUMIF('7 23'!I:I,A8,'7 23'!L:L))+(SUMIF('8 23'!A:A,A8,'8 23'!D:D))+(SUMIF('8 23'!I:I,A8,'8 23'!L:L))+(SUMIF('9 20'!A:A,A8,'9 20'!D:D))+(SUMIF('9 20'!I:I,A8,'9 20'!L:L))+(SUMIF('10 20'!A:A,A8,'10 20'!D:D))+(SUMIF('10 20'!I:I,A8,'10 20'!L:L))+(SUMIF('11 20'!A:A,A8,'11 20'!D:D))+(SUMIF('11 20'!I:I,A8,'11 20'!L:L))+(SUMIF('12 20'!A:A,A8,'12 20'!D:D))+(SUMIF('12 20'!A:A,'Rég clients'!A8,'12 20'!L:L))</f>
        <v>26</v>
      </c>
      <c r="E8" s="3">
        <f t="shared" si="0"/>
        <v>2600</v>
      </c>
      <c r="G8" s="18"/>
      <c r="H8" s="19"/>
      <c r="I8" s="20"/>
      <c r="J8" s="66"/>
      <c r="K8" s="22"/>
      <c r="L8" s="24"/>
      <c r="M8" s="1"/>
      <c r="N8" s="213"/>
      <c r="O8" s="213"/>
    </row>
    <row r="9" spans="1:15" x14ac:dyDescent="0.15">
      <c r="A9" s="103" t="s">
        <v>180</v>
      </c>
      <c r="B9" s="135">
        <v>100</v>
      </c>
      <c r="C9" s="2">
        <f>(SUMIF('1 23'!A:A,'Rég clients'!A9,'1 23'!C:C))+(SUMIF('1 23'!I:I,'Rég clients'!A9,'1 23'!K:K))+(SUMIF('2 23'!A:A,'Rég clients'!A9,'2 23'!C:C))+(SUMIF('2 23'!I:I,'Rég clients'!A9,'2 23'!K:K))+(SUMIF('3 23'!A:A,'Rég clients'!A9,'3 23'!C:C))+(SUMIF('3 23'!I:I,'Rég clients'!A9,'3 23'!K:K))+(SUMIF('4 23'!A:A,'Rég clients'!A9,'4 23'!C:C))+(SUMIF('4 23'!I:I,'Rég clients'!A9,'4 23'!K:K))+(SUMIF('5 20'!A:A,'Rég clients'!A9,'5 20'!C:C))+(SUMIF('5 20'!I:I,'Rég clients'!A9,'5 20'!K:K))+(SUMIF('6 20'!A:A,'Rég clients'!A9,'6 20'!C:C))+(SUMIF('6 20'!I:I,'Rég clients'!A9,'6 20'!K:K))+(SUMIF('7 23'!A:A,'Rég clients'!A9,'7 23'!C:C))+(SUMIF('7 23'!I:I,'Rég clients'!A9,'7 23'!K:K))+(SUMIF('8 23'!A:A,'Rég clients'!A9,'8 23'!C:C))+(SUMIF('8 23'!I:I,'Rég clients'!A9,'8 23'!K:K))+(SUMIF('9 20'!A:A,'Rég clients'!A9,'9 20'!C:C))+(SUMIF('9 20'!I:I,'Rég clients'!A9,'9 20'!K:K))+(SUMIF('10 20'!A:A,'Rég clients'!A9,'10 20'!C:C))+(SUMIF('10 20'!I:I,'Rég clients'!A9,'10 20'!K:K))+(SUMIF('11 20'!A:A,'Rég clients'!A9,'11 20'!C:C))+(SUMIF('11 20'!I:I,'Rég clients'!A9,'11 20'!K:K))+(SUMIF('12 20'!A:A,'Rég clients'!A9,'12 20'!C:C))+(SUMIF('Rég clients'!A9,'12 20'!K:K))</f>
        <v>4</v>
      </c>
      <c r="D9" s="2">
        <f>(SUMIF('1 23'!A:A,A9,'1 23'!D:D))+(SUMIF('1 23'!I:I,A9,'1 23'!L:L))+(SUMIF('2 23'!A:A,A9,'2 23'!D:D))+(SUMIF('2 23'!I:I,A9,'2 23'!L:L))+(SUMIF('3 23'!A:A,A9,'3 23'!D:D))+(SUMIF('3 23'!I:I,A9,'3 23'!L:L))+(SUMIF('4 23'!A:A,A9,'4 23'!D:D))+(SUMIF('4 23'!I:I,A9,'4 23'!L:L))+(SUMIF('5 20'!A:A,A9,'5 20'!D:D))+(SUMIF('5 20'!I:I,A9,'5 20'!L:L))+(SUMIF('6 20'!A:A,A9,'6 20'!D:D))+(SUMIF('6 20'!I:I,A9,'6 20'!L:L))+(SUMIF('7 23'!A:A,A9,'7 23'!D:D))+(SUMIF('7 23'!I:I,A9,'7 23'!L:L))+(SUMIF('8 23'!A:A,A9,'8 23'!D:D))+(SUMIF('8 23'!I:I,A9,'8 23'!L:L))+(SUMIF('9 20'!A:A,A9,'9 20'!D:D))+(SUMIF('9 20'!I:I,A9,'9 20'!L:L))+(SUMIF('10 20'!A:A,A9,'10 20'!D:D))+(SUMIF('10 20'!I:I,A9,'10 20'!L:L))+(SUMIF('11 20'!A:A,A9,'11 20'!D:D))+(SUMIF('11 20'!I:I,A9,'11 20'!L:L))+(SUMIF('12 20'!A:A,A9,'12 20'!D:D))+(SUMIF('12 20'!A:A,'Rég clients'!A9,'12 20'!L:L))</f>
        <v>260</v>
      </c>
      <c r="E9" s="3">
        <f t="shared" si="0"/>
        <v>26000</v>
      </c>
      <c r="G9" s="18"/>
      <c r="H9" s="19"/>
      <c r="I9" s="20"/>
      <c r="J9" s="66"/>
      <c r="K9" s="22"/>
      <c r="L9" s="24"/>
      <c r="M9" s="1"/>
      <c r="N9" s="211" t="s">
        <v>89</v>
      </c>
      <c r="O9" s="211"/>
    </row>
    <row r="10" spans="1:15" x14ac:dyDescent="0.15">
      <c r="A10" s="103" t="s">
        <v>183</v>
      </c>
      <c r="B10" s="135">
        <v>90</v>
      </c>
      <c r="C10" s="2">
        <f>(SUMIF('1 23'!A:A,'Rég clients'!A10,'1 23'!C:C))+(SUMIF('1 23'!I:I,'Rég clients'!A10,'1 23'!K:K))+(SUMIF('2 23'!A:A,'Rég clients'!A10,'2 23'!C:C))+(SUMIF('2 23'!I:I,'Rég clients'!A10,'2 23'!K:K))+(SUMIF('3 23'!A:A,'Rég clients'!A10,'3 23'!C:C))+(SUMIF('3 23'!I:I,'Rég clients'!A10,'3 23'!K:K))+(SUMIF('4 23'!A:A,'Rég clients'!A10,'4 23'!C:C))+(SUMIF('4 23'!I:I,'Rég clients'!A10,'4 23'!K:K))+(SUMIF('5 20'!A:A,'Rég clients'!A10,'5 20'!C:C))+(SUMIF('5 20'!I:I,'Rég clients'!A10,'5 20'!K:K))+(SUMIF('6 20'!A:A,'Rég clients'!A10,'6 20'!C:C))+(SUMIF('6 20'!I:I,'Rég clients'!A10,'6 20'!K:K))+(SUMIF('7 23'!A:A,'Rég clients'!A10,'7 23'!C:C))+(SUMIF('7 23'!I:I,'Rég clients'!A10,'7 23'!K:K))+(SUMIF('8 23'!A:A,'Rég clients'!A10,'8 23'!C:C))+(SUMIF('8 23'!I:I,'Rég clients'!A10,'8 23'!K:K))+(SUMIF('9 20'!A:A,'Rég clients'!A10,'9 20'!C:C))+(SUMIF('9 20'!I:I,'Rég clients'!A10,'9 20'!K:K))+(SUMIF('10 20'!A:A,'Rég clients'!A10,'10 20'!C:C))+(SUMIF('10 20'!I:I,'Rég clients'!A10,'10 20'!K:K))+(SUMIF('11 20'!A:A,'Rég clients'!A10,'11 20'!C:C))+(SUMIF('11 20'!I:I,'Rég clients'!A10,'11 20'!K:K))+(SUMIF('12 20'!A:A,'Rég clients'!A10,'12 20'!C:C))+(SUMIF('Rég clients'!A10,'12 20'!K:K))</f>
        <v>4</v>
      </c>
      <c r="D10" s="2">
        <f>(SUMIF('1 23'!A:A,A10,'1 23'!D:D))+(SUMIF('1 23'!I:I,A10,'1 23'!L:L))+(SUMIF('2 23'!A:A,A10,'2 23'!D:D))+(SUMIF('2 23'!I:I,A10,'2 23'!L:L))+(SUMIF('3 23'!A:A,A10,'3 23'!D:D))+(SUMIF('3 23'!I:I,A10,'3 23'!L:L))+(SUMIF('4 23'!A:A,A10,'4 23'!D:D))+(SUMIF('4 23'!I:I,A10,'4 23'!L:L))+(SUMIF('5 20'!A:A,A10,'5 20'!D:D))+(SUMIF('5 20'!I:I,A10,'5 20'!L:L))+(SUMIF('6 20'!A:A,A10,'6 20'!D:D))+(SUMIF('6 20'!I:I,A10,'6 20'!L:L))+(SUMIF('7 23'!A:A,A10,'7 23'!D:D))+(SUMIF('7 23'!I:I,A10,'7 23'!L:L))+(SUMIF('8 23'!A:A,A10,'8 23'!D:D))+(SUMIF('8 23'!I:I,A10,'8 23'!L:L))+(SUMIF('9 20'!A:A,A10,'9 20'!D:D))+(SUMIF('9 20'!I:I,A10,'9 20'!L:L))+(SUMIF('10 20'!A:A,A10,'10 20'!D:D))+(SUMIF('10 20'!I:I,A10,'10 20'!L:L))+(SUMIF('11 20'!A:A,A10,'11 20'!D:D))+(SUMIF('11 20'!I:I,A10,'11 20'!L:L))+(SUMIF('12 20'!A:A,A10,'12 20'!D:D))+(SUMIF('12 20'!A:A,'Rég clients'!A10,'12 20'!L:L))</f>
        <v>24</v>
      </c>
      <c r="E10" s="3">
        <f t="shared" si="0"/>
        <v>2160</v>
      </c>
      <c r="G10" s="18"/>
      <c r="H10" s="19"/>
      <c r="I10" s="20"/>
      <c r="J10" s="66"/>
      <c r="K10" s="22"/>
      <c r="L10" s="24"/>
      <c r="M10" s="1"/>
      <c r="N10" s="155" t="str">
        <f>'tab bord'!L4</f>
        <v>Rabat</v>
      </c>
      <c r="O10" s="155">
        <f>SUMIF(L:L,N10,K:K)</f>
        <v>0</v>
      </c>
    </row>
    <row r="11" spans="1:15" x14ac:dyDescent="0.15">
      <c r="A11" s="103" t="s">
        <v>189</v>
      </c>
      <c r="B11" s="135">
        <v>70</v>
      </c>
      <c r="C11" s="2">
        <f>(SUMIF('1 23'!A:A,'Rég clients'!A11,'1 23'!C:C))+(SUMIF('1 23'!I:I,'Rég clients'!A11,'1 23'!K:K))+(SUMIF('2 23'!A:A,'Rég clients'!A11,'2 23'!C:C))+(SUMIF('2 23'!I:I,'Rég clients'!A11,'2 23'!K:K))+(SUMIF('3 23'!A:A,'Rég clients'!A11,'3 23'!C:C))+(SUMIF('3 23'!I:I,'Rég clients'!A11,'3 23'!K:K))+(SUMIF('4 23'!A:A,'Rég clients'!A11,'4 23'!C:C))+(SUMIF('4 23'!I:I,'Rég clients'!A11,'4 23'!K:K))+(SUMIF('5 20'!A:A,'Rég clients'!A11,'5 20'!C:C))+(SUMIF('5 20'!I:I,'Rég clients'!A11,'5 20'!K:K))+(SUMIF('6 20'!A:A,'Rég clients'!A11,'6 20'!C:C))+(SUMIF('6 20'!I:I,'Rég clients'!A11,'6 20'!K:K))+(SUMIF('7 23'!A:A,'Rég clients'!A11,'7 23'!C:C))+(SUMIF('7 23'!I:I,'Rég clients'!A11,'7 23'!K:K))+(SUMIF('8 23'!A:A,'Rég clients'!A11,'8 23'!C:C))+(SUMIF('8 23'!I:I,'Rég clients'!A11,'8 23'!K:K))+(SUMIF('9 20'!A:A,'Rég clients'!A11,'9 20'!C:C))+(SUMIF('9 20'!I:I,'Rég clients'!A11,'9 20'!K:K))+(SUMIF('10 20'!A:A,'Rég clients'!A11,'10 20'!C:C))+(SUMIF('10 20'!I:I,'Rég clients'!A11,'10 20'!K:K))+(SUMIF('11 20'!A:A,'Rég clients'!A11,'11 20'!C:C))+(SUMIF('11 20'!I:I,'Rég clients'!A11,'11 20'!K:K))+(SUMIF('12 20'!A:A,'Rég clients'!A11,'12 20'!C:C))+(SUMIF('Rég clients'!A11,'12 20'!K:K))</f>
        <v>4</v>
      </c>
      <c r="D11" s="2">
        <f>(SUMIF('1 23'!A:A,A11,'1 23'!D:D))+(SUMIF('1 23'!I:I,A11,'1 23'!L:L))+(SUMIF('2 23'!A:A,A11,'2 23'!D:D))+(SUMIF('2 23'!I:I,A11,'2 23'!L:L))+(SUMIF('3 23'!A:A,A11,'3 23'!D:D))+(SUMIF('3 23'!I:I,A11,'3 23'!L:L))+(SUMIF('4 23'!A:A,A11,'4 23'!D:D))+(SUMIF('4 23'!I:I,A11,'4 23'!L:L))+(SUMIF('5 20'!A:A,A11,'5 20'!D:D))+(SUMIF('5 20'!I:I,A11,'5 20'!L:L))+(SUMIF('6 20'!A:A,A11,'6 20'!D:D))+(SUMIF('6 20'!I:I,A11,'6 20'!L:L))+(SUMIF('7 23'!A:A,A11,'7 23'!D:D))+(SUMIF('7 23'!I:I,A11,'7 23'!L:L))+(SUMIF('8 23'!A:A,A11,'8 23'!D:D))+(SUMIF('8 23'!I:I,A11,'8 23'!L:L))+(SUMIF('9 20'!A:A,A11,'9 20'!D:D))+(SUMIF('9 20'!I:I,A11,'9 20'!L:L))+(SUMIF('10 20'!A:A,A11,'10 20'!D:D))+(SUMIF('10 20'!I:I,A11,'10 20'!L:L))+(SUMIF('11 20'!A:A,A11,'11 20'!D:D))+(SUMIF('11 20'!I:I,A11,'11 20'!L:L))+(SUMIF('12 20'!A:A,A11,'12 20'!D:D))+(SUMIF('12 20'!A:A,'Rég clients'!A11,'12 20'!L:L))</f>
        <v>28</v>
      </c>
      <c r="E11" s="3">
        <f t="shared" si="0"/>
        <v>1960</v>
      </c>
      <c r="G11" s="18"/>
      <c r="H11" s="19"/>
      <c r="I11" s="20"/>
      <c r="J11" s="66"/>
      <c r="K11" s="22"/>
      <c r="L11" s="24"/>
      <c r="M11" s="1"/>
      <c r="N11" s="155" t="str">
        <f>'tab bord'!L5</f>
        <v>Frigo rte MEK</v>
      </c>
      <c r="O11" s="155">
        <f t="shared" ref="O11:O74" si="1">SUMIF(L:L,N11,K:K)</f>
        <v>1350000</v>
      </c>
    </row>
    <row r="12" spans="1:15" x14ac:dyDescent="0.15">
      <c r="A12" s="103" t="s">
        <v>184</v>
      </c>
      <c r="B12" s="135" t="s">
        <v>100</v>
      </c>
      <c r="C12" s="2">
        <f>(SUMIF('1 23'!A:A,'Rég clients'!A12,'1 23'!C:C))+(SUMIF('1 23'!I:I,'Rég clients'!A12,'1 23'!K:K))+(SUMIF('2 23'!A:A,'Rég clients'!A12,'2 23'!C:C))+(SUMIF('2 23'!I:I,'Rég clients'!A12,'2 23'!K:K))+(SUMIF('3 23'!A:A,'Rég clients'!A12,'3 23'!C:C))+(SUMIF('3 23'!I:I,'Rég clients'!A12,'3 23'!K:K))+(SUMIF('4 23'!A:A,'Rég clients'!A12,'4 23'!C:C))+(SUMIF('4 23'!I:I,'Rég clients'!A12,'4 23'!K:K))+(SUMIF('5 20'!A:A,'Rég clients'!A12,'5 20'!C:C))+(SUMIF('5 20'!I:I,'Rég clients'!A12,'5 20'!K:K))+(SUMIF('6 20'!A:A,'Rég clients'!A12,'6 20'!C:C))+(SUMIF('6 20'!I:I,'Rég clients'!A12,'6 20'!K:K))+(SUMIF('7 23'!A:A,'Rég clients'!A12,'7 23'!C:C))+(SUMIF('7 23'!I:I,'Rég clients'!A12,'7 23'!K:K))+(SUMIF('8 23'!A:A,'Rég clients'!A12,'8 23'!C:C))+(SUMIF('8 23'!I:I,'Rég clients'!A12,'8 23'!K:K))+(SUMIF('9 20'!A:A,'Rég clients'!A12,'9 20'!C:C))+(SUMIF('9 20'!I:I,'Rég clients'!A12,'9 20'!K:K))+(SUMIF('10 20'!A:A,'Rég clients'!A12,'10 20'!C:C))+(SUMIF('10 20'!I:I,'Rég clients'!A12,'10 20'!K:K))+(SUMIF('11 20'!A:A,'Rég clients'!A12,'11 20'!C:C))+(SUMIF('11 20'!I:I,'Rég clients'!A12,'11 20'!K:K))+(SUMIF('12 20'!A:A,'Rég clients'!A12,'12 20'!C:C))+(SUMIF('Rég clients'!A12,'12 20'!K:K))</f>
        <v>0</v>
      </c>
      <c r="D12" s="2">
        <f>(SUMIF('1 23'!A:A,A12,'1 23'!D:D))+(SUMIF('1 23'!I:I,A12,'1 23'!L:L))+(SUMIF('2 23'!A:A,A12,'2 23'!D:D))+(SUMIF('2 23'!I:I,A12,'2 23'!L:L))+(SUMIF('3 23'!A:A,A12,'3 23'!D:D))+(SUMIF('3 23'!I:I,A12,'3 23'!L:L))+(SUMIF('4 23'!A:A,A12,'4 23'!D:D))+(SUMIF('4 23'!I:I,A12,'4 23'!L:L))+(SUMIF('5 20'!A:A,A12,'5 20'!D:D))+(SUMIF('5 20'!I:I,A12,'5 20'!L:L))+(SUMIF('6 20'!A:A,A12,'6 20'!D:D))+(SUMIF('6 20'!I:I,A12,'6 20'!L:L))+(SUMIF('7 23'!A:A,A12,'7 23'!D:D))+(SUMIF('7 23'!I:I,A12,'7 23'!L:L))+(SUMIF('8 23'!A:A,A12,'8 23'!D:D))+(SUMIF('8 23'!I:I,A12,'8 23'!L:L))+(SUMIF('9 20'!A:A,A12,'9 20'!D:D))+(SUMIF('9 20'!I:I,A12,'9 20'!L:L))+(SUMIF('10 20'!A:A,A12,'10 20'!D:D))+(SUMIF('10 20'!I:I,A12,'10 20'!L:L))+(SUMIF('11 20'!A:A,A12,'11 20'!D:D))+(SUMIF('11 20'!I:I,A12,'11 20'!L:L))+(SUMIF('12 20'!A:A,A12,'12 20'!D:D))+(SUMIF('12 20'!A:A,'Rég clients'!A12,'12 20'!L:L))</f>
        <v>0</v>
      </c>
      <c r="E12" s="3" t="e">
        <f t="shared" si="0"/>
        <v>#VALUE!</v>
      </c>
      <c r="G12" s="18"/>
      <c r="H12" s="19"/>
      <c r="I12" s="20"/>
      <c r="J12" s="66"/>
      <c r="K12" s="22"/>
      <c r="L12" s="24"/>
      <c r="M12" s="1"/>
      <c r="N12" s="155" t="str">
        <f>'tab bord'!L6</f>
        <v>Bab ftouh</v>
      </c>
      <c r="O12" s="155">
        <f t="shared" si="1"/>
        <v>0</v>
      </c>
    </row>
    <row r="13" spans="1:15" x14ac:dyDescent="0.15">
      <c r="A13" s="103" t="s">
        <v>185</v>
      </c>
      <c r="B13" s="135">
        <v>140</v>
      </c>
      <c r="C13" s="2">
        <f>(SUMIF('1 23'!A:A,'Rég clients'!A13,'1 23'!C:C))+(SUMIF('1 23'!I:I,'Rég clients'!A13,'1 23'!K:K))+(SUMIF('2 23'!A:A,'Rég clients'!A13,'2 23'!C:C))+(SUMIF('2 23'!I:I,'Rég clients'!A13,'2 23'!K:K))+(SUMIF('3 23'!A:A,'Rég clients'!A13,'3 23'!C:C))+(SUMIF('3 23'!I:I,'Rég clients'!A13,'3 23'!K:K))+(SUMIF('4 23'!A:A,'Rég clients'!A13,'4 23'!C:C))+(SUMIF('4 23'!I:I,'Rég clients'!A13,'4 23'!K:K))+(SUMIF('5 20'!A:A,'Rég clients'!A13,'5 20'!C:C))+(SUMIF('5 20'!I:I,'Rég clients'!A13,'5 20'!K:K))+(SUMIF('6 20'!A:A,'Rég clients'!A13,'6 20'!C:C))+(SUMIF('6 20'!I:I,'Rég clients'!A13,'6 20'!K:K))+(SUMIF('7 23'!A:A,'Rég clients'!A13,'7 23'!C:C))+(SUMIF('7 23'!I:I,'Rég clients'!A13,'7 23'!K:K))+(SUMIF('8 23'!A:A,'Rég clients'!A13,'8 23'!C:C))+(SUMIF('8 23'!I:I,'Rég clients'!A13,'8 23'!K:K))+(SUMIF('9 20'!A:A,'Rég clients'!A13,'9 20'!C:C))+(SUMIF('9 20'!I:I,'Rég clients'!A13,'9 20'!K:K))+(SUMIF('10 20'!A:A,'Rég clients'!A13,'10 20'!C:C))+(SUMIF('10 20'!I:I,'Rég clients'!A13,'10 20'!K:K))+(SUMIF('11 20'!A:A,'Rég clients'!A13,'11 20'!C:C))+(SUMIF('11 20'!I:I,'Rég clients'!A13,'11 20'!K:K))+(SUMIF('12 20'!A:A,'Rég clients'!A13,'12 20'!C:C))+(SUMIF('Rég clients'!A13,'12 20'!K:K))</f>
        <v>4</v>
      </c>
      <c r="D13" s="2">
        <f>(SUMIF('1 23'!A:A,A13,'1 23'!D:D))+(SUMIF('1 23'!I:I,A13,'1 23'!L:L))+(SUMIF('2 23'!A:A,A13,'2 23'!D:D))+(SUMIF('2 23'!I:I,A13,'2 23'!L:L))+(SUMIF('3 23'!A:A,A13,'3 23'!D:D))+(SUMIF('3 23'!I:I,A13,'3 23'!L:L))+(SUMIF('4 23'!A:A,A13,'4 23'!D:D))+(SUMIF('4 23'!I:I,A13,'4 23'!L:L))+(SUMIF('5 20'!A:A,A13,'5 20'!D:D))+(SUMIF('5 20'!I:I,A13,'5 20'!L:L))+(SUMIF('6 20'!A:A,A13,'6 20'!D:D))+(SUMIF('6 20'!I:I,A13,'6 20'!L:L))+(SUMIF('7 23'!A:A,A13,'7 23'!D:D))+(SUMIF('7 23'!I:I,A13,'7 23'!L:L))+(SUMIF('8 23'!A:A,A13,'8 23'!D:D))+(SUMIF('8 23'!I:I,A13,'8 23'!L:L))+(SUMIF('9 20'!A:A,A13,'9 20'!D:D))+(SUMIF('9 20'!I:I,A13,'9 20'!L:L))+(SUMIF('10 20'!A:A,A13,'10 20'!D:D))+(SUMIF('10 20'!I:I,A13,'10 20'!L:L))+(SUMIF('11 20'!A:A,A13,'11 20'!D:D))+(SUMIF('11 20'!I:I,A13,'11 20'!L:L))+(SUMIF('12 20'!A:A,A13,'12 20'!D:D))+(SUMIF('12 20'!A:A,'Rég clients'!A13,'12 20'!L:L))</f>
        <v>23</v>
      </c>
      <c r="E13" s="3">
        <f t="shared" si="0"/>
        <v>3220</v>
      </c>
      <c r="G13" s="18"/>
      <c r="H13" s="19"/>
      <c r="I13" s="20"/>
      <c r="J13" s="66"/>
      <c r="K13" s="22"/>
      <c r="L13" s="24"/>
      <c r="M13" s="1"/>
      <c r="N13" s="155" t="str">
        <f>'tab bord'!L7</f>
        <v>ferme ghomari</v>
      </c>
      <c r="O13" s="155">
        <f t="shared" si="1"/>
        <v>0</v>
      </c>
    </row>
    <row r="14" spans="1:15" x14ac:dyDescent="0.15">
      <c r="A14" s="103" t="s">
        <v>188</v>
      </c>
      <c r="B14" s="135">
        <v>80</v>
      </c>
      <c r="C14" s="2">
        <f>(SUMIF('1 23'!A:A,'Rég clients'!A14,'1 23'!C:C))+(SUMIF('1 23'!I:I,'Rég clients'!A14,'1 23'!K:K))+(SUMIF('2 23'!A:A,'Rég clients'!A14,'2 23'!C:C))+(SUMIF('2 23'!I:I,'Rég clients'!A14,'2 23'!K:K))+(SUMIF('3 23'!A:A,'Rég clients'!A14,'3 23'!C:C))+(SUMIF('3 23'!I:I,'Rég clients'!A14,'3 23'!K:K))+(SUMIF('4 23'!A:A,'Rég clients'!A14,'4 23'!C:C))+(SUMIF('4 23'!I:I,'Rég clients'!A14,'4 23'!K:K))+(SUMIF('5 20'!A:A,'Rég clients'!A14,'5 20'!C:C))+(SUMIF('5 20'!I:I,'Rég clients'!A14,'5 20'!K:K))+(SUMIF('6 20'!A:A,'Rég clients'!A14,'6 20'!C:C))+(SUMIF('6 20'!I:I,'Rég clients'!A14,'6 20'!K:K))+(SUMIF('7 23'!A:A,'Rég clients'!A14,'7 23'!C:C))+(SUMIF('7 23'!I:I,'Rég clients'!A14,'7 23'!K:K))+(SUMIF('8 23'!A:A,'Rég clients'!A14,'8 23'!C:C))+(SUMIF('8 23'!I:I,'Rég clients'!A14,'8 23'!K:K))+(SUMIF('9 20'!A:A,'Rég clients'!A14,'9 20'!C:C))+(SUMIF('9 20'!I:I,'Rég clients'!A14,'9 20'!K:K))+(SUMIF('10 20'!A:A,'Rég clients'!A14,'10 20'!C:C))+(SUMIF('10 20'!I:I,'Rég clients'!A14,'10 20'!K:K))+(SUMIF('11 20'!A:A,'Rég clients'!A14,'11 20'!C:C))+(SUMIF('11 20'!I:I,'Rég clients'!A14,'11 20'!K:K))+(SUMIF('12 20'!A:A,'Rég clients'!A14,'12 20'!C:C))+(SUMIF('Rég clients'!A14,'12 20'!K:K))</f>
        <v>3</v>
      </c>
      <c r="D14" s="2">
        <f>(SUMIF('1 23'!A:A,A14,'1 23'!D:D))+(SUMIF('1 23'!I:I,A14,'1 23'!L:L))+(SUMIF('2 23'!A:A,A14,'2 23'!D:D))+(SUMIF('2 23'!I:I,A14,'2 23'!L:L))+(SUMIF('3 23'!A:A,A14,'3 23'!D:D))+(SUMIF('3 23'!I:I,A14,'3 23'!L:L))+(SUMIF('4 23'!A:A,A14,'4 23'!D:D))+(SUMIF('4 23'!I:I,A14,'4 23'!L:L))+(SUMIF('5 20'!A:A,A14,'5 20'!D:D))+(SUMIF('5 20'!I:I,A14,'5 20'!L:L))+(SUMIF('6 20'!A:A,A14,'6 20'!D:D))+(SUMIF('6 20'!I:I,A14,'6 20'!L:L))+(SUMIF('7 23'!A:A,A14,'7 23'!D:D))+(SUMIF('7 23'!I:I,A14,'7 23'!L:L))+(SUMIF('8 23'!A:A,A14,'8 23'!D:D))+(SUMIF('8 23'!I:I,A14,'8 23'!L:L))+(SUMIF('9 20'!A:A,A14,'9 20'!D:D))+(SUMIF('9 20'!I:I,A14,'9 20'!L:L))+(SUMIF('10 20'!A:A,A14,'10 20'!D:D))+(SUMIF('10 20'!I:I,A14,'10 20'!L:L))+(SUMIF('11 20'!A:A,A14,'11 20'!D:D))+(SUMIF('11 20'!I:I,A14,'11 20'!L:L))+(SUMIF('12 20'!A:A,A14,'12 20'!D:D))+(SUMIF('12 20'!A:A,'Rég clients'!A14,'12 20'!L:L))</f>
        <v>21</v>
      </c>
      <c r="E14" s="3">
        <f t="shared" si="0"/>
        <v>1680</v>
      </c>
      <c r="G14" s="18"/>
      <c r="H14" s="19"/>
      <c r="I14" s="20"/>
      <c r="J14" s="66"/>
      <c r="K14" s="22"/>
      <c r="L14" s="24"/>
      <c r="M14" s="1"/>
      <c r="N14" s="155">
        <f>'tab bord'!L8</f>
        <v>0</v>
      </c>
      <c r="O14" s="155">
        <f t="shared" si="1"/>
        <v>0</v>
      </c>
    </row>
    <row r="15" spans="1:15" x14ac:dyDescent="0.15">
      <c r="A15" s="103" t="s">
        <v>186</v>
      </c>
      <c r="B15" s="135">
        <v>100</v>
      </c>
      <c r="C15" s="2">
        <f>(SUMIF('1 23'!A:A,'Rég clients'!A15,'1 23'!C:C))+(SUMIF('1 23'!I:I,'Rég clients'!A15,'1 23'!K:K))+(SUMIF('2 23'!A:A,'Rég clients'!A15,'2 23'!C:C))+(SUMIF('2 23'!I:I,'Rég clients'!A15,'2 23'!K:K))+(SUMIF('3 23'!A:A,'Rég clients'!A15,'3 23'!C:C))+(SUMIF('3 23'!I:I,'Rég clients'!A15,'3 23'!K:K))+(SUMIF('4 23'!A:A,'Rég clients'!A15,'4 23'!C:C))+(SUMIF('4 23'!I:I,'Rég clients'!A15,'4 23'!K:K))+(SUMIF('5 20'!A:A,'Rég clients'!A15,'5 20'!C:C))+(SUMIF('5 20'!I:I,'Rég clients'!A15,'5 20'!K:K))+(SUMIF('6 20'!A:A,'Rég clients'!A15,'6 20'!C:C))+(SUMIF('6 20'!I:I,'Rég clients'!A15,'6 20'!K:K))+(SUMIF('7 23'!A:A,'Rég clients'!A15,'7 23'!C:C))+(SUMIF('7 23'!I:I,'Rég clients'!A15,'7 23'!K:K))+(SUMIF('8 23'!A:A,'Rég clients'!A15,'8 23'!C:C))+(SUMIF('8 23'!I:I,'Rég clients'!A15,'8 23'!K:K))+(SUMIF('9 20'!A:A,'Rég clients'!A15,'9 20'!C:C))+(SUMIF('9 20'!I:I,'Rég clients'!A15,'9 20'!K:K))+(SUMIF('10 20'!A:A,'Rég clients'!A15,'10 20'!C:C))+(SUMIF('10 20'!I:I,'Rég clients'!A15,'10 20'!K:K))+(SUMIF('11 20'!A:A,'Rég clients'!A15,'11 20'!C:C))+(SUMIF('11 20'!I:I,'Rég clients'!A15,'11 20'!K:K))+(SUMIF('12 20'!A:A,'Rég clients'!A15,'12 20'!C:C))+(SUMIF('Rég clients'!A15,'12 20'!K:K))</f>
        <v>3</v>
      </c>
      <c r="D15" s="2">
        <f>(SUMIF('1 23'!A:A,A15,'1 23'!D:D))+(SUMIF('1 23'!I:I,A15,'1 23'!L:L))+(SUMIF('2 23'!A:A,A15,'2 23'!D:D))+(SUMIF('2 23'!I:I,A15,'2 23'!L:L))+(SUMIF('3 23'!A:A,A15,'3 23'!D:D))+(SUMIF('3 23'!I:I,A15,'3 23'!L:L))+(SUMIF('4 23'!A:A,A15,'4 23'!D:D))+(SUMIF('4 23'!I:I,A15,'4 23'!L:L))+(SUMIF('5 20'!A:A,A15,'5 20'!D:D))+(SUMIF('5 20'!I:I,A15,'5 20'!L:L))+(SUMIF('6 20'!A:A,A15,'6 20'!D:D))+(SUMIF('6 20'!I:I,A15,'6 20'!L:L))+(SUMIF('7 23'!A:A,A15,'7 23'!D:D))+(SUMIF('7 23'!I:I,A15,'7 23'!L:L))+(SUMIF('8 23'!A:A,A15,'8 23'!D:D))+(SUMIF('8 23'!I:I,A15,'8 23'!L:L))+(SUMIF('9 20'!A:A,A15,'9 20'!D:D))+(SUMIF('9 20'!I:I,A15,'9 20'!L:L))+(SUMIF('10 20'!A:A,A15,'10 20'!D:D))+(SUMIF('10 20'!I:I,A15,'10 20'!L:L))+(SUMIF('11 20'!A:A,A15,'11 20'!D:D))+(SUMIF('11 20'!I:I,A15,'11 20'!L:L))+(SUMIF('12 20'!A:A,A15,'12 20'!D:D))+(SUMIF('12 20'!A:A,'Rég clients'!A15,'12 20'!L:L))</f>
        <v>150</v>
      </c>
      <c r="E15" s="3">
        <f t="shared" si="0"/>
        <v>15000</v>
      </c>
      <c r="G15" s="18"/>
      <c r="H15" s="19"/>
      <c r="I15" s="20"/>
      <c r="J15" s="66"/>
      <c r="K15" s="22"/>
      <c r="L15" s="24"/>
      <c r="M15" s="1"/>
      <c r="N15" s="155">
        <f>'tab bord'!L9</f>
        <v>0</v>
      </c>
      <c r="O15" s="155">
        <f t="shared" si="1"/>
        <v>0</v>
      </c>
    </row>
    <row r="16" spans="1:15" x14ac:dyDescent="0.15">
      <c r="A16" s="103" t="s">
        <v>187</v>
      </c>
      <c r="B16" s="135">
        <v>130</v>
      </c>
      <c r="C16" s="2">
        <f>(SUMIF('1 23'!A:A,'Rég clients'!A16,'1 23'!C:C))+(SUMIF('1 23'!I:I,'Rég clients'!A16,'1 23'!K:K))+(SUMIF('2 23'!A:A,'Rég clients'!A16,'2 23'!C:C))+(SUMIF('2 23'!I:I,'Rég clients'!A16,'2 23'!K:K))+(SUMIF('3 23'!A:A,'Rég clients'!A16,'3 23'!C:C))+(SUMIF('3 23'!I:I,'Rég clients'!A16,'3 23'!K:K))+(SUMIF('4 23'!A:A,'Rég clients'!A16,'4 23'!C:C))+(SUMIF('4 23'!I:I,'Rég clients'!A16,'4 23'!K:K))+(SUMIF('5 20'!A:A,'Rég clients'!A16,'5 20'!C:C))+(SUMIF('5 20'!I:I,'Rég clients'!A16,'5 20'!K:K))+(SUMIF('6 20'!A:A,'Rég clients'!A16,'6 20'!C:C))+(SUMIF('6 20'!I:I,'Rég clients'!A16,'6 20'!K:K))+(SUMIF('7 23'!A:A,'Rég clients'!A16,'7 23'!C:C))+(SUMIF('7 23'!I:I,'Rég clients'!A16,'7 23'!K:K))+(SUMIF('8 23'!A:A,'Rég clients'!A16,'8 23'!C:C))+(SUMIF('8 23'!I:I,'Rég clients'!A16,'8 23'!K:K))+(SUMIF('9 20'!A:A,'Rég clients'!A16,'9 20'!C:C))+(SUMIF('9 20'!I:I,'Rég clients'!A16,'9 20'!K:K))+(SUMIF('10 20'!A:A,'Rég clients'!A16,'10 20'!C:C))+(SUMIF('10 20'!I:I,'Rég clients'!A16,'10 20'!K:K))+(SUMIF('11 20'!A:A,'Rég clients'!A16,'11 20'!C:C))+(SUMIF('11 20'!I:I,'Rég clients'!A16,'11 20'!K:K))+(SUMIF('12 20'!A:A,'Rég clients'!A16,'12 20'!C:C))+(SUMIF('Rég clients'!A16,'12 20'!K:K))</f>
        <v>2</v>
      </c>
      <c r="D16" s="2">
        <f>(SUMIF('1 23'!A:A,A16,'1 23'!D:D))+(SUMIF('1 23'!I:I,A16,'1 23'!L:L))+(SUMIF('2 23'!A:A,A16,'2 23'!D:D))+(SUMIF('2 23'!I:I,A16,'2 23'!L:L))+(SUMIF('3 23'!A:A,A16,'3 23'!D:D))+(SUMIF('3 23'!I:I,A16,'3 23'!L:L))+(SUMIF('4 23'!A:A,A16,'4 23'!D:D))+(SUMIF('4 23'!I:I,A16,'4 23'!L:L))+(SUMIF('5 20'!A:A,A16,'5 20'!D:D))+(SUMIF('5 20'!I:I,A16,'5 20'!L:L))+(SUMIF('6 20'!A:A,A16,'6 20'!D:D))+(SUMIF('6 20'!I:I,A16,'6 20'!L:L))+(SUMIF('7 23'!A:A,A16,'7 23'!D:D))+(SUMIF('7 23'!I:I,A16,'7 23'!L:L))+(SUMIF('8 23'!A:A,A16,'8 23'!D:D))+(SUMIF('8 23'!I:I,A16,'8 23'!L:L))+(SUMIF('9 20'!A:A,A16,'9 20'!D:D))+(SUMIF('9 20'!I:I,A16,'9 20'!L:L))+(SUMIF('10 20'!A:A,A16,'10 20'!D:D))+(SUMIF('10 20'!I:I,A16,'10 20'!L:L))+(SUMIF('11 20'!A:A,A16,'11 20'!D:D))+(SUMIF('11 20'!I:I,A16,'11 20'!L:L))+(SUMIF('12 20'!A:A,A16,'12 20'!D:D))+(SUMIF('12 20'!A:A,'Rég clients'!A16,'12 20'!L:L))</f>
        <v>12</v>
      </c>
      <c r="E16" s="3">
        <f t="shared" si="0"/>
        <v>1560</v>
      </c>
      <c r="G16" s="18"/>
      <c r="H16" s="19"/>
      <c r="I16" s="20"/>
      <c r="J16" s="66"/>
      <c r="K16" s="22"/>
      <c r="L16" s="24"/>
      <c r="M16" s="1"/>
      <c r="N16" s="155">
        <f>'tab bord'!L10</f>
        <v>0</v>
      </c>
      <c r="O16" s="155">
        <f t="shared" si="1"/>
        <v>0</v>
      </c>
    </row>
    <row r="17" spans="1:15" x14ac:dyDescent="0.15">
      <c r="A17" s="103" t="s">
        <v>190</v>
      </c>
      <c r="B17" s="135">
        <v>90</v>
      </c>
      <c r="C17" s="2">
        <f>(SUMIF('1 23'!A:A,'Rég clients'!A17,'1 23'!C:C))+(SUMIF('1 23'!I:I,'Rég clients'!A17,'1 23'!K:K))+(SUMIF('2 23'!A:A,'Rég clients'!A17,'2 23'!C:C))+(SUMIF('2 23'!I:I,'Rég clients'!A17,'2 23'!K:K))+(SUMIF('3 23'!A:A,'Rég clients'!A17,'3 23'!C:C))+(SUMIF('3 23'!I:I,'Rég clients'!A17,'3 23'!K:K))+(SUMIF('4 23'!A:A,'Rég clients'!A17,'4 23'!C:C))+(SUMIF('4 23'!I:I,'Rég clients'!A17,'4 23'!K:K))+(SUMIF('5 20'!A:A,'Rég clients'!A17,'5 20'!C:C))+(SUMIF('5 20'!I:I,'Rég clients'!A17,'5 20'!K:K))+(SUMIF('6 20'!A:A,'Rég clients'!A17,'6 20'!C:C))+(SUMIF('6 20'!I:I,'Rég clients'!A17,'6 20'!K:K))+(SUMIF('7 23'!A:A,'Rég clients'!A17,'7 23'!C:C))+(SUMIF('7 23'!I:I,'Rég clients'!A17,'7 23'!K:K))+(SUMIF('8 23'!A:A,'Rég clients'!A17,'8 23'!C:C))+(SUMIF('8 23'!I:I,'Rég clients'!A17,'8 23'!K:K))+(SUMIF('9 20'!A:A,'Rég clients'!A17,'9 20'!C:C))+(SUMIF('9 20'!I:I,'Rég clients'!A17,'9 20'!K:K))+(SUMIF('10 20'!A:A,'Rég clients'!A17,'10 20'!C:C))+(SUMIF('10 20'!I:I,'Rég clients'!A17,'10 20'!K:K))+(SUMIF('11 20'!A:A,'Rég clients'!A17,'11 20'!C:C))+(SUMIF('11 20'!I:I,'Rég clients'!A17,'11 20'!K:K))+(SUMIF('12 20'!A:A,'Rég clients'!A17,'12 20'!C:C))+(SUMIF('Rég clients'!A17,'12 20'!K:K))</f>
        <v>2</v>
      </c>
      <c r="D17" s="2">
        <f>(SUMIF('1 23'!A:A,A17,'1 23'!D:D))+(SUMIF('1 23'!I:I,A17,'1 23'!L:L))+(SUMIF('2 23'!A:A,A17,'2 23'!D:D))+(SUMIF('2 23'!I:I,A17,'2 23'!L:L))+(SUMIF('3 23'!A:A,A17,'3 23'!D:D))+(SUMIF('3 23'!I:I,A17,'3 23'!L:L))+(SUMIF('4 23'!A:A,A17,'4 23'!D:D))+(SUMIF('4 23'!I:I,A17,'4 23'!L:L))+(SUMIF('5 20'!A:A,A17,'5 20'!D:D))+(SUMIF('5 20'!I:I,A17,'5 20'!L:L))+(SUMIF('6 20'!A:A,A17,'6 20'!D:D))+(SUMIF('6 20'!I:I,A17,'6 20'!L:L))+(SUMIF('7 23'!A:A,A17,'7 23'!D:D))+(SUMIF('7 23'!I:I,A17,'7 23'!L:L))+(SUMIF('8 23'!A:A,A17,'8 23'!D:D))+(SUMIF('8 23'!I:I,A17,'8 23'!L:L))+(SUMIF('9 20'!A:A,A17,'9 20'!D:D))+(SUMIF('9 20'!I:I,A17,'9 20'!L:L))+(SUMIF('10 20'!A:A,A17,'10 20'!D:D))+(SUMIF('10 20'!I:I,A17,'10 20'!L:L))+(SUMIF('11 20'!A:A,A17,'11 20'!D:D))+(SUMIF('11 20'!I:I,A17,'11 20'!L:L))+(SUMIF('12 20'!A:A,A17,'12 20'!D:D))+(SUMIF('12 20'!A:A,'Rég clients'!A17,'12 20'!L:L))</f>
        <v>13</v>
      </c>
      <c r="E17" s="3">
        <f t="shared" si="0"/>
        <v>1170</v>
      </c>
      <c r="G17" s="18"/>
      <c r="H17" s="19"/>
      <c r="I17" s="20"/>
      <c r="J17" s="66"/>
      <c r="K17" s="22"/>
      <c r="L17" s="24"/>
      <c r="M17" s="1"/>
      <c r="N17" s="155">
        <f>'tab bord'!L11</f>
        <v>0</v>
      </c>
      <c r="O17" s="155">
        <f t="shared" si="1"/>
        <v>0</v>
      </c>
    </row>
    <row r="18" spans="1:15" x14ac:dyDescent="0.15">
      <c r="A18" s="103"/>
      <c r="B18" s="135"/>
      <c r="C18" s="2" t="e">
        <f>(SUMIF('1 23'!A:A,'Rég clients'!A18,'1 23'!C:C))+(SUMIF('1 23'!I:I,'Rég clients'!A18,'1 23'!K:K))+(SUMIF('2 23'!A:A,'Rég clients'!A18,'2 23'!C:C))+(SUMIF('2 23'!I:I,'Rég clients'!A18,'2 23'!K:K))+(SUMIF('3 23'!A:A,'Rég clients'!A18,'3 23'!C:C))+(SUMIF('3 23'!I:I,'Rég clients'!A18,'3 23'!K:K))+(SUMIF('4 23'!A:A,'Rég clients'!A18,'4 23'!C:C))+(SUMIF('4 23'!I:I,'Rég clients'!A18,'4 23'!K:K))+(SUMIF('5 20'!A:A,'Rég clients'!A18,'5 20'!C:C))+(SUMIF('5 20'!I:I,'Rég clients'!A18,'5 20'!K:K))+(SUMIF('6 20'!A:A,'Rég clients'!A18,'6 20'!C:C))+(SUMIF('6 20'!I:I,'Rég clients'!A18,'6 20'!K:K))+(SUMIF('7 23'!A:A,'Rég clients'!A18,'7 23'!C:C))+(SUMIF('7 23'!I:I,'Rég clients'!A18,'7 23'!K:K))+(SUMIF('8 23'!A:A,'Rég clients'!A18,'8 23'!C:C))+(SUMIF('8 23'!I:I,'Rég clients'!A18,'8 23'!K:K))+(SUMIF('9 20'!A:A,'Rég clients'!A18,'9 20'!C:C))+(SUMIF('9 20'!I:I,'Rég clients'!A18,'9 20'!K:K))+(SUMIF('10 20'!A:A,'Rég clients'!A18,'10 20'!C:C))+(SUMIF('10 20'!I:I,'Rég clients'!A18,'10 20'!K:K))+(SUMIF('11 20'!A:A,'Rég clients'!A18,'11 20'!C:C))+(SUMIF('11 20'!I:I,'Rég clients'!A18,'11 20'!K:K))+(SUMIF('12 20'!A:A,'Rég clients'!A18,'12 20'!C:C))+(SUMIF('Rég clients'!A18,'12 20'!K:K))</f>
        <v>#DIV/0!</v>
      </c>
      <c r="D18" s="2">
        <f>(SUMIF('1 23'!A:A,A18,'1 23'!D:D))+(SUMIF('1 23'!I:I,A18,'1 23'!L:L))+(SUMIF('2 23'!A:A,A18,'2 23'!D:D))+(SUMIF('2 23'!I:I,A18,'2 23'!L:L))+(SUMIF('3 23'!A:A,A18,'3 23'!D:D))+(SUMIF('3 23'!I:I,A18,'3 23'!L:L))+(SUMIF('4 23'!A:A,A18,'4 23'!D:D))+(SUMIF('4 23'!I:I,A18,'4 23'!L:L))+(SUMIF('5 20'!A:A,A18,'5 20'!D:D))+(SUMIF('5 20'!I:I,A18,'5 20'!L:L))+(SUMIF('6 20'!A:A,A18,'6 20'!D:D))+(SUMIF('6 20'!I:I,A18,'6 20'!L:L))+(SUMIF('7 23'!A:A,A18,'7 23'!D:D))+(SUMIF('7 23'!I:I,A18,'7 23'!L:L))+(SUMIF('8 23'!A:A,A18,'8 23'!D:D))+(SUMIF('8 23'!I:I,A18,'8 23'!L:L))+(SUMIF('9 20'!A:A,A18,'9 20'!D:D))+(SUMIF('9 20'!I:I,A18,'9 20'!L:L))+(SUMIF('10 20'!A:A,A18,'10 20'!D:D))+(SUMIF('10 20'!I:I,A18,'10 20'!L:L))+(SUMIF('11 20'!A:A,A18,'11 20'!D:D))+(SUMIF('11 20'!I:I,A18,'11 20'!L:L))+(SUMIF('12 20'!A:A,A18,'12 20'!D:D))+(SUMIF('12 20'!A:A,'Rég clients'!A18,'12 20'!L:L))</f>
        <v>0</v>
      </c>
      <c r="E18" s="3">
        <f t="shared" si="0"/>
        <v>0</v>
      </c>
      <c r="G18" s="18"/>
      <c r="H18" s="19"/>
      <c r="I18" s="20"/>
      <c r="J18" s="66"/>
      <c r="K18" s="22"/>
      <c r="L18" s="24"/>
      <c r="M18" s="1"/>
      <c r="N18" s="155">
        <f>'tab bord'!L12</f>
        <v>0</v>
      </c>
      <c r="O18" s="155">
        <f t="shared" si="1"/>
        <v>0</v>
      </c>
    </row>
    <row r="19" spans="1:15" x14ac:dyDescent="0.15">
      <c r="A19" s="103"/>
      <c r="B19" s="135"/>
      <c r="C19" s="2" t="e">
        <f>(SUMIF('1 23'!A:A,'Rég clients'!A19,'1 23'!C:C))+(SUMIF('1 23'!I:I,'Rég clients'!A19,'1 23'!K:K))+(SUMIF('2 23'!A:A,'Rég clients'!A19,'2 23'!C:C))+(SUMIF('2 23'!I:I,'Rég clients'!A19,'2 23'!K:K))+(SUMIF('3 23'!A:A,'Rég clients'!A19,'3 23'!C:C))+(SUMIF('3 23'!I:I,'Rég clients'!A19,'3 23'!K:K))+(SUMIF('4 23'!A:A,'Rég clients'!A19,'4 23'!C:C))+(SUMIF('4 23'!I:I,'Rég clients'!A19,'4 23'!K:K))+(SUMIF('5 20'!A:A,'Rég clients'!A19,'5 20'!C:C))+(SUMIF('5 20'!I:I,'Rég clients'!A19,'5 20'!K:K))+(SUMIF('6 20'!A:A,'Rég clients'!A19,'6 20'!C:C))+(SUMIF('6 20'!I:I,'Rég clients'!A19,'6 20'!K:K))+(SUMIF('7 23'!A:A,'Rég clients'!A19,'7 23'!C:C))+(SUMIF('7 23'!I:I,'Rég clients'!A19,'7 23'!K:K))+(SUMIF('8 23'!A:A,'Rég clients'!A19,'8 23'!C:C))+(SUMIF('8 23'!I:I,'Rég clients'!A19,'8 23'!K:K))+(SUMIF('9 20'!A:A,'Rég clients'!A19,'9 20'!C:C))+(SUMIF('9 20'!I:I,'Rég clients'!A19,'9 20'!K:K))+(SUMIF('10 20'!A:A,'Rég clients'!A19,'10 20'!C:C))+(SUMIF('10 20'!I:I,'Rég clients'!A19,'10 20'!K:K))+(SUMIF('11 20'!A:A,'Rég clients'!A19,'11 20'!C:C))+(SUMIF('11 20'!I:I,'Rég clients'!A19,'11 20'!K:K))+(SUMIF('12 20'!A:A,'Rég clients'!A19,'12 20'!C:C))+(SUMIF('Rég clients'!A19,'12 20'!K:K))</f>
        <v>#DIV/0!</v>
      </c>
      <c r="D19" s="2">
        <f>(SUMIF('1 23'!A:A,A19,'1 23'!D:D))+(SUMIF('1 23'!I:I,A19,'1 23'!L:L))+(SUMIF('2 23'!A:A,A19,'2 23'!D:D))+(SUMIF('2 23'!I:I,A19,'2 23'!L:L))+(SUMIF('3 23'!A:A,A19,'3 23'!D:D))+(SUMIF('3 23'!I:I,A19,'3 23'!L:L))+(SUMIF('4 23'!A:A,A19,'4 23'!D:D))+(SUMIF('4 23'!I:I,A19,'4 23'!L:L))+(SUMIF('5 20'!A:A,A19,'5 20'!D:D))+(SUMIF('5 20'!I:I,A19,'5 20'!L:L))+(SUMIF('6 20'!A:A,A19,'6 20'!D:D))+(SUMIF('6 20'!I:I,A19,'6 20'!L:L))+(SUMIF('7 23'!A:A,A19,'7 23'!D:D))+(SUMIF('7 23'!I:I,A19,'7 23'!L:L))+(SUMIF('8 23'!A:A,A19,'8 23'!D:D))+(SUMIF('8 23'!I:I,A19,'8 23'!L:L))+(SUMIF('9 20'!A:A,A19,'9 20'!D:D))+(SUMIF('9 20'!I:I,A19,'9 20'!L:L))+(SUMIF('10 20'!A:A,A19,'10 20'!D:D))+(SUMIF('10 20'!I:I,A19,'10 20'!L:L))+(SUMIF('11 20'!A:A,A19,'11 20'!D:D))+(SUMIF('11 20'!I:I,A19,'11 20'!L:L))+(SUMIF('12 20'!A:A,A19,'12 20'!D:D))+(SUMIF('12 20'!A:A,'Rég clients'!A19,'12 20'!L:L))</f>
        <v>0</v>
      </c>
      <c r="E19" s="3">
        <f t="shared" si="0"/>
        <v>0</v>
      </c>
      <c r="G19" s="18"/>
      <c r="H19" s="19"/>
      <c r="I19" s="20"/>
      <c r="J19" s="66"/>
      <c r="K19" s="22"/>
      <c r="L19" s="24"/>
      <c r="M19" s="1"/>
      <c r="N19" s="155">
        <f>'tab bord'!L13</f>
        <v>0</v>
      </c>
      <c r="O19" s="155">
        <f t="shared" si="1"/>
        <v>0</v>
      </c>
    </row>
    <row r="20" spans="1:15" x14ac:dyDescent="0.15">
      <c r="A20" s="103"/>
      <c r="B20" s="135"/>
      <c r="C20" s="2" t="e">
        <f>(SUMIF('1 23'!A:A,'Rég clients'!A20,'1 23'!C:C))+(SUMIF('1 23'!I:I,'Rég clients'!A20,'1 23'!K:K))+(SUMIF('2 23'!A:A,'Rég clients'!A20,'2 23'!C:C))+(SUMIF('2 23'!I:I,'Rég clients'!A20,'2 23'!K:K))+(SUMIF('3 23'!A:A,'Rég clients'!A20,'3 23'!C:C))+(SUMIF('3 23'!I:I,'Rég clients'!A20,'3 23'!K:K))+(SUMIF('4 23'!A:A,'Rég clients'!A20,'4 23'!C:C))+(SUMIF('4 23'!I:I,'Rég clients'!A20,'4 23'!K:K))+(SUMIF('5 20'!A:A,'Rég clients'!A20,'5 20'!C:C))+(SUMIF('5 20'!I:I,'Rég clients'!A20,'5 20'!K:K))+(SUMIF('6 20'!A:A,'Rég clients'!A20,'6 20'!C:C))+(SUMIF('6 20'!I:I,'Rég clients'!A20,'6 20'!K:K))+(SUMIF('7 23'!A:A,'Rég clients'!A20,'7 23'!C:C))+(SUMIF('7 23'!I:I,'Rég clients'!A20,'7 23'!K:K))+(SUMIF('8 23'!A:A,'Rég clients'!A20,'8 23'!C:C))+(SUMIF('8 23'!I:I,'Rég clients'!A20,'8 23'!K:K))+(SUMIF('9 20'!A:A,'Rég clients'!A20,'9 20'!C:C))+(SUMIF('9 20'!I:I,'Rég clients'!A20,'9 20'!K:K))+(SUMIF('10 20'!A:A,'Rég clients'!A20,'10 20'!C:C))+(SUMIF('10 20'!I:I,'Rég clients'!A20,'10 20'!K:K))+(SUMIF('11 20'!A:A,'Rég clients'!A20,'11 20'!C:C))+(SUMIF('11 20'!I:I,'Rég clients'!A20,'11 20'!K:K))+(SUMIF('12 20'!A:A,'Rég clients'!A20,'12 20'!C:C))+(SUMIF('Rég clients'!A20,'12 20'!K:K))</f>
        <v>#DIV/0!</v>
      </c>
      <c r="D20" s="2">
        <f>(SUMIF('1 23'!A:A,A20,'1 23'!D:D))+(SUMIF('1 23'!I:I,A20,'1 23'!L:L))+(SUMIF('2 23'!A:A,A20,'2 23'!D:D))+(SUMIF('2 23'!I:I,A20,'2 23'!L:L))+(SUMIF('3 23'!A:A,A20,'3 23'!D:D))+(SUMIF('3 23'!I:I,A20,'3 23'!L:L))+(SUMIF('4 23'!A:A,A20,'4 23'!D:D))+(SUMIF('4 23'!I:I,A20,'4 23'!L:L))+(SUMIF('5 20'!A:A,A20,'5 20'!D:D))+(SUMIF('5 20'!I:I,A20,'5 20'!L:L))+(SUMIF('6 20'!A:A,A20,'6 20'!D:D))+(SUMIF('6 20'!I:I,A20,'6 20'!L:L))+(SUMIF('7 23'!A:A,A20,'7 23'!D:D))+(SUMIF('7 23'!I:I,A20,'7 23'!L:L))+(SUMIF('8 23'!A:A,A20,'8 23'!D:D))+(SUMIF('8 23'!I:I,A20,'8 23'!L:L))+(SUMIF('9 20'!A:A,A20,'9 20'!D:D))+(SUMIF('9 20'!I:I,A20,'9 20'!L:L))+(SUMIF('10 20'!A:A,A20,'10 20'!D:D))+(SUMIF('10 20'!I:I,A20,'10 20'!L:L))+(SUMIF('11 20'!A:A,A20,'11 20'!D:D))+(SUMIF('11 20'!I:I,A20,'11 20'!L:L))+(SUMIF('12 20'!A:A,A20,'12 20'!D:D))+(SUMIF('12 20'!A:A,'Rég clients'!A20,'12 20'!L:L))</f>
        <v>0</v>
      </c>
      <c r="E20" s="3">
        <f t="shared" si="0"/>
        <v>0</v>
      </c>
      <c r="G20" s="18"/>
      <c r="H20" s="19"/>
      <c r="I20" s="20"/>
      <c r="J20" s="66"/>
      <c r="K20" s="22"/>
      <c r="L20" s="24"/>
      <c r="M20" s="1"/>
      <c r="N20" s="155">
        <f>'tab bord'!L14</f>
        <v>0</v>
      </c>
      <c r="O20" s="155">
        <f t="shared" si="1"/>
        <v>0</v>
      </c>
    </row>
    <row r="21" spans="1:15" x14ac:dyDescent="0.15">
      <c r="A21" s="103"/>
      <c r="B21" s="135"/>
      <c r="C21" s="2" t="e">
        <f>(SUMIF('1 23'!A:A,'Rég clients'!A21,'1 23'!C:C))+(SUMIF('1 23'!I:I,'Rég clients'!A21,'1 23'!K:K))+(SUMIF('2 23'!A:A,'Rég clients'!A21,'2 23'!C:C))+(SUMIF('2 23'!I:I,'Rég clients'!A21,'2 23'!K:K))+(SUMIF('3 23'!A:A,'Rég clients'!A21,'3 23'!C:C))+(SUMIF('3 23'!I:I,'Rég clients'!A21,'3 23'!K:K))+(SUMIF('4 23'!A:A,'Rég clients'!A21,'4 23'!C:C))+(SUMIF('4 23'!I:I,'Rég clients'!A21,'4 23'!K:K))+(SUMIF('5 20'!A:A,'Rég clients'!A21,'5 20'!C:C))+(SUMIF('5 20'!I:I,'Rég clients'!A21,'5 20'!K:K))+(SUMIF('6 20'!A:A,'Rég clients'!A21,'6 20'!C:C))+(SUMIF('6 20'!I:I,'Rég clients'!A21,'6 20'!K:K))+(SUMIF('7 23'!A:A,'Rég clients'!A21,'7 23'!C:C))+(SUMIF('7 23'!I:I,'Rég clients'!A21,'7 23'!K:K))+(SUMIF('8 23'!A:A,'Rég clients'!A21,'8 23'!C:C))+(SUMIF('8 23'!I:I,'Rég clients'!A21,'8 23'!K:K))+(SUMIF('9 20'!A:A,'Rég clients'!A21,'9 20'!C:C))+(SUMIF('9 20'!I:I,'Rég clients'!A21,'9 20'!K:K))+(SUMIF('10 20'!A:A,'Rég clients'!A21,'10 20'!C:C))+(SUMIF('10 20'!I:I,'Rég clients'!A21,'10 20'!K:K))+(SUMIF('11 20'!A:A,'Rég clients'!A21,'11 20'!C:C))+(SUMIF('11 20'!I:I,'Rég clients'!A21,'11 20'!K:K))+(SUMIF('12 20'!A:A,'Rég clients'!A21,'12 20'!C:C))+(SUMIF('Rég clients'!A21,'12 20'!K:K))</f>
        <v>#DIV/0!</v>
      </c>
      <c r="D21" s="2">
        <f>(SUMIF('1 23'!A:A,A21,'1 23'!D:D))+(SUMIF('1 23'!I:I,A21,'1 23'!L:L))+(SUMIF('2 23'!A:A,A21,'2 23'!D:D))+(SUMIF('2 23'!I:I,A21,'2 23'!L:L))+(SUMIF('3 23'!A:A,A21,'3 23'!D:D))+(SUMIF('3 23'!I:I,A21,'3 23'!L:L))+(SUMIF('4 23'!A:A,A21,'4 23'!D:D))+(SUMIF('4 23'!I:I,A21,'4 23'!L:L))+(SUMIF('5 20'!A:A,A21,'5 20'!D:D))+(SUMIF('5 20'!I:I,A21,'5 20'!L:L))+(SUMIF('6 20'!A:A,A21,'6 20'!D:D))+(SUMIF('6 20'!I:I,A21,'6 20'!L:L))+(SUMIF('7 23'!A:A,A21,'7 23'!D:D))+(SUMIF('7 23'!I:I,A21,'7 23'!L:L))+(SUMIF('8 23'!A:A,A21,'8 23'!D:D))+(SUMIF('8 23'!I:I,A21,'8 23'!L:L))+(SUMIF('9 20'!A:A,A21,'9 20'!D:D))+(SUMIF('9 20'!I:I,A21,'9 20'!L:L))+(SUMIF('10 20'!A:A,A21,'10 20'!D:D))+(SUMIF('10 20'!I:I,A21,'10 20'!L:L))+(SUMIF('11 20'!A:A,A21,'11 20'!D:D))+(SUMIF('11 20'!I:I,A21,'11 20'!L:L))+(SUMIF('12 20'!A:A,A21,'12 20'!D:D))+(SUMIF('12 20'!A:A,'Rég clients'!A21,'12 20'!L:L))</f>
        <v>0</v>
      </c>
      <c r="E21" s="3">
        <f t="shared" si="0"/>
        <v>0</v>
      </c>
      <c r="G21" s="18"/>
      <c r="H21" s="19"/>
      <c r="I21" s="20"/>
      <c r="J21" s="66"/>
      <c r="K21" s="22"/>
      <c r="L21" s="24"/>
      <c r="M21" s="1"/>
      <c r="N21" s="155">
        <f>'tab bord'!L15</f>
        <v>0</v>
      </c>
      <c r="O21" s="155">
        <f t="shared" si="1"/>
        <v>0</v>
      </c>
    </row>
    <row r="22" spans="1:15" x14ac:dyDescent="0.15">
      <c r="A22" s="103"/>
      <c r="B22" s="135"/>
      <c r="C22" s="2" t="e">
        <f>(SUMIF('1 23'!A:A,'Rég clients'!A22,'1 23'!C:C))+(SUMIF('1 23'!I:I,'Rég clients'!A22,'1 23'!K:K))+(SUMIF('2 23'!A:A,'Rég clients'!A22,'2 23'!C:C))+(SUMIF('2 23'!I:I,'Rég clients'!A22,'2 23'!K:K))+(SUMIF('3 23'!A:A,'Rég clients'!A22,'3 23'!C:C))+(SUMIF('3 23'!I:I,'Rég clients'!A22,'3 23'!K:K))+(SUMIF('4 23'!A:A,'Rég clients'!A22,'4 23'!C:C))+(SUMIF('4 23'!I:I,'Rég clients'!A22,'4 23'!K:K))+(SUMIF('5 20'!A:A,'Rég clients'!A22,'5 20'!C:C))+(SUMIF('5 20'!I:I,'Rég clients'!A22,'5 20'!K:K))+(SUMIF('6 20'!A:A,'Rég clients'!A22,'6 20'!C:C))+(SUMIF('6 20'!I:I,'Rég clients'!A22,'6 20'!K:K))+(SUMIF('7 23'!A:A,'Rég clients'!A22,'7 23'!C:C))+(SUMIF('7 23'!I:I,'Rég clients'!A22,'7 23'!K:K))+(SUMIF('8 23'!A:A,'Rég clients'!A22,'8 23'!C:C))+(SUMIF('8 23'!I:I,'Rég clients'!A22,'8 23'!K:K))+(SUMIF('9 20'!A:A,'Rég clients'!A22,'9 20'!C:C))+(SUMIF('9 20'!I:I,'Rég clients'!A22,'9 20'!K:K))+(SUMIF('10 20'!A:A,'Rég clients'!A22,'10 20'!C:C))+(SUMIF('10 20'!I:I,'Rég clients'!A22,'10 20'!K:K))+(SUMIF('11 20'!A:A,'Rég clients'!A22,'11 20'!C:C))+(SUMIF('11 20'!I:I,'Rég clients'!A22,'11 20'!K:K))+(SUMIF('12 20'!A:A,'Rég clients'!A22,'12 20'!C:C))+(SUMIF('Rég clients'!A22,'12 20'!K:K))</f>
        <v>#DIV/0!</v>
      </c>
      <c r="D22" s="2">
        <f>(SUMIF('1 23'!A:A,A22,'1 23'!D:D))+(SUMIF('1 23'!I:I,A22,'1 23'!L:L))+(SUMIF('2 23'!A:A,A22,'2 23'!D:D))+(SUMIF('2 23'!I:I,A22,'2 23'!L:L))+(SUMIF('3 23'!A:A,A22,'3 23'!D:D))+(SUMIF('3 23'!I:I,A22,'3 23'!L:L))+(SUMIF('4 23'!A:A,A22,'4 23'!D:D))+(SUMIF('4 23'!I:I,A22,'4 23'!L:L))+(SUMIF('5 20'!A:A,A22,'5 20'!D:D))+(SUMIF('5 20'!I:I,A22,'5 20'!L:L))+(SUMIF('6 20'!A:A,A22,'6 20'!D:D))+(SUMIF('6 20'!I:I,A22,'6 20'!L:L))+(SUMIF('7 23'!A:A,A22,'7 23'!D:D))+(SUMIF('7 23'!I:I,A22,'7 23'!L:L))+(SUMIF('8 23'!A:A,A22,'8 23'!D:D))+(SUMIF('8 23'!I:I,A22,'8 23'!L:L))+(SUMIF('9 20'!A:A,A22,'9 20'!D:D))+(SUMIF('9 20'!I:I,A22,'9 20'!L:L))+(SUMIF('10 20'!A:A,A22,'10 20'!D:D))+(SUMIF('10 20'!I:I,A22,'10 20'!L:L))+(SUMIF('11 20'!A:A,A22,'11 20'!D:D))+(SUMIF('11 20'!I:I,A22,'11 20'!L:L))+(SUMIF('12 20'!A:A,A22,'12 20'!D:D))+(SUMIF('12 20'!A:A,'Rég clients'!A22,'12 20'!L:L))</f>
        <v>0</v>
      </c>
      <c r="E22" s="3">
        <f t="shared" si="0"/>
        <v>0</v>
      </c>
      <c r="G22" s="18"/>
      <c r="H22" s="19"/>
      <c r="I22" s="20"/>
      <c r="J22" s="66"/>
      <c r="K22" s="22"/>
      <c r="L22" s="24"/>
      <c r="M22" s="1"/>
      <c r="N22" s="155">
        <f>'tab bord'!L16</f>
        <v>0</v>
      </c>
      <c r="O22" s="155">
        <f t="shared" si="1"/>
        <v>0</v>
      </c>
    </row>
    <row r="23" spans="1:15" x14ac:dyDescent="0.15">
      <c r="A23" s="103"/>
      <c r="B23" s="135"/>
      <c r="C23" s="2" t="e">
        <f>(SUMIF('1 23'!A:A,'Rég clients'!A23,'1 23'!C:C))+(SUMIF('1 23'!I:I,'Rég clients'!A23,'1 23'!K:K))+(SUMIF('2 23'!A:A,'Rég clients'!A23,'2 23'!C:C))+(SUMIF('2 23'!I:I,'Rég clients'!A23,'2 23'!K:K))+(SUMIF('3 23'!A:A,'Rég clients'!A23,'3 23'!C:C))+(SUMIF('3 23'!I:I,'Rég clients'!A23,'3 23'!K:K))+(SUMIF('4 23'!A:A,'Rég clients'!A23,'4 23'!C:C))+(SUMIF('4 23'!I:I,'Rég clients'!A23,'4 23'!K:K))+(SUMIF('5 20'!A:A,'Rég clients'!A23,'5 20'!C:C))+(SUMIF('5 20'!I:I,'Rég clients'!A23,'5 20'!K:K))+(SUMIF('6 20'!A:A,'Rég clients'!A23,'6 20'!C:C))+(SUMIF('6 20'!I:I,'Rég clients'!A23,'6 20'!K:K))+(SUMIF('7 23'!A:A,'Rég clients'!A23,'7 23'!C:C))+(SUMIF('7 23'!I:I,'Rég clients'!A23,'7 23'!K:K))+(SUMIF('8 23'!A:A,'Rég clients'!A23,'8 23'!C:C))+(SUMIF('8 23'!I:I,'Rég clients'!A23,'8 23'!K:K))+(SUMIF('9 20'!A:A,'Rég clients'!A23,'9 20'!C:C))+(SUMIF('9 20'!I:I,'Rég clients'!A23,'9 20'!K:K))+(SUMIF('10 20'!A:A,'Rég clients'!A23,'10 20'!C:C))+(SUMIF('10 20'!I:I,'Rég clients'!A23,'10 20'!K:K))+(SUMIF('11 20'!A:A,'Rég clients'!A23,'11 20'!C:C))+(SUMIF('11 20'!I:I,'Rég clients'!A23,'11 20'!K:K))+(SUMIF('12 20'!A:A,'Rég clients'!A23,'12 20'!C:C))+(SUMIF('Rég clients'!A23,'12 20'!K:K))</f>
        <v>#DIV/0!</v>
      </c>
      <c r="D23" s="2">
        <f>(SUMIF('1 23'!A:A,A23,'1 23'!D:D))+(SUMIF('1 23'!I:I,A23,'1 23'!L:L))+(SUMIF('2 23'!A:A,A23,'2 23'!D:D))+(SUMIF('2 23'!I:I,A23,'2 23'!L:L))+(SUMIF('3 23'!A:A,A23,'3 23'!D:D))+(SUMIF('3 23'!I:I,A23,'3 23'!L:L))+(SUMIF('4 23'!A:A,A23,'4 23'!D:D))+(SUMIF('4 23'!I:I,A23,'4 23'!L:L))+(SUMIF('5 20'!A:A,A23,'5 20'!D:D))+(SUMIF('5 20'!I:I,A23,'5 20'!L:L))+(SUMIF('6 20'!A:A,A23,'6 20'!D:D))+(SUMIF('6 20'!I:I,A23,'6 20'!L:L))+(SUMIF('7 23'!A:A,A23,'7 23'!D:D))+(SUMIF('7 23'!I:I,A23,'7 23'!L:L))+(SUMIF('8 23'!A:A,A23,'8 23'!D:D))+(SUMIF('8 23'!I:I,A23,'8 23'!L:L))+(SUMIF('9 20'!A:A,A23,'9 20'!D:D))+(SUMIF('9 20'!I:I,A23,'9 20'!L:L))+(SUMIF('10 20'!A:A,A23,'10 20'!D:D))+(SUMIF('10 20'!I:I,A23,'10 20'!L:L))+(SUMIF('11 20'!A:A,A23,'11 20'!D:D))+(SUMIF('11 20'!I:I,A23,'11 20'!L:L))+(SUMIF('12 20'!A:A,A23,'12 20'!D:D))+(SUMIF('12 20'!A:A,'Rég clients'!A23,'12 20'!L:L))</f>
        <v>0</v>
      </c>
      <c r="E23" s="3">
        <f t="shared" si="0"/>
        <v>0</v>
      </c>
      <c r="G23" s="18"/>
      <c r="H23" s="19"/>
      <c r="I23" s="20"/>
      <c r="J23" s="66"/>
      <c r="K23" s="22"/>
      <c r="L23" s="24"/>
      <c r="M23" s="1"/>
      <c r="N23" s="155">
        <f>'tab bord'!L17</f>
        <v>0</v>
      </c>
      <c r="O23" s="155">
        <f t="shared" si="1"/>
        <v>0</v>
      </c>
    </row>
    <row r="24" spans="1:15" x14ac:dyDescent="0.15">
      <c r="A24" s="103"/>
      <c r="B24" s="135"/>
      <c r="C24" s="2" t="e">
        <f>(SUMIF('1 23'!A:A,'Rég clients'!A24,'1 23'!C:C))+(SUMIF('1 23'!I:I,'Rég clients'!A24,'1 23'!K:K))+(SUMIF('2 23'!A:A,'Rég clients'!A24,'2 23'!C:C))+(SUMIF('2 23'!I:I,'Rég clients'!A24,'2 23'!K:K))+(SUMIF('3 23'!A:A,'Rég clients'!A24,'3 23'!C:C))+(SUMIF('3 23'!I:I,'Rég clients'!A24,'3 23'!K:K))+(SUMIF('4 23'!A:A,'Rég clients'!A24,'4 23'!C:C))+(SUMIF('4 23'!I:I,'Rég clients'!A24,'4 23'!K:K))+(SUMIF('5 20'!A:A,'Rég clients'!A24,'5 20'!C:C))+(SUMIF('5 20'!I:I,'Rég clients'!A24,'5 20'!K:K))+(SUMIF('6 20'!A:A,'Rég clients'!A24,'6 20'!C:C))+(SUMIF('6 20'!I:I,'Rég clients'!A24,'6 20'!K:K))+(SUMIF('7 23'!A:A,'Rég clients'!A24,'7 23'!C:C))+(SUMIF('7 23'!I:I,'Rég clients'!A24,'7 23'!K:K))+(SUMIF('8 23'!A:A,'Rég clients'!A24,'8 23'!C:C))+(SUMIF('8 23'!I:I,'Rég clients'!A24,'8 23'!K:K))+(SUMIF('9 20'!A:A,'Rég clients'!A24,'9 20'!C:C))+(SUMIF('9 20'!I:I,'Rég clients'!A24,'9 20'!K:K))+(SUMIF('10 20'!A:A,'Rég clients'!A24,'10 20'!C:C))+(SUMIF('10 20'!I:I,'Rég clients'!A24,'10 20'!K:K))+(SUMIF('11 20'!A:A,'Rég clients'!A24,'11 20'!C:C))+(SUMIF('11 20'!I:I,'Rég clients'!A24,'11 20'!K:K))+(SUMIF('12 20'!A:A,'Rég clients'!A24,'12 20'!C:C))+(SUMIF('Rég clients'!A24,'12 20'!K:K))</f>
        <v>#DIV/0!</v>
      </c>
      <c r="D24" s="2">
        <f>(SUMIF('1 23'!A:A,A24,'1 23'!D:D))+(SUMIF('1 23'!I:I,A24,'1 23'!L:L))+(SUMIF('2 23'!A:A,A24,'2 23'!D:D))+(SUMIF('2 23'!I:I,A24,'2 23'!L:L))+(SUMIF('3 23'!A:A,A24,'3 23'!D:D))+(SUMIF('3 23'!I:I,A24,'3 23'!L:L))+(SUMIF('4 23'!A:A,A24,'4 23'!D:D))+(SUMIF('4 23'!I:I,A24,'4 23'!L:L))+(SUMIF('5 20'!A:A,A24,'5 20'!D:D))+(SUMIF('5 20'!I:I,A24,'5 20'!L:L))+(SUMIF('6 20'!A:A,A24,'6 20'!D:D))+(SUMIF('6 20'!I:I,A24,'6 20'!L:L))+(SUMIF('7 23'!A:A,A24,'7 23'!D:D))+(SUMIF('7 23'!I:I,A24,'7 23'!L:L))+(SUMIF('8 23'!A:A,A24,'8 23'!D:D))+(SUMIF('8 23'!I:I,A24,'8 23'!L:L))+(SUMIF('9 20'!A:A,A24,'9 20'!D:D))+(SUMIF('9 20'!I:I,A24,'9 20'!L:L))+(SUMIF('10 20'!A:A,A24,'10 20'!D:D))+(SUMIF('10 20'!I:I,A24,'10 20'!L:L))+(SUMIF('11 20'!A:A,A24,'11 20'!D:D))+(SUMIF('11 20'!I:I,A24,'11 20'!L:L))+(SUMIF('12 20'!A:A,A24,'12 20'!D:D))+(SUMIF('12 20'!A:A,'Rég clients'!A24,'12 20'!L:L))</f>
        <v>0</v>
      </c>
      <c r="E24" s="3">
        <f t="shared" si="0"/>
        <v>0</v>
      </c>
      <c r="G24" s="18"/>
      <c r="H24" s="19"/>
      <c r="I24" s="20"/>
      <c r="J24" s="66"/>
      <c r="K24" s="22"/>
      <c r="L24" s="24"/>
      <c r="M24" s="1"/>
      <c r="N24" s="155">
        <f>'tab bord'!L18</f>
        <v>0</v>
      </c>
      <c r="O24" s="155">
        <f t="shared" si="1"/>
        <v>0</v>
      </c>
    </row>
    <row r="25" spans="1:15" x14ac:dyDescent="0.15">
      <c r="A25" s="103"/>
      <c r="B25" s="135"/>
      <c r="C25" s="2" t="e">
        <f>(SUMIF('1 23'!A:A,'Rég clients'!A25,'1 23'!C:C))+(SUMIF('1 23'!I:I,'Rég clients'!A25,'1 23'!K:K))+(SUMIF('2 23'!A:A,'Rég clients'!A25,'2 23'!C:C))+(SUMIF('2 23'!I:I,'Rég clients'!A25,'2 23'!K:K))+(SUMIF('3 23'!A:A,'Rég clients'!A25,'3 23'!C:C))+(SUMIF('3 23'!I:I,'Rég clients'!A25,'3 23'!K:K))+(SUMIF('4 23'!A:A,'Rég clients'!A25,'4 23'!C:C))+(SUMIF('4 23'!I:I,'Rég clients'!A25,'4 23'!K:K))+(SUMIF('5 20'!A:A,'Rég clients'!A25,'5 20'!C:C))+(SUMIF('5 20'!I:I,'Rég clients'!A25,'5 20'!K:K))+(SUMIF('6 20'!A:A,'Rég clients'!A25,'6 20'!C:C))+(SUMIF('6 20'!I:I,'Rég clients'!A25,'6 20'!K:K))+(SUMIF('7 23'!A:A,'Rég clients'!A25,'7 23'!C:C))+(SUMIF('7 23'!I:I,'Rég clients'!A25,'7 23'!K:K))+(SUMIF('8 23'!A:A,'Rég clients'!A25,'8 23'!C:C))+(SUMIF('8 23'!I:I,'Rég clients'!A25,'8 23'!K:K))+(SUMIF('9 20'!A:A,'Rég clients'!A25,'9 20'!C:C))+(SUMIF('9 20'!I:I,'Rég clients'!A25,'9 20'!K:K))+(SUMIF('10 20'!A:A,'Rég clients'!A25,'10 20'!C:C))+(SUMIF('10 20'!I:I,'Rég clients'!A25,'10 20'!K:K))+(SUMIF('11 20'!A:A,'Rég clients'!A25,'11 20'!C:C))+(SUMIF('11 20'!I:I,'Rég clients'!A25,'11 20'!K:K))+(SUMIF('12 20'!A:A,'Rég clients'!A25,'12 20'!C:C))+(SUMIF('Rég clients'!A25,'12 20'!K:K))</f>
        <v>#DIV/0!</v>
      </c>
      <c r="D25" s="2">
        <f>(SUMIF('1 23'!A:A,A25,'1 23'!D:D))+(SUMIF('1 23'!I:I,A25,'1 23'!L:L))+(SUMIF('2 23'!A:A,A25,'2 23'!D:D))+(SUMIF('2 23'!I:I,A25,'2 23'!L:L))+(SUMIF('3 23'!A:A,A25,'3 23'!D:D))+(SUMIF('3 23'!I:I,A25,'3 23'!L:L))+(SUMIF('4 23'!A:A,A25,'4 23'!D:D))+(SUMIF('4 23'!I:I,A25,'4 23'!L:L))+(SUMIF('5 20'!A:A,A25,'5 20'!D:D))+(SUMIF('5 20'!I:I,A25,'5 20'!L:L))+(SUMIF('6 20'!A:A,A25,'6 20'!D:D))+(SUMIF('6 20'!I:I,A25,'6 20'!L:L))+(SUMIF('7 23'!A:A,A25,'7 23'!D:D))+(SUMIF('7 23'!I:I,A25,'7 23'!L:L))+(SUMIF('8 23'!A:A,A25,'8 23'!D:D))+(SUMIF('8 23'!I:I,A25,'8 23'!L:L))+(SUMIF('9 20'!A:A,A25,'9 20'!D:D))+(SUMIF('9 20'!I:I,A25,'9 20'!L:L))+(SUMIF('10 20'!A:A,A25,'10 20'!D:D))+(SUMIF('10 20'!I:I,A25,'10 20'!L:L))+(SUMIF('11 20'!A:A,A25,'11 20'!D:D))+(SUMIF('11 20'!I:I,A25,'11 20'!L:L))+(SUMIF('12 20'!A:A,A25,'12 20'!D:D))+(SUMIF('12 20'!A:A,'Rég clients'!A25,'12 20'!L:L))</f>
        <v>0</v>
      </c>
      <c r="E25" s="3">
        <f t="shared" si="0"/>
        <v>0</v>
      </c>
      <c r="G25" s="18"/>
      <c r="H25" s="19"/>
      <c r="I25" s="20"/>
      <c r="J25" s="66"/>
      <c r="K25" s="22"/>
      <c r="L25" s="24"/>
      <c r="M25" s="1"/>
      <c r="N25" s="155">
        <f>'tab bord'!L19</f>
        <v>0</v>
      </c>
      <c r="O25" s="155">
        <f t="shared" si="1"/>
        <v>0</v>
      </c>
    </row>
    <row r="26" spans="1:15" x14ac:dyDescent="0.15">
      <c r="A26" s="103"/>
      <c r="B26" s="135"/>
      <c r="C26" s="2" t="e">
        <f>(SUMIF('1 23'!A:A,'Rég clients'!A26,'1 23'!C:C))+(SUMIF('1 23'!I:I,'Rég clients'!A26,'1 23'!K:K))+(SUMIF('2 23'!A:A,'Rég clients'!A26,'2 23'!C:C))+(SUMIF('2 23'!I:I,'Rég clients'!A26,'2 23'!K:K))+(SUMIF('3 23'!A:A,'Rég clients'!A26,'3 23'!C:C))+(SUMIF('3 23'!I:I,'Rég clients'!A26,'3 23'!K:K))+(SUMIF('4 23'!A:A,'Rég clients'!A26,'4 23'!C:C))+(SUMIF('4 23'!I:I,'Rég clients'!A26,'4 23'!K:K))+(SUMIF('5 20'!A:A,'Rég clients'!A26,'5 20'!C:C))+(SUMIF('5 20'!I:I,'Rég clients'!A26,'5 20'!K:K))+(SUMIF('6 20'!A:A,'Rég clients'!A26,'6 20'!C:C))+(SUMIF('6 20'!I:I,'Rég clients'!A26,'6 20'!K:K))+(SUMIF('7 23'!A:A,'Rég clients'!A26,'7 23'!C:C))+(SUMIF('7 23'!I:I,'Rég clients'!A26,'7 23'!K:K))+(SUMIF('8 23'!A:A,'Rég clients'!A26,'8 23'!C:C))+(SUMIF('8 23'!I:I,'Rég clients'!A26,'8 23'!K:K))+(SUMIF('9 20'!A:A,'Rég clients'!A26,'9 20'!C:C))+(SUMIF('9 20'!I:I,'Rég clients'!A26,'9 20'!K:K))+(SUMIF('10 20'!A:A,'Rég clients'!A26,'10 20'!C:C))+(SUMIF('10 20'!I:I,'Rég clients'!A26,'10 20'!K:K))+(SUMIF('11 20'!A:A,'Rég clients'!A26,'11 20'!C:C))+(SUMIF('11 20'!I:I,'Rég clients'!A26,'11 20'!K:K))+(SUMIF('12 20'!A:A,'Rég clients'!A26,'12 20'!C:C))+(SUMIF('Rég clients'!A26,'12 20'!K:K))</f>
        <v>#DIV/0!</v>
      </c>
      <c r="D26" s="2">
        <f>(SUMIF('1 23'!A:A,A26,'1 23'!D:D))+(SUMIF('1 23'!I:I,A26,'1 23'!L:L))+(SUMIF('2 23'!A:A,A26,'2 23'!D:D))+(SUMIF('2 23'!I:I,A26,'2 23'!L:L))+(SUMIF('3 23'!A:A,A26,'3 23'!D:D))+(SUMIF('3 23'!I:I,A26,'3 23'!L:L))+(SUMIF('4 23'!A:A,A26,'4 23'!D:D))+(SUMIF('4 23'!I:I,A26,'4 23'!L:L))+(SUMIF('5 20'!A:A,A26,'5 20'!D:D))+(SUMIF('5 20'!I:I,A26,'5 20'!L:L))+(SUMIF('6 20'!A:A,A26,'6 20'!D:D))+(SUMIF('6 20'!I:I,A26,'6 20'!L:L))+(SUMIF('7 23'!A:A,A26,'7 23'!D:D))+(SUMIF('7 23'!I:I,A26,'7 23'!L:L))+(SUMIF('8 23'!A:A,A26,'8 23'!D:D))+(SUMIF('8 23'!I:I,A26,'8 23'!L:L))+(SUMIF('9 20'!A:A,A26,'9 20'!D:D))+(SUMIF('9 20'!I:I,A26,'9 20'!L:L))+(SUMIF('10 20'!A:A,A26,'10 20'!D:D))+(SUMIF('10 20'!I:I,A26,'10 20'!L:L))+(SUMIF('11 20'!A:A,A26,'11 20'!D:D))+(SUMIF('11 20'!I:I,A26,'11 20'!L:L))+(SUMIF('12 20'!A:A,A26,'12 20'!D:D))+(SUMIF('12 20'!A:A,'Rég clients'!A26,'12 20'!L:L))</f>
        <v>0</v>
      </c>
      <c r="E26" s="3">
        <f t="shared" si="0"/>
        <v>0</v>
      </c>
      <c r="G26" s="18"/>
      <c r="H26" s="19"/>
      <c r="I26" s="20"/>
      <c r="J26" s="66"/>
      <c r="K26" s="22"/>
      <c r="L26" s="24"/>
      <c r="M26" s="1"/>
      <c r="N26" s="155">
        <f>'tab bord'!L20</f>
        <v>0</v>
      </c>
      <c r="O26" s="155">
        <f t="shared" si="1"/>
        <v>0</v>
      </c>
    </row>
    <row r="27" spans="1:15" x14ac:dyDescent="0.15">
      <c r="A27" s="103"/>
      <c r="B27" s="135"/>
      <c r="C27" s="2" t="e">
        <f>(SUMIF('1 23'!A:A,'Rég clients'!A27,'1 23'!C:C))+(SUMIF('1 23'!I:I,'Rég clients'!A27,'1 23'!K:K))+(SUMIF('2 23'!A:A,'Rég clients'!A27,'2 23'!C:C))+(SUMIF('2 23'!I:I,'Rég clients'!A27,'2 23'!K:K))+(SUMIF('3 23'!A:A,'Rég clients'!A27,'3 23'!C:C))+(SUMIF('3 23'!I:I,'Rég clients'!A27,'3 23'!K:K))+(SUMIF('4 23'!A:A,'Rég clients'!A27,'4 23'!C:C))+(SUMIF('4 23'!I:I,'Rég clients'!A27,'4 23'!K:K))+(SUMIF('5 20'!A:A,'Rég clients'!A27,'5 20'!C:C))+(SUMIF('5 20'!I:I,'Rég clients'!A27,'5 20'!K:K))+(SUMIF('6 20'!A:A,'Rég clients'!A27,'6 20'!C:C))+(SUMIF('6 20'!I:I,'Rég clients'!A27,'6 20'!K:K))+(SUMIF('7 23'!A:A,'Rég clients'!A27,'7 23'!C:C))+(SUMIF('7 23'!I:I,'Rég clients'!A27,'7 23'!K:K))+(SUMIF('8 23'!A:A,'Rég clients'!A27,'8 23'!C:C))+(SUMIF('8 23'!I:I,'Rég clients'!A27,'8 23'!K:K))+(SUMIF('9 20'!A:A,'Rég clients'!A27,'9 20'!C:C))+(SUMIF('9 20'!I:I,'Rég clients'!A27,'9 20'!K:K))+(SUMIF('10 20'!A:A,'Rég clients'!A27,'10 20'!C:C))+(SUMIF('10 20'!I:I,'Rég clients'!A27,'10 20'!K:K))+(SUMIF('11 20'!A:A,'Rég clients'!A27,'11 20'!C:C))+(SUMIF('11 20'!I:I,'Rég clients'!A27,'11 20'!K:K))+(SUMIF('12 20'!A:A,'Rég clients'!A27,'12 20'!C:C))+(SUMIF('Rég clients'!A27,'12 20'!K:K))</f>
        <v>#DIV/0!</v>
      </c>
      <c r="D27" s="2">
        <f>(SUMIF('1 23'!A:A,A27,'1 23'!D:D))+(SUMIF('1 23'!I:I,A27,'1 23'!L:L))+(SUMIF('2 23'!A:A,A27,'2 23'!D:D))+(SUMIF('2 23'!I:I,A27,'2 23'!L:L))+(SUMIF('3 23'!A:A,A27,'3 23'!D:D))+(SUMIF('3 23'!I:I,A27,'3 23'!L:L))+(SUMIF('4 23'!A:A,A27,'4 23'!D:D))+(SUMIF('4 23'!I:I,A27,'4 23'!L:L))+(SUMIF('5 20'!A:A,A27,'5 20'!D:D))+(SUMIF('5 20'!I:I,A27,'5 20'!L:L))+(SUMIF('6 20'!A:A,A27,'6 20'!D:D))+(SUMIF('6 20'!I:I,A27,'6 20'!L:L))+(SUMIF('7 23'!A:A,A27,'7 23'!D:D))+(SUMIF('7 23'!I:I,A27,'7 23'!L:L))+(SUMIF('8 23'!A:A,A27,'8 23'!D:D))+(SUMIF('8 23'!I:I,A27,'8 23'!L:L))+(SUMIF('9 20'!A:A,A27,'9 20'!D:D))+(SUMIF('9 20'!I:I,A27,'9 20'!L:L))+(SUMIF('10 20'!A:A,A27,'10 20'!D:D))+(SUMIF('10 20'!I:I,A27,'10 20'!L:L))+(SUMIF('11 20'!A:A,A27,'11 20'!D:D))+(SUMIF('11 20'!I:I,A27,'11 20'!L:L))+(SUMIF('12 20'!A:A,A27,'12 20'!D:D))+(SUMIF('12 20'!A:A,'Rég clients'!A27,'12 20'!L:L))</f>
        <v>0</v>
      </c>
      <c r="E27" s="3">
        <f t="shared" si="0"/>
        <v>0</v>
      </c>
      <c r="G27" s="18"/>
      <c r="H27" s="19"/>
      <c r="I27" s="20"/>
      <c r="J27" s="66"/>
      <c r="K27" s="22"/>
      <c r="L27" s="24"/>
      <c r="M27" s="1"/>
      <c r="N27" s="155">
        <f>'tab bord'!L21</f>
        <v>0</v>
      </c>
      <c r="O27" s="155">
        <f t="shared" si="1"/>
        <v>0</v>
      </c>
    </row>
    <row r="28" spans="1:15" x14ac:dyDescent="0.15">
      <c r="A28" s="103"/>
      <c r="B28" s="135"/>
      <c r="C28" s="2" t="e">
        <f>(SUMIF('1 23'!A:A,'Rég clients'!A28,'1 23'!C:C))+(SUMIF('1 23'!I:I,'Rég clients'!A28,'1 23'!K:K))+(SUMIF('2 23'!A:A,'Rég clients'!A28,'2 23'!C:C))+(SUMIF('2 23'!I:I,'Rég clients'!A28,'2 23'!K:K))+(SUMIF('3 23'!A:A,'Rég clients'!A28,'3 23'!C:C))+(SUMIF('3 23'!I:I,'Rég clients'!A28,'3 23'!K:K))+(SUMIF('4 23'!A:A,'Rég clients'!A28,'4 23'!C:C))+(SUMIF('4 23'!I:I,'Rég clients'!A28,'4 23'!K:K))+(SUMIF('5 20'!A:A,'Rég clients'!A28,'5 20'!C:C))+(SUMIF('5 20'!I:I,'Rég clients'!A28,'5 20'!K:K))+(SUMIF('6 20'!A:A,'Rég clients'!A28,'6 20'!C:C))+(SUMIF('6 20'!I:I,'Rég clients'!A28,'6 20'!K:K))+(SUMIF('7 23'!A:A,'Rég clients'!A28,'7 23'!C:C))+(SUMIF('7 23'!I:I,'Rég clients'!A28,'7 23'!K:K))+(SUMIF('8 23'!A:A,'Rég clients'!A28,'8 23'!C:C))+(SUMIF('8 23'!I:I,'Rég clients'!A28,'8 23'!K:K))+(SUMIF('9 20'!A:A,'Rég clients'!A28,'9 20'!C:C))+(SUMIF('9 20'!I:I,'Rég clients'!A28,'9 20'!K:K))+(SUMIF('10 20'!A:A,'Rég clients'!A28,'10 20'!C:C))+(SUMIF('10 20'!I:I,'Rég clients'!A28,'10 20'!K:K))+(SUMIF('11 20'!A:A,'Rég clients'!A28,'11 20'!C:C))+(SUMIF('11 20'!I:I,'Rég clients'!A28,'11 20'!K:K))+(SUMIF('12 20'!A:A,'Rég clients'!A28,'12 20'!C:C))+(SUMIF('Rég clients'!A28,'12 20'!K:K))</f>
        <v>#DIV/0!</v>
      </c>
      <c r="D28" s="2">
        <f>(SUMIF('1 23'!A:A,A28,'1 23'!D:D))+(SUMIF('1 23'!I:I,A28,'1 23'!L:L))+(SUMIF('2 23'!A:A,A28,'2 23'!D:D))+(SUMIF('2 23'!I:I,A28,'2 23'!L:L))+(SUMIF('3 23'!A:A,A28,'3 23'!D:D))+(SUMIF('3 23'!I:I,A28,'3 23'!L:L))+(SUMIF('4 23'!A:A,A28,'4 23'!D:D))+(SUMIF('4 23'!I:I,A28,'4 23'!L:L))+(SUMIF('5 20'!A:A,A28,'5 20'!D:D))+(SUMIF('5 20'!I:I,A28,'5 20'!L:L))+(SUMIF('6 20'!A:A,A28,'6 20'!D:D))+(SUMIF('6 20'!I:I,A28,'6 20'!L:L))+(SUMIF('7 23'!A:A,A28,'7 23'!D:D))+(SUMIF('7 23'!I:I,A28,'7 23'!L:L))+(SUMIF('8 23'!A:A,A28,'8 23'!D:D))+(SUMIF('8 23'!I:I,A28,'8 23'!L:L))+(SUMIF('9 20'!A:A,A28,'9 20'!D:D))+(SUMIF('9 20'!I:I,A28,'9 20'!L:L))+(SUMIF('10 20'!A:A,A28,'10 20'!D:D))+(SUMIF('10 20'!I:I,A28,'10 20'!L:L))+(SUMIF('11 20'!A:A,A28,'11 20'!D:D))+(SUMIF('11 20'!I:I,A28,'11 20'!L:L))+(SUMIF('12 20'!A:A,A28,'12 20'!D:D))+(SUMIF('12 20'!A:A,'Rég clients'!A28,'12 20'!L:L))</f>
        <v>0</v>
      </c>
      <c r="E28" s="3">
        <f t="shared" si="0"/>
        <v>0</v>
      </c>
      <c r="G28" s="18"/>
      <c r="H28" s="19"/>
      <c r="I28" s="20"/>
      <c r="J28" s="66"/>
      <c r="K28" s="22"/>
      <c r="L28" s="24"/>
      <c r="M28" s="1"/>
      <c r="N28" s="155">
        <f>'tab bord'!L22</f>
        <v>0</v>
      </c>
      <c r="O28" s="155">
        <f t="shared" si="1"/>
        <v>0</v>
      </c>
    </row>
    <row r="29" spans="1:15" x14ac:dyDescent="0.15">
      <c r="A29" s="103"/>
      <c r="B29" s="135"/>
      <c r="C29" s="2" t="e">
        <f>(SUMIF('1 23'!A:A,'Rég clients'!A29,'1 23'!C:C))+(SUMIF('1 23'!I:I,'Rég clients'!A29,'1 23'!K:K))+(SUMIF('2 23'!A:A,'Rég clients'!A29,'2 23'!C:C))+(SUMIF('2 23'!I:I,'Rég clients'!A29,'2 23'!K:K))+(SUMIF('3 23'!A:A,'Rég clients'!A29,'3 23'!C:C))+(SUMIF('3 23'!I:I,'Rég clients'!A29,'3 23'!K:K))+(SUMIF('4 23'!A:A,'Rég clients'!A29,'4 23'!C:C))+(SUMIF('4 23'!I:I,'Rég clients'!A29,'4 23'!K:K))+(SUMIF('5 20'!A:A,'Rég clients'!A29,'5 20'!C:C))+(SUMIF('5 20'!I:I,'Rég clients'!A29,'5 20'!K:K))+(SUMIF('6 20'!A:A,'Rég clients'!A29,'6 20'!C:C))+(SUMIF('6 20'!I:I,'Rég clients'!A29,'6 20'!K:K))+(SUMIF('7 23'!A:A,'Rég clients'!A29,'7 23'!C:C))+(SUMIF('7 23'!I:I,'Rég clients'!A29,'7 23'!K:K))+(SUMIF('8 23'!A:A,'Rég clients'!A29,'8 23'!C:C))+(SUMIF('8 23'!I:I,'Rég clients'!A29,'8 23'!K:K))+(SUMIF('9 20'!A:A,'Rég clients'!A29,'9 20'!C:C))+(SUMIF('9 20'!I:I,'Rég clients'!A29,'9 20'!K:K))+(SUMIF('10 20'!A:A,'Rég clients'!A29,'10 20'!C:C))+(SUMIF('10 20'!I:I,'Rég clients'!A29,'10 20'!K:K))+(SUMIF('11 20'!A:A,'Rég clients'!A29,'11 20'!C:C))+(SUMIF('11 20'!I:I,'Rég clients'!A29,'11 20'!K:K))+(SUMIF('12 20'!A:A,'Rég clients'!A29,'12 20'!C:C))+(SUMIF('Rég clients'!A29,'12 20'!K:K))</f>
        <v>#DIV/0!</v>
      </c>
      <c r="D29" s="2">
        <f>(SUMIF('1 23'!A:A,A29,'1 23'!D:D))+(SUMIF('1 23'!I:I,A29,'1 23'!L:L))+(SUMIF('2 23'!A:A,A29,'2 23'!D:D))+(SUMIF('2 23'!I:I,A29,'2 23'!L:L))+(SUMIF('3 23'!A:A,A29,'3 23'!D:D))+(SUMIF('3 23'!I:I,A29,'3 23'!L:L))+(SUMIF('4 23'!A:A,A29,'4 23'!D:D))+(SUMIF('4 23'!I:I,A29,'4 23'!L:L))+(SUMIF('5 20'!A:A,A29,'5 20'!D:D))+(SUMIF('5 20'!I:I,A29,'5 20'!L:L))+(SUMIF('6 20'!A:A,A29,'6 20'!D:D))+(SUMIF('6 20'!I:I,A29,'6 20'!L:L))+(SUMIF('7 23'!A:A,A29,'7 23'!D:D))+(SUMIF('7 23'!I:I,A29,'7 23'!L:L))+(SUMIF('8 23'!A:A,A29,'8 23'!D:D))+(SUMIF('8 23'!I:I,A29,'8 23'!L:L))+(SUMIF('9 20'!A:A,A29,'9 20'!D:D))+(SUMIF('9 20'!I:I,A29,'9 20'!L:L))+(SUMIF('10 20'!A:A,A29,'10 20'!D:D))+(SUMIF('10 20'!I:I,A29,'10 20'!L:L))+(SUMIF('11 20'!A:A,A29,'11 20'!D:D))+(SUMIF('11 20'!I:I,A29,'11 20'!L:L))+(SUMIF('12 20'!A:A,A29,'12 20'!D:D))+(SUMIF('12 20'!A:A,'Rég clients'!A29,'12 20'!L:L))</f>
        <v>0</v>
      </c>
      <c r="E29" s="3">
        <f t="shared" si="0"/>
        <v>0</v>
      </c>
      <c r="G29" s="18"/>
      <c r="H29" s="19"/>
      <c r="I29" s="20"/>
      <c r="J29" s="66"/>
      <c r="K29" s="22"/>
      <c r="L29" s="24"/>
      <c r="M29" s="1"/>
      <c r="N29" s="155">
        <f>'tab bord'!L23</f>
        <v>0</v>
      </c>
      <c r="O29" s="155">
        <f t="shared" si="1"/>
        <v>0</v>
      </c>
    </row>
    <row r="30" spans="1:15" x14ac:dyDescent="0.15">
      <c r="A30" s="103"/>
      <c r="B30" s="135"/>
      <c r="C30" s="2" t="e">
        <f>(SUMIF('1 23'!A:A,'Rég clients'!A30,'1 23'!C:C))+(SUMIF('1 23'!I:I,'Rég clients'!A30,'1 23'!K:K))+(SUMIF('2 23'!A:A,'Rég clients'!A30,'2 23'!C:C))+(SUMIF('2 23'!I:I,'Rég clients'!A30,'2 23'!K:K))+(SUMIF('3 23'!A:A,'Rég clients'!A30,'3 23'!C:C))+(SUMIF('3 23'!I:I,'Rég clients'!A30,'3 23'!K:K))+(SUMIF('4 23'!A:A,'Rég clients'!A30,'4 23'!C:C))+(SUMIF('4 23'!I:I,'Rég clients'!A30,'4 23'!K:K))+(SUMIF('5 20'!A:A,'Rég clients'!A30,'5 20'!C:C))+(SUMIF('5 20'!I:I,'Rég clients'!A30,'5 20'!K:K))+(SUMIF('6 20'!A:A,'Rég clients'!A30,'6 20'!C:C))+(SUMIF('6 20'!I:I,'Rég clients'!A30,'6 20'!K:K))+(SUMIF('7 23'!A:A,'Rég clients'!A30,'7 23'!C:C))+(SUMIF('7 23'!I:I,'Rég clients'!A30,'7 23'!K:K))+(SUMIF('8 23'!A:A,'Rég clients'!A30,'8 23'!C:C))+(SUMIF('8 23'!I:I,'Rég clients'!A30,'8 23'!K:K))+(SUMIF('9 20'!A:A,'Rég clients'!A30,'9 20'!C:C))+(SUMIF('9 20'!I:I,'Rég clients'!A30,'9 20'!K:K))+(SUMIF('10 20'!A:A,'Rég clients'!A30,'10 20'!C:C))+(SUMIF('10 20'!I:I,'Rég clients'!A30,'10 20'!K:K))+(SUMIF('11 20'!A:A,'Rég clients'!A30,'11 20'!C:C))+(SUMIF('11 20'!I:I,'Rég clients'!A30,'11 20'!K:K))+(SUMIF('12 20'!A:A,'Rég clients'!A30,'12 20'!C:C))+(SUMIF('Rég clients'!A30,'12 20'!K:K))</f>
        <v>#DIV/0!</v>
      </c>
      <c r="D30" s="2">
        <f>(SUMIF('1 23'!A:A,A30,'1 23'!D:D))+(SUMIF('1 23'!I:I,A30,'1 23'!L:L))+(SUMIF('2 23'!A:A,A30,'2 23'!D:D))+(SUMIF('2 23'!I:I,A30,'2 23'!L:L))+(SUMIF('3 23'!A:A,A30,'3 23'!D:D))+(SUMIF('3 23'!I:I,A30,'3 23'!L:L))+(SUMIF('4 23'!A:A,A30,'4 23'!D:D))+(SUMIF('4 23'!I:I,A30,'4 23'!L:L))+(SUMIF('5 20'!A:A,A30,'5 20'!D:D))+(SUMIF('5 20'!I:I,A30,'5 20'!L:L))+(SUMIF('6 20'!A:A,A30,'6 20'!D:D))+(SUMIF('6 20'!I:I,A30,'6 20'!L:L))+(SUMIF('7 23'!A:A,A30,'7 23'!D:D))+(SUMIF('7 23'!I:I,A30,'7 23'!L:L))+(SUMIF('8 23'!A:A,A30,'8 23'!D:D))+(SUMIF('8 23'!I:I,A30,'8 23'!L:L))+(SUMIF('9 20'!A:A,A30,'9 20'!D:D))+(SUMIF('9 20'!I:I,A30,'9 20'!L:L))+(SUMIF('10 20'!A:A,A30,'10 20'!D:D))+(SUMIF('10 20'!I:I,A30,'10 20'!L:L))+(SUMIF('11 20'!A:A,A30,'11 20'!D:D))+(SUMIF('11 20'!I:I,A30,'11 20'!L:L))+(SUMIF('12 20'!A:A,A30,'12 20'!D:D))+(SUMIF('12 20'!A:A,'Rég clients'!A30,'12 20'!L:L))</f>
        <v>0</v>
      </c>
      <c r="E30" s="3">
        <f t="shared" si="0"/>
        <v>0</v>
      </c>
      <c r="G30" s="18"/>
      <c r="H30" s="19"/>
      <c r="I30" s="20"/>
      <c r="J30" s="66"/>
      <c r="K30" s="22"/>
      <c r="L30" s="24"/>
      <c r="M30" s="1"/>
      <c r="N30" s="155">
        <f>'tab bord'!L24</f>
        <v>0</v>
      </c>
      <c r="O30" s="155">
        <f t="shared" si="1"/>
        <v>0</v>
      </c>
    </row>
    <row r="31" spans="1:15" x14ac:dyDescent="0.15">
      <c r="A31" s="103"/>
      <c r="B31" s="135"/>
      <c r="C31" s="2" t="e">
        <f>(SUMIF('1 23'!A:A,'Rég clients'!A31,'1 23'!C:C))+(SUMIF('1 23'!I:I,'Rég clients'!A31,'1 23'!K:K))+(SUMIF('2 23'!A:A,'Rég clients'!A31,'2 23'!C:C))+(SUMIF('2 23'!I:I,'Rég clients'!A31,'2 23'!K:K))+(SUMIF('3 23'!A:A,'Rég clients'!A31,'3 23'!C:C))+(SUMIF('3 23'!I:I,'Rég clients'!A31,'3 23'!K:K))+(SUMIF('4 23'!A:A,'Rég clients'!A31,'4 23'!C:C))+(SUMIF('4 23'!I:I,'Rég clients'!A31,'4 23'!K:K))+(SUMIF('5 20'!A:A,'Rég clients'!A31,'5 20'!C:C))+(SUMIF('5 20'!I:I,'Rég clients'!A31,'5 20'!K:K))+(SUMIF('6 20'!A:A,'Rég clients'!A31,'6 20'!C:C))+(SUMIF('6 20'!I:I,'Rég clients'!A31,'6 20'!K:K))+(SUMIF('7 23'!A:A,'Rég clients'!A31,'7 23'!C:C))+(SUMIF('7 23'!I:I,'Rég clients'!A31,'7 23'!K:K))+(SUMIF('8 23'!A:A,'Rég clients'!A31,'8 23'!C:C))+(SUMIF('8 23'!I:I,'Rég clients'!A31,'8 23'!K:K))+(SUMIF('9 20'!A:A,'Rég clients'!A31,'9 20'!C:C))+(SUMIF('9 20'!I:I,'Rég clients'!A31,'9 20'!K:K))+(SUMIF('10 20'!A:A,'Rég clients'!A31,'10 20'!C:C))+(SUMIF('10 20'!I:I,'Rég clients'!A31,'10 20'!K:K))+(SUMIF('11 20'!A:A,'Rég clients'!A31,'11 20'!C:C))+(SUMIF('11 20'!I:I,'Rég clients'!A31,'11 20'!K:K))+(SUMIF('12 20'!A:A,'Rég clients'!A31,'12 20'!C:C))+(SUMIF('Rég clients'!A31,'12 20'!K:K))</f>
        <v>#DIV/0!</v>
      </c>
      <c r="D31" s="2">
        <f>(SUMIF('1 23'!A:A,A31,'1 23'!D:D))+(SUMIF('1 23'!I:I,A31,'1 23'!L:L))+(SUMIF('2 23'!A:A,A31,'2 23'!D:D))+(SUMIF('2 23'!I:I,A31,'2 23'!L:L))+(SUMIF('3 23'!A:A,A31,'3 23'!D:D))+(SUMIF('3 23'!I:I,A31,'3 23'!L:L))+(SUMIF('4 23'!A:A,A31,'4 23'!D:D))+(SUMIF('4 23'!I:I,A31,'4 23'!L:L))+(SUMIF('5 20'!A:A,A31,'5 20'!D:D))+(SUMIF('5 20'!I:I,A31,'5 20'!L:L))+(SUMIF('6 20'!A:A,A31,'6 20'!D:D))+(SUMIF('6 20'!I:I,A31,'6 20'!L:L))+(SUMIF('7 23'!A:A,A31,'7 23'!D:D))+(SUMIF('7 23'!I:I,A31,'7 23'!L:L))+(SUMIF('8 23'!A:A,A31,'8 23'!D:D))+(SUMIF('8 23'!I:I,A31,'8 23'!L:L))+(SUMIF('9 20'!A:A,A31,'9 20'!D:D))+(SUMIF('9 20'!I:I,A31,'9 20'!L:L))+(SUMIF('10 20'!A:A,A31,'10 20'!D:D))+(SUMIF('10 20'!I:I,A31,'10 20'!L:L))+(SUMIF('11 20'!A:A,A31,'11 20'!D:D))+(SUMIF('11 20'!I:I,A31,'11 20'!L:L))+(SUMIF('12 20'!A:A,A31,'12 20'!D:D))+(SUMIF('12 20'!A:A,'Rég clients'!A31,'12 20'!L:L))</f>
        <v>0</v>
      </c>
      <c r="E31" s="3">
        <f t="shared" si="0"/>
        <v>0</v>
      </c>
      <c r="G31" s="18"/>
      <c r="H31" s="19"/>
      <c r="I31" s="20"/>
      <c r="J31" s="66"/>
      <c r="K31" s="22"/>
      <c r="L31" s="24"/>
      <c r="M31" s="1"/>
      <c r="N31" s="155">
        <f>'tab bord'!L25</f>
        <v>0</v>
      </c>
      <c r="O31" s="155">
        <f t="shared" si="1"/>
        <v>0</v>
      </c>
    </row>
    <row r="32" spans="1:15" x14ac:dyDescent="0.15">
      <c r="A32" s="103"/>
      <c r="B32" s="135"/>
      <c r="C32" s="2" t="e">
        <f>(SUMIF('1 23'!A:A,'Rég clients'!A32,'1 23'!C:C))+(SUMIF('1 23'!I:I,'Rég clients'!A32,'1 23'!K:K))+(SUMIF('2 23'!A:A,'Rég clients'!A32,'2 23'!C:C))+(SUMIF('2 23'!I:I,'Rég clients'!A32,'2 23'!K:K))+(SUMIF('3 23'!A:A,'Rég clients'!A32,'3 23'!C:C))+(SUMIF('3 23'!I:I,'Rég clients'!A32,'3 23'!K:K))+(SUMIF('4 23'!A:A,'Rég clients'!A32,'4 23'!C:C))+(SUMIF('4 23'!I:I,'Rég clients'!A32,'4 23'!K:K))+(SUMIF('5 20'!A:A,'Rég clients'!A32,'5 20'!C:C))+(SUMIF('5 20'!I:I,'Rég clients'!A32,'5 20'!K:K))+(SUMIF('6 20'!A:A,'Rég clients'!A32,'6 20'!C:C))+(SUMIF('6 20'!I:I,'Rég clients'!A32,'6 20'!K:K))+(SUMIF('7 23'!A:A,'Rég clients'!A32,'7 23'!C:C))+(SUMIF('7 23'!I:I,'Rég clients'!A32,'7 23'!K:K))+(SUMIF('8 23'!A:A,'Rég clients'!A32,'8 23'!C:C))+(SUMIF('8 23'!I:I,'Rég clients'!A32,'8 23'!K:K))+(SUMIF('9 20'!A:A,'Rég clients'!A32,'9 20'!C:C))+(SUMIF('9 20'!I:I,'Rég clients'!A32,'9 20'!K:K))+(SUMIF('10 20'!A:A,'Rég clients'!A32,'10 20'!C:C))+(SUMIF('10 20'!I:I,'Rég clients'!A32,'10 20'!K:K))+(SUMIF('11 20'!A:A,'Rég clients'!A32,'11 20'!C:C))+(SUMIF('11 20'!I:I,'Rég clients'!A32,'11 20'!K:K))+(SUMIF('12 20'!A:A,'Rég clients'!A32,'12 20'!C:C))+(SUMIF('Rég clients'!A32,'12 20'!K:K))</f>
        <v>#DIV/0!</v>
      </c>
      <c r="D32" s="2">
        <f>(SUMIF('1 23'!A:A,A32,'1 23'!D:D))+(SUMIF('1 23'!I:I,A32,'1 23'!L:L))+(SUMIF('2 23'!A:A,A32,'2 23'!D:D))+(SUMIF('2 23'!I:I,A32,'2 23'!L:L))+(SUMIF('3 23'!A:A,A32,'3 23'!D:D))+(SUMIF('3 23'!I:I,A32,'3 23'!L:L))+(SUMIF('4 23'!A:A,A32,'4 23'!D:D))+(SUMIF('4 23'!I:I,A32,'4 23'!L:L))+(SUMIF('5 20'!A:A,A32,'5 20'!D:D))+(SUMIF('5 20'!I:I,A32,'5 20'!L:L))+(SUMIF('6 20'!A:A,A32,'6 20'!D:D))+(SUMIF('6 20'!I:I,A32,'6 20'!L:L))+(SUMIF('7 23'!A:A,A32,'7 23'!D:D))+(SUMIF('7 23'!I:I,A32,'7 23'!L:L))+(SUMIF('8 23'!A:A,A32,'8 23'!D:D))+(SUMIF('8 23'!I:I,A32,'8 23'!L:L))+(SUMIF('9 20'!A:A,A32,'9 20'!D:D))+(SUMIF('9 20'!I:I,A32,'9 20'!L:L))+(SUMIF('10 20'!A:A,A32,'10 20'!D:D))+(SUMIF('10 20'!I:I,A32,'10 20'!L:L))+(SUMIF('11 20'!A:A,A32,'11 20'!D:D))+(SUMIF('11 20'!I:I,A32,'11 20'!L:L))+(SUMIF('12 20'!A:A,A32,'12 20'!D:D))+(SUMIF('12 20'!A:A,'Rég clients'!A32,'12 20'!L:L))</f>
        <v>0</v>
      </c>
      <c r="E32" s="3">
        <f t="shared" si="0"/>
        <v>0</v>
      </c>
      <c r="G32" s="18"/>
      <c r="H32" s="19"/>
      <c r="I32" s="20"/>
      <c r="J32" s="66"/>
      <c r="K32" s="22"/>
      <c r="L32" s="24"/>
      <c r="M32" s="1"/>
      <c r="N32" s="155">
        <f>'tab bord'!L26</f>
        <v>0</v>
      </c>
      <c r="O32" s="155">
        <f t="shared" si="1"/>
        <v>0</v>
      </c>
    </row>
    <row r="33" spans="1:15" x14ac:dyDescent="0.15">
      <c r="A33" s="103"/>
      <c r="B33" s="135"/>
      <c r="C33" s="2" t="e">
        <f>(SUMIF('1 23'!A:A,'Rég clients'!A33,'1 23'!C:C))+(SUMIF('1 23'!I:I,'Rég clients'!A33,'1 23'!K:K))+(SUMIF('2 23'!A:A,'Rég clients'!A33,'2 23'!C:C))+(SUMIF('2 23'!I:I,'Rég clients'!A33,'2 23'!K:K))+(SUMIF('3 23'!A:A,'Rég clients'!A33,'3 23'!C:C))+(SUMIF('3 23'!I:I,'Rég clients'!A33,'3 23'!K:K))+(SUMIF('4 23'!A:A,'Rég clients'!A33,'4 23'!C:C))+(SUMIF('4 23'!I:I,'Rég clients'!A33,'4 23'!K:K))+(SUMIF('5 20'!A:A,'Rég clients'!A33,'5 20'!C:C))+(SUMIF('5 20'!I:I,'Rég clients'!A33,'5 20'!K:K))+(SUMIF('6 20'!A:A,'Rég clients'!A33,'6 20'!C:C))+(SUMIF('6 20'!I:I,'Rég clients'!A33,'6 20'!K:K))+(SUMIF('7 23'!A:A,'Rég clients'!A33,'7 23'!C:C))+(SUMIF('7 23'!I:I,'Rég clients'!A33,'7 23'!K:K))+(SUMIF('8 23'!A:A,'Rég clients'!A33,'8 23'!C:C))+(SUMIF('8 23'!I:I,'Rég clients'!A33,'8 23'!K:K))+(SUMIF('9 20'!A:A,'Rég clients'!A33,'9 20'!C:C))+(SUMIF('9 20'!I:I,'Rég clients'!A33,'9 20'!K:K))+(SUMIF('10 20'!A:A,'Rég clients'!A33,'10 20'!C:C))+(SUMIF('10 20'!I:I,'Rég clients'!A33,'10 20'!K:K))+(SUMIF('11 20'!A:A,'Rég clients'!A33,'11 20'!C:C))+(SUMIF('11 20'!I:I,'Rég clients'!A33,'11 20'!K:K))+(SUMIF('12 20'!A:A,'Rég clients'!A33,'12 20'!C:C))+(SUMIF('Rég clients'!A33,'12 20'!K:K))</f>
        <v>#DIV/0!</v>
      </c>
      <c r="D33" s="2">
        <f>(SUMIF('1 23'!A:A,A33,'1 23'!D:D))+(SUMIF('1 23'!I:I,A33,'1 23'!L:L))+(SUMIF('2 23'!A:A,A33,'2 23'!D:D))+(SUMIF('2 23'!I:I,A33,'2 23'!L:L))+(SUMIF('3 23'!A:A,A33,'3 23'!D:D))+(SUMIF('3 23'!I:I,A33,'3 23'!L:L))+(SUMIF('4 23'!A:A,A33,'4 23'!D:D))+(SUMIF('4 23'!I:I,A33,'4 23'!L:L))+(SUMIF('5 20'!A:A,A33,'5 20'!D:D))+(SUMIF('5 20'!I:I,A33,'5 20'!L:L))+(SUMIF('6 20'!A:A,A33,'6 20'!D:D))+(SUMIF('6 20'!I:I,A33,'6 20'!L:L))+(SUMIF('7 23'!A:A,A33,'7 23'!D:D))+(SUMIF('7 23'!I:I,A33,'7 23'!L:L))+(SUMIF('8 23'!A:A,A33,'8 23'!D:D))+(SUMIF('8 23'!I:I,A33,'8 23'!L:L))+(SUMIF('9 20'!A:A,A33,'9 20'!D:D))+(SUMIF('9 20'!I:I,A33,'9 20'!L:L))+(SUMIF('10 20'!A:A,A33,'10 20'!D:D))+(SUMIF('10 20'!I:I,A33,'10 20'!L:L))+(SUMIF('11 20'!A:A,A33,'11 20'!D:D))+(SUMIF('11 20'!I:I,A33,'11 20'!L:L))+(SUMIF('12 20'!A:A,A33,'12 20'!D:D))+(SUMIF('12 20'!A:A,'Rég clients'!A33,'12 20'!L:L))</f>
        <v>0</v>
      </c>
      <c r="E33" s="3">
        <f t="shared" si="0"/>
        <v>0</v>
      </c>
      <c r="G33" s="18"/>
      <c r="H33" s="19"/>
      <c r="I33" s="20"/>
      <c r="J33" s="66"/>
      <c r="K33" s="22"/>
      <c r="L33" s="24"/>
      <c r="M33" s="1"/>
      <c r="N33" s="155">
        <f>'tab bord'!L27</f>
        <v>0</v>
      </c>
      <c r="O33" s="155">
        <f t="shared" si="1"/>
        <v>0</v>
      </c>
    </row>
    <row r="34" spans="1:15" x14ac:dyDescent="0.15">
      <c r="A34" s="103"/>
      <c r="B34" s="135"/>
      <c r="C34" s="2" t="e">
        <f>(SUMIF('1 23'!A:A,'Rég clients'!A34,'1 23'!C:C))+(SUMIF('1 23'!I:I,'Rég clients'!A34,'1 23'!K:K))+(SUMIF('2 23'!A:A,'Rég clients'!A34,'2 23'!C:C))+(SUMIF('2 23'!I:I,'Rég clients'!A34,'2 23'!K:K))+(SUMIF('3 23'!A:A,'Rég clients'!A34,'3 23'!C:C))+(SUMIF('3 23'!I:I,'Rég clients'!A34,'3 23'!K:K))+(SUMIF('4 23'!A:A,'Rég clients'!A34,'4 23'!C:C))+(SUMIF('4 23'!I:I,'Rég clients'!A34,'4 23'!K:K))+(SUMIF('5 20'!A:A,'Rég clients'!A34,'5 20'!C:C))+(SUMIF('5 20'!I:I,'Rég clients'!A34,'5 20'!K:K))+(SUMIF('6 20'!A:A,'Rég clients'!A34,'6 20'!C:C))+(SUMIF('6 20'!I:I,'Rég clients'!A34,'6 20'!K:K))+(SUMIF('7 23'!A:A,'Rég clients'!A34,'7 23'!C:C))+(SUMIF('7 23'!I:I,'Rég clients'!A34,'7 23'!K:K))+(SUMIF('8 23'!A:A,'Rég clients'!A34,'8 23'!C:C))+(SUMIF('8 23'!I:I,'Rég clients'!A34,'8 23'!K:K))+(SUMIF('9 20'!A:A,'Rég clients'!A34,'9 20'!C:C))+(SUMIF('9 20'!I:I,'Rég clients'!A34,'9 20'!K:K))+(SUMIF('10 20'!A:A,'Rég clients'!A34,'10 20'!C:C))+(SUMIF('10 20'!I:I,'Rég clients'!A34,'10 20'!K:K))+(SUMIF('11 20'!A:A,'Rég clients'!A34,'11 20'!C:C))+(SUMIF('11 20'!I:I,'Rég clients'!A34,'11 20'!K:K))+(SUMIF('12 20'!A:A,'Rég clients'!A34,'12 20'!C:C))+(SUMIF('Rég clients'!A34,'12 20'!K:K))</f>
        <v>#DIV/0!</v>
      </c>
      <c r="D34" s="2">
        <f>(SUMIF('1 23'!A:A,A34,'1 23'!D:D))+(SUMIF('1 23'!I:I,A34,'1 23'!L:L))+(SUMIF('2 23'!A:A,A34,'2 23'!D:D))+(SUMIF('2 23'!I:I,A34,'2 23'!L:L))+(SUMIF('3 23'!A:A,A34,'3 23'!D:D))+(SUMIF('3 23'!I:I,A34,'3 23'!L:L))+(SUMIF('4 23'!A:A,A34,'4 23'!D:D))+(SUMIF('4 23'!I:I,A34,'4 23'!L:L))+(SUMIF('5 20'!A:A,A34,'5 20'!D:D))+(SUMIF('5 20'!I:I,A34,'5 20'!L:L))+(SUMIF('6 20'!A:A,A34,'6 20'!D:D))+(SUMIF('6 20'!I:I,A34,'6 20'!L:L))+(SUMIF('7 23'!A:A,A34,'7 23'!D:D))+(SUMIF('7 23'!I:I,A34,'7 23'!L:L))+(SUMIF('8 23'!A:A,A34,'8 23'!D:D))+(SUMIF('8 23'!I:I,A34,'8 23'!L:L))+(SUMIF('9 20'!A:A,A34,'9 20'!D:D))+(SUMIF('9 20'!I:I,A34,'9 20'!L:L))+(SUMIF('10 20'!A:A,A34,'10 20'!D:D))+(SUMIF('10 20'!I:I,A34,'10 20'!L:L))+(SUMIF('11 20'!A:A,A34,'11 20'!D:D))+(SUMIF('11 20'!I:I,A34,'11 20'!L:L))+(SUMIF('12 20'!A:A,A34,'12 20'!D:D))+(SUMIF('12 20'!A:A,'Rég clients'!A34,'12 20'!L:L))</f>
        <v>0</v>
      </c>
      <c r="E34" s="3">
        <f t="shared" si="0"/>
        <v>0</v>
      </c>
      <c r="G34" s="18"/>
      <c r="H34" s="19"/>
      <c r="I34" s="20"/>
      <c r="J34" s="66"/>
      <c r="K34" s="22"/>
      <c r="L34" s="24"/>
      <c r="M34" s="1"/>
      <c r="N34" s="155">
        <f>'tab bord'!L28</f>
        <v>0</v>
      </c>
      <c r="O34" s="155">
        <f t="shared" si="1"/>
        <v>0</v>
      </c>
    </row>
    <row r="35" spans="1:15" x14ac:dyDescent="0.15">
      <c r="A35" s="103"/>
      <c r="B35" s="135"/>
      <c r="C35" s="2" t="e">
        <f>(SUMIF('1 23'!A:A,'Rég clients'!A35,'1 23'!C:C))+(SUMIF('1 23'!I:I,'Rég clients'!A35,'1 23'!K:K))+(SUMIF('2 23'!A:A,'Rég clients'!A35,'2 23'!C:C))+(SUMIF('2 23'!I:I,'Rég clients'!A35,'2 23'!K:K))+(SUMIF('3 23'!A:A,'Rég clients'!A35,'3 23'!C:C))+(SUMIF('3 23'!I:I,'Rég clients'!A35,'3 23'!K:K))+(SUMIF('4 23'!A:A,'Rég clients'!A35,'4 23'!C:C))+(SUMIF('4 23'!I:I,'Rég clients'!A35,'4 23'!K:K))+(SUMIF('5 20'!A:A,'Rég clients'!A35,'5 20'!C:C))+(SUMIF('5 20'!I:I,'Rég clients'!A35,'5 20'!K:K))+(SUMIF('6 20'!A:A,'Rég clients'!A35,'6 20'!C:C))+(SUMIF('6 20'!I:I,'Rég clients'!A35,'6 20'!K:K))+(SUMIF('7 23'!A:A,'Rég clients'!A35,'7 23'!C:C))+(SUMIF('7 23'!I:I,'Rég clients'!A35,'7 23'!K:K))+(SUMIF('8 23'!A:A,'Rég clients'!A35,'8 23'!C:C))+(SUMIF('8 23'!I:I,'Rég clients'!A35,'8 23'!K:K))+(SUMIF('9 20'!A:A,'Rég clients'!A35,'9 20'!C:C))+(SUMIF('9 20'!I:I,'Rég clients'!A35,'9 20'!K:K))+(SUMIF('10 20'!A:A,'Rég clients'!A35,'10 20'!C:C))+(SUMIF('10 20'!I:I,'Rég clients'!A35,'10 20'!K:K))+(SUMIF('11 20'!A:A,'Rég clients'!A35,'11 20'!C:C))+(SUMIF('11 20'!I:I,'Rég clients'!A35,'11 20'!K:K))+(SUMIF('12 20'!A:A,'Rég clients'!A35,'12 20'!C:C))+(SUMIF('Rég clients'!A35,'12 20'!K:K))</f>
        <v>#DIV/0!</v>
      </c>
      <c r="D35" s="2">
        <f>(SUMIF('1 23'!A:A,A35,'1 23'!D:D))+(SUMIF('1 23'!I:I,A35,'1 23'!L:L))+(SUMIF('2 23'!A:A,A35,'2 23'!D:D))+(SUMIF('2 23'!I:I,A35,'2 23'!L:L))+(SUMIF('3 23'!A:A,A35,'3 23'!D:D))+(SUMIF('3 23'!I:I,A35,'3 23'!L:L))+(SUMIF('4 23'!A:A,A35,'4 23'!D:D))+(SUMIF('4 23'!I:I,A35,'4 23'!L:L))+(SUMIF('5 20'!A:A,A35,'5 20'!D:D))+(SUMIF('5 20'!I:I,A35,'5 20'!L:L))+(SUMIF('6 20'!A:A,A35,'6 20'!D:D))+(SUMIF('6 20'!I:I,A35,'6 20'!L:L))+(SUMIF('7 23'!A:A,A35,'7 23'!D:D))+(SUMIF('7 23'!I:I,A35,'7 23'!L:L))+(SUMIF('8 23'!A:A,A35,'8 23'!D:D))+(SUMIF('8 23'!I:I,A35,'8 23'!L:L))+(SUMIF('9 20'!A:A,A35,'9 20'!D:D))+(SUMIF('9 20'!I:I,A35,'9 20'!L:L))+(SUMIF('10 20'!A:A,A35,'10 20'!D:D))+(SUMIF('10 20'!I:I,A35,'10 20'!L:L))+(SUMIF('11 20'!A:A,A35,'11 20'!D:D))+(SUMIF('11 20'!I:I,A35,'11 20'!L:L))+(SUMIF('12 20'!A:A,A35,'12 20'!D:D))+(SUMIF('12 20'!A:A,'Rég clients'!A35,'12 20'!L:L))</f>
        <v>0</v>
      </c>
      <c r="E35" s="3">
        <f t="shared" si="0"/>
        <v>0</v>
      </c>
      <c r="G35" s="18"/>
      <c r="H35" s="19"/>
      <c r="I35" s="20"/>
      <c r="J35" s="66"/>
      <c r="K35" s="22"/>
      <c r="L35" s="24"/>
      <c r="M35" s="1"/>
      <c r="N35" s="155">
        <f>'tab bord'!L29</f>
        <v>0</v>
      </c>
      <c r="O35" s="155">
        <f t="shared" si="1"/>
        <v>0</v>
      </c>
    </row>
    <row r="36" spans="1:15" x14ac:dyDescent="0.15">
      <c r="A36" s="103"/>
      <c r="B36" s="135"/>
      <c r="C36" s="2" t="e">
        <f>(SUMIF('1 23'!A:A,'Rég clients'!A36,'1 23'!C:C))+(SUMIF('1 23'!I:I,'Rég clients'!A36,'1 23'!K:K))+(SUMIF('2 23'!A:A,'Rég clients'!A36,'2 23'!C:C))+(SUMIF('2 23'!I:I,'Rég clients'!A36,'2 23'!K:K))+(SUMIF('3 23'!A:A,'Rég clients'!A36,'3 23'!C:C))+(SUMIF('3 23'!I:I,'Rég clients'!A36,'3 23'!K:K))+(SUMIF('4 23'!A:A,'Rég clients'!A36,'4 23'!C:C))+(SUMIF('4 23'!I:I,'Rég clients'!A36,'4 23'!K:K))+(SUMIF('5 20'!A:A,'Rég clients'!A36,'5 20'!C:C))+(SUMIF('5 20'!I:I,'Rég clients'!A36,'5 20'!K:K))+(SUMIF('6 20'!A:A,'Rég clients'!A36,'6 20'!C:C))+(SUMIF('6 20'!I:I,'Rég clients'!A36,'6 20'!K:K))+(SUMIF('7 23'!A:A,'Rég clients'!A36,'7 23'!C:C))+(SUMIF('7 23'!I:I,'Rég clients'!A36,'7 23'!K:K))+(SUMIF('8 23'!A:A,'Rég clients'!A36,'8 23'!C:C))+(SUMIF('8 23'!I:I,'Rég clients'!A36,'8 23'!K:K))+(SUMIF('9 20'!A:A,'Rég clients'!A36,'9 20'!C:C))+(SUMIF('9 20'!I:I,'Rég clients'!A36,'9 20'!K:K))+(SUMIF('10 20'!A:A,'Rég clients'!A36,'10 20'!C:C))+(SUMIF('10 20'!I:I,'Rég clients'!A36,'10 20'!K:K))+(SUMIF('11 20'!A:A,'Rég clients'!A36,'11 20'!C:C))+(SUMIF('11 20'!I:I,'Rég clients'!A36,'11 20'!K:K))+(SUMIF('12 20'!A:A,'Rég clients'!A36,'12 20'!C:C))+(SUMIF('Rég clients'!A36,'12 20'!K:K))</f>
        <v>#DIV/0!</v>
      </c>
      <c r="D36" s="2">
        <f>(SUMIF('1 23'!A:A,A36,'1 23'!D:D))+(SUMIF('1 23'!I:I,A36,'1 23'!L:L))+(SUMIF('2 23'!A:A,A36,'2 23'!D:D))+(SUMIF('2 23'!I:I,A36,'2 23'!L:L))+(SUMIF('3 23'!A:A,A36,'3 23'!D:D))+(SUMIF('3 23'!I:I,A36,'3 23'!L:L))+(SUMIF('4 23'!A:A,A36,'4 23'!D:D))+(SUMIF('4 23'!I:I,A36,'4 23'!L:L))+(SUMIF('5 20'!A:A,A36,'5 20'!D:D))+(SUMIF('5 20'!I:I,A36,'5 20'!L:L))+(SUMIF('6 20'!A:A,A36,'6 20'!D:D))+(SUMIF('6 20'!I:I,A36,'6 20'!L:L))+(SUMIF('7 23'!A:A,A36,'7 23'!D:D))+(SUMIF('7 23'!I:I,A36,'7 23'!L:L))+(SUMIF('8 23'!A:A,A36,'8 23'!D:D))+(SUMIF('8 23'!I:I,A36,'8 23'!L:L))+(SUMIF('9 20'!A:A,A36,'9 20'!D:D))+(SUMIF('9 20'!I:I,A36,'9 20'!L:L))+(SUMIF('10 20'!A:A,A36,'10 20'!D:D))+(SUMIF('10 20'!I:I,A36,'10 20'!L:L))+(SUMIF('11 20'!A:A,A36,'11 20'!D:D))+(SUMIF('11 20'!I:I,A36,'11 20'!L:L))+(SUMIF('12 20'!A:A,A36,'12 20'!D:D))+(SUMIF('12 20'!A:A,'Rég clients'!A36,'12 20'!L:L))</f>
        <v>0</v>
      </c>
      <c r="E36" s="3">
        <f t="shared" si="0"/>
        <v>0</v>
      </c>
      <c r="G36" s="18"/>
      <c r="H36" s="19"/>
      <c r="I36" s="20"/>
      <c r="J36" s="66"/>
      <c r="K36" s="22"/>
      <c r="L36" s="24"/>
      <c r="M36" s="1"/>
      <c r="N36" s="155">
        <f>'tab bord'!L30</f>
        <v>0</v>
      </c>
      <c r="O36" s="155">
        <f t="shared" si="1"/>
        <v>0</v>
      </c>
    </row>
    <row r="37" spans="1:15" x14ac:dyDescent="0.15">
      <c r="A37" s="103"/>
      <c r="B37" s="135"/>
      <c r="C37" s="2" t="e">
        <f>(SUMIF('1 23'!A:A,'Rég clients'!A37,'1 23'!C:C))+(SUMIF('1 23'!I:I,'Rég clients'!A37,'1 23'!K:K))+(SUMIF('2 23'!A:A,'Rég clients'!A37,'2 23'!C:C))+(SUMIF('2 23'!I:I,'Rég clients'!A37,'2 23'!K:K))+(SUMIF('3 23'!A:A,'Rég clients'!A37,'3 23'!C:C))+(SUMIF('3 23'!I:I,'Rég clients'!A37,'3 23'!K:K))+(SUMIF('4 23'!A:A,'Rég clients'!A37,'4 23'!C:C))+(SUMIF('4 23'!I:I,'Rég clients'!A37,'4 23'!K:K))+(SUMIF('5 20'!A:A,'Rég clients'!A37,'5 20'!C:C))+(SUMIF('5 20'!I:I,'Rég clients'!A37,'5 20'!K:K))+(SUMIF('6 20'!A:A,'Rég clients'!A37,'6 20'!C:C))+(SUMIF('6 20'!I:I,'Rég clients'!A37,'6 20'!K:K))+(SUMIF('7 23'!A:A,'Rég clients'!A37,'7 23'!C:C))+(SUMIF('7 23'!I:I,'Rég clients'!A37,'7 23'!K:K))+(SUMIF('8 23'!A:A,'Rég clients'!A37,'8 23'!C:C))+(SUMIF('8 23'!I:I,'Rég clients'!A37,'8 23'!K:K))+(SUMIF('9 20'!A:A,'Rég clients'!A37,'9 20'!C:C))+(SUMIF('9 20'!I:I,'Rég clients'!A37,'9 20'!K:K))+(SUMIF('10 20'!A:A,'Rég clients'!A37,'10 20'!C:C))+(SUMIF('10 20'!I:I,'Rég clients'!A37,'10 20'!K:K))+(SUMIF('11 20'!A:A,'Rég clients'!A37,'11 20'!C:C))+(SUMIF('11 20'!I:I,'Rég clients'!A37,'11 20'!K:K))+(SUMIF('12 20'!A:A,'Rég clients'!A37,'12 20'!C:C))+(SUMIF('Rég clients'!A37,'12 20'!K:K))</f>
        <v>#DIV/0!</v>
      </c>
      <c r="D37" s="2">
        <f>(SUMIF('1 23'!A:A,A37,'1 23'!D:D))+(SUMIF('1 23'!I:I,A37,'1 23'!L:L))+(SUMIF('2 23'!A:A,A37,'2 23'!D:D))+(SUMIF('2 23'!I:I,A37,'2 23'!L:L))+(SUMIF('3 23'!A:A,A37,'3 23'!D:D))+(SUMIF('3 23'!I:I,A37,'3 23'!L:L))+(SUMIF('4 23'!A:A,A37,'4 23'!D:D))+(SUMIF('4 23'!I:I,A37,'4 23'!L:L))+(SUMIF('5 20'!A:A,A37,'5 20'!D:D))+(SUMIF('5 20'!I:I,A37,'5 20'!L:L))+(SUMIF('6 20'!A:A,A37,'6 20'!D:D))+(SUMIF('6 20'!I:I,A37,'6 20'!L:L))+(SUMIF('7 23'!A:A,A37,'7 23'!D:D))+(SUMIF('7 23'!I:I,A37,'7 23'!L:L))+(SUMIF('8 23'!A:A,A37,'8 23'!D:D))+(SUMIF('8 23'!I:I,A37,'8 23'!L:L))+(SUMIF('9 20'!A:A,A37,'9 20'!D:D))+(SUMIF('9 20'!I:I,A37,'9 20'!L:L))+(SUMIF('10 20'!A:A,A37,'10 20'!D:D))+(SUMIF('10 20'!I:I,A37,'10 20'!L:L))+(SUMIF('11 20'!A:A,A37,'11 20'!D:D))+(SUMIF('11 20'!I:I,A37,'11 20'!L:L))+(SUMIF('12 20'!A:A,A37,'12 20'!D:D))+(SUMIF('12 20'!A:A,'Rég clients'!A37,'12 20'!L:L))</f>
        <v>0</v>
      </c>
      <c r="E37" s="3">
        <f t="shared" si="0"/>
        <v>0</v>
      </c>
      <c r="G37" s="18"/>
      <c r="H37" s="19"/>
      <c r="I37" s="20"/>
      <c r="J37" s="66"/>
      <c r="K37" s="22"/>
      <c r="L37" s="24"/>
      <c r="M37" s="1"/>
      <c r="N37" s="155">
        <f>'tab bord'!L31</f>
        <v>0</v>
      </c>
      <c r="O37" s="155">
        <f t="shared" si="1"/>
        <v>0</v>
      </c>
    </row>
    <row r="38" spans="1:15" x14ac:dyDescent="0.15">
      <c r="A38" s="103"/>
      <c r="B38" s="135"/>
      <c r="C38" s="2" t="e">
        <f>(SUMIF('1 23'!A:A,'Rég clients'!A38,'1 23'!C:C))+(SUMIF('1 23'!I:I,'Rég clients'!A38,'1 23'!K:K))+(SUMIF('2 23'!A:A,'Rég clients'!A38,'2 23'!C:C))+(SUMIF('2 23'!I:I,'Rég clients'!A38,'2 23'!K:K))+(SUMIF('3 23'!A:A,'Rég clients'!A38,'3 23'!C:C))+(SUMIF('3 23'!I:I,'Rég clients'!A38,'3 23'!K:K))+(SUMIF('4 23'!A:A,'Rég clients'!A38,'4 23'!C:C))+(SUMIF('4 23'!I:I,'Rég clients'!A38,'4 23'!K:K))+(SUMIF('5 20'!A:A,'Rég clients'!A38,'5 20'!C:C))+(SUMIF('5 20'!I:I,'Rég clients'!A38,'5 20'!K:K))+(SUMIF('6 20'!A:A,'Rég clients'!A38,'6 20'!C:C))+(SUMIF('6 20'!I:I,'Rég clients'!A38,'6 20'!K:K))+(SUMIF('7 23'!A:A,'Rég clients'!A38,'7 23'!C:C))+(SUMIF('7 23'!I:I,'Rég clients'!A38,'7 23'!K:K))+(SUMIF('8 23'!A:A,'Rég clients'!A38,'8 23'!C:C))+(SUMIF('8 23'!I:I,'Rég clients'!A38,'8 23'!K:K))+(SUMIF('9 20'!A:A,'Rég clients'!A38,'9 20'!C:C))+(SUMIF('9 20'!I:I,'Rég clients'!A38,'9 20'!K:K))+(SUMIF('10 20'!A:A,'Rég clients'!A38,'10 20'!C:C))+(SUMIF('10 20'!I:I,'Rég clients'!A38,'10 20'!K:K))+(SUMIF('11 20'!A:A,'Rég clients'!A38,'11 20'!C:C))+(SUMIF('11 20'!I:I,'Rég clients'!A38,'11 20'!K:K))+(SUMIF('12 20'!A:A,'Rég clients'!A38,'12 20'!C:C))+(SUMIF('Rég clients'!A38,'12 20'!K:K))</f>
        <v>#DIV/0!</v>
      </c>
      <c r="D38" s="2">
        <f>(SUMIF('1 23'!A:A,A38,'1 23'!D:D))+(SUMIF('1 23'!I:I,A38,'1 23'!L:L))+(SUMIF('2 23'!A:A,A38,'2 23'!D:D))+(SUMIF('2 23'!I:I,A38,'2 23'!L:L))+(SUMIF('3 23'!A:A,A38,'3 23'!D:D))+(SUMIF('3 23'!I:I,A38,'3 23'!L:L))+(SUMIF('4 23'!A:A,A38,'4 23'!D:D))+(SUMIF('4 23'!I:I,A38,'4 23'!L:L))+(SUMIF('5 20'!A:A,A38,'5 20'!D:D))+(SUMIF('5 20'!I:I,A38,'5 20'!L:L))+(SUMIF('6 20'!A:A,A38,'6 20'!D:D))+(SUMIF('6 20'!I:I,A38,'6 20'!L:L))+(SUMIF('7 23'!A:A,A38,'7 23'!D:D))+(SUMIF('7 23'!I:I,A38,'7 23'!L:L))+(SUMIF('8 23'!A:A,A38,'8 23'!D:D))+(SUMIF('8 23'!I:I,A38,'8 23'!L:L))+(SUMIF('9 20'!A:A,A38,'9 20'!D:D))+(SUMIF('9 20'!I:I,A38,'9 20'!L:L))+(SUMIF('10 20'!A:A,A38,'10 20'!D:D))+(SUMIF('10 20'!I:I,A38,'10 20'!L:L))+(SUMIF('11 20'!A:A,A38,'11 20'!D:D))+(SUMIF('11 20'!I:I,A38,'11 20'!L:L))+(SUMIF('12 20'!A:A,A38,'12 20'!D:D))+(SUMIF('12 20'!A:A,'Rég clients'!A38,'12 20'!L:L))</f>
        <v>0</v>
      </c>
      <c r="E38" s="3">
        <f t="shared" si="0"/>
        <v>0</v>
      </c>
      <c r="G38" s="18"/>
      <c r="H38" s="19"/>
      <c r="I38" s="20"/>
      <c r="J38" s="66"/>
      <c r="K38" s="22"/>
      <c r="L38" s="24"/>
      <c r="M38" s="1"/>
      <c r="N38" s="155">
        <f>'tab bord'!L32</f>
        <v>0</v>
      </c>
      <c r="O38" s="155">
        <f t="shared" si="1"/>
        <v>0</v>
      </c>
    </row>
    <row r="39" spans="1:15" x14ac:dyDescent="0.15">
      <c r="A39" s="103"/>
      <c r="B39" s="135"/>
      <c r="C39" s="2" t="e">
        <f>(SUMIF('1 23'!A:A,'Rég clients'!A39,'1 23'!C:C))+(SUMIF('1 23'!I:I,'Rég clients'!A39,'1 23'!K:K))+(SUMIF('2 23'!A:A,'Rég clients'!A39,'2 23'!C:C))+(SUMIF('2 23'!I:I,'Rég clients'!A39,'2 23'!K:K))+(SUMIF('3 23'!A:A,'Rég clients'!A39,'3 23'!C:C))+(SUMIF('3 23'!I:I,'Rég clients'!A39,'3 23'!K:K))+(SUMIF('4 23'!A:A,'Rég clients'!A39,'4 23'!C:C))+(SUMIF('4 23'!I:I,'Rég clients'!A39,'4 23'!K:K))+(SUMIF('5 20'!A:A,'Rég clients'!A39,'5 20'!C:C))+(SUMIF('5 20'!I:I,'Rég clients'!A39,'5 20'!K:K))+(SUMIF('6 20'!A:A,'Rég clients'!A39,'6 20'!C:C))+(SUMIF('6 20'!I:I,'Rég clients'!A39,'6 20'!K:K))+(SUMIF('7 23'!A:A,'Rég clients'!A39,'7 23'!C:C))+(SUMIF('7 23'!I:I,'Rég clients'!A39,'7 23'!K:K))+(SUMIF('8 23'!A:A,'Rég clients'!A39,'8 23'!C:C))+(SUMIF('8 23'!I:I,'Rég clients'!A39,'8 23'!K:K))+(SUMIF('9 20'!A:A,'Rég clients'!A39,'9 20'!C:C))+(SUMIF('9 20'!I:I,'Rég clients'!A39,'9 20'!K:K))+(SUMIF('10 20'!A:A,'Rég clients'!A39,'10 20'!C:C))+(SUMIF('10 20'!I:I,'Rég clients'!A39,'10 20'!K:K))+(SUMIF('11 20'!A:A,'Rég clients'!A39,'11 20'!C:C))+(SUMIF('11 20'!I:I,'Rég clients'!A39,'11 20'!K:K))+(SUMIF('12 20'!A:A,'Rég clients'!A39,'12 20'!C:C))+(SUMIF('Rég clients'!A39,'12 20'!K:K))</f>
        <v>#DIV/0!</v>
      </c>
      <c r="D39" s="2">
        <f>(SUMIF('1 23'!A:A,A39,'1 23'!D:D))+(SUMIF('1 23'!I:I,A39,'1 23'!L:L))+(SUMIF('2 23'!A:A,A39,'2 23'!D:D))+(SUMIF('2 23'!I:I,A39,'2 23'!L:L))+(SUMIF('3 23'!A:A,A39,'3 23'!D:D))+(SUMIF('3 23'!I:I,A39,'3 23'!L:L))+(SUMIF('4 23'!A:A,A39,'4 23'!D:D))+(SUMIF('4 23'!I:I,A39,'4 23'!L:L))+(SUMIF('5 20'!A:A,A39,'5 20'!D:D))+(SUMIF('5 20'!I:I,A39,'5 20'!L:L))+(SUMIF('6 20'!A:A,A39,'6 20'!D:D))+(SUMIF('6 20'!I:I,A39,'6 20'!L:L))+(SUMIF('7 23'!A:A,A39,'7 23'!D:D))+(SUMIF('7 23'!I:I,A39,'7 23'!L:L))+(SUMIF('8 23'!A:A,A39,'8 23'!D:D))+(SUMIF('8 23'!I:I,A39,'8 23'!L:L))+(SUMIF('9 20'!A:A,A39,'9 20'!D:D))+(SUMIF('9 20'!I:I,A39,'9 20'!L:L))+(SUMIF('10 20'!A:A,A39,'10 20'!D:D))+(SUMIF('10 20'!I:I,A39,'10 20'!L:L))+(SUMIF('11 20'!A:A,A39,'11 20'!D:D))+(SUMIF('11 20'!I:I,A39,'11 20'!L:L))+(SUMIF('12 20'!A:A,A39,'12 20'!D:D))+(SUMIF('12 20'!A:A,'Rég clients'!A39,'12 20'!L:L))</f>
        <v>0</v>
      </c>
      <c r="E39" s="3">
        <f t="shared" si="0"/>
        <v>0</v>
      </c>
      <c r="G39" s="18"/>
      <c r="H39" s="19"/>
      <c r="I39" s="20"/>
      <c r="J39" s="66"/>
      <c r="K39" s="22"/>
      <c r="L39" s="24"/>
      <c r="M39" s="1"/>
      <c r="N39" s="155">
        <f>'tab bord'!L33</f>
        <v>0</v>
      </c>
      <c r="O39" s="155">
        <f t="shared" si="1"/>
        <v>0</v>
      </c>
    </row>
    <row r="40" spans="1:15" x14ac:dyDescent="0.15">
      <c r="A40" s="103"/>
      <c r="B40" s="135"/>
      <c r="C40" s="2" t="e">
        <f>(SUMIF('1 23'!A:A,'Rég clients'!A40,'1 23'!C:C))+(SUMIF('1 23'!I:I,'Rég clients'!A40,'1 23'!K:K))+(SUMIF('2 23'!A:A,'Rég clients'!A40,'2 23'!C:C))+(SUMIF('2 23'!I:I,'Rég clients'!A40,'2 23'!K:K))+(SUMIF('3 23'!A:A,'Rég clients'!A40,'3 23'!C:C))+(SUMIF('3 23'!I:I,'Rég clients'!A40,'3 23'!K:K))+(SUMIF('4 23'!A:A,'Rég clients'!A40,'4 23'!C:C))+(SUMIF('4 23'!I:I,'Rég clients'!A40,'4 23'!K:K))+(SUMIF('5 20'!A:A,'Rég clients'!A40,'5 20'!C:C))+(SUMIF('5 20'!I:I,'Rég clients'!A40,'5 20'!K:K))+(SUMIF('6 20'!A:A,'Rég clients'!A40,'6 20'!C:C))+(SUMIF('6 20'!I:I,'Rég clients'!A40,'6 20'!K:K))+(SUMIF('7 23'!A:A,'Rég clients'!A40,'7 23'!C:C))+(SUMIF('7 23'!I:I,'Rég clients'!A40,'7 23'!K:K))+(SUMIF('8 23'!A:A,'Rég clients'!A40,'8 23'!C:C))+(SUMIF('8 23'!I:I,'Rég clients'!A40,'8 23'!K:K))+(SUMIF('9 20'!A:A,'Rég clients'!A40,'9 20'!C:C))+(SUMIF('9 20'!I:I,'Rég clients'!A40,'9 20'!K:K))+(SUMIF('10 20'!A:A,'Rég clients'!A40,'10 20'!C:C))+(SUMIF('10 20'!I:I,'Rég clients'!A40,'10 20'!K:K))+(SUMIF('11 20'!A:A,'Rég clients'!A40,'11 20'!C:C))+(SUMIF('11 20'!I:I,'Rég clients'!A40,'11 20'!K:K))+(SUMIF('12 20'!A:A,'Rég clients'!A40,'12 20'!C:C))+(SUMIF('Rég clients'!A40,'12 20'!K:K))</f>
        <v>#DIV/0!</v>
      </c>
      <c r="D40" s="2">
        <f>(SUMIF('1 23'!A:A,A40,'1 23'!D:D))+(SUMIF('1 23'!I:I,A40,'1 23'!L:L))+(SUMIF('2 23'!A:A,A40,'2 23'!D:D))+(SUMIF('2 23'!I:I,A40,'2 23'!L:L))+(SUMIF('3 23'!A:A,A40,'3 23'!D:D))+(SUMIF('3 23'!I:I,A40,'3 23'!L:L))+(SUMIF('4 23'!A:A,A40,'4 23'!D:D))+(SUMIF('4 23'!I:I,A40,'4 23'!L:L))+(SUMIF('5 20'!A:A,A40,'5 20'!D:D))+(SUMIF('5 20'!I:I,A40,'5 20'!L:L))+(SUMIF('6 20'!A:A,A40,'6 20'!D:D))+(SUMIF('6 20'!I:I,A40,'6 20'!L:L))+(SUMIF('7 23'!A:A,A40,'7 23'!D:D))+(SUMIF('7 23'!I:I,A40,'7 23'!L:L))+(SUMIF('8 23'!A:A,A40,'8 23'!D:D))+(SUMIF('8 23'!I:I,A40,'8 23'!L:L))+(SUMIF('9 20'!A:A,A40,'9 20'!D:D))+(SUMIF('9 20'!I:I,A40,'9 20'!L:L))+(SUMIF('10 20'!A:A,A40,'10 20'!D:D))+(SUMIF('10 20'!I:I,A40,'10 20'!L:L))+(SUMIF('11 20'!A:A,A40,'11 20'!D:D))+(SUMIF('11 20'!I:I,A40,'11 20'!L:L))+(SUMIF('12 20'!A:A,A40,'12 20'!D:D))+(SUMIF('12 20'!A:A,'Rég clients'!A40,'12 20'!L:L))</f>
        <v>0</v>
      </c>
      <c r="E40" s="3">
        <f t="shared" si="0"/>
        <v>0</v>
      </c>
      <c r="G40" s="18"/>
      <c r="H40" s="19"/>
      <c r="I40" s="20"/>
      <c r="J40" s="66"/>
      <c r="K40" s="22"/>
      <c r="L40" s="24"/>
      <c r="M40" s="1"/>
      <c r="N40" s="155">
        <f>'tab bord'!L34</f>
        <v>0</v>
      </c>
      <c r="O40" s="155">
        <f t="shared" si="1"/>
        <v>0</v>
      </c>
    </row>
    <row r="41" spans="1:15" x14ac:dyDescent="0.15">
      <c r="A41" s="103"/>
      <c r="B41" s="135"/>
      <c r="C41" s="2" t="e">
        <f>(SUMIF('1 23'!A:A,'Rég clients'!A41,'1 23'!C:C))+(SUMIF('1 23'!I:I,'Rég clients'!A41,'1 23'!K:K))+(SUMIF('2 23'!A:A,'Rég clients'!A41,'2 23'!C:C))+(SUMIF('2 23'!I:I,'Rég clients'!A41,'2 23'!K:K))+(SUMIF('3 23'!A:A,'Rég clients'!A41,'3 23'!C:C))+(SUMIF('3 23'!I:I,'Rég clients'!A41,'3 23'!K:K))+(SUMIF('4 23'!A:A,'Rég clients'!A41,'4 23'!C:C))+(SUMIF('4 23'!I:I,'Rég clients'!A41,'4 23'!K:K))+(SUMIF('5 20'!A:A,'Rég clients'!A41,'5 20'!C:C))+(SUMIF('5 20'!I:I,'Rég clients'!A41,'5 20'!K:K))+(SUMIF('6 20'!A:A,'Rég clients'!A41,'6 20'!C:C))+(SUMIF('6 20'!I:I,'Rég clients'!A41,'6 20'!K:K))+(SUMIF('7 23'!A:A,'Rég clients'!A41,'7 23'!C:C))+(SUMIF('7 23'!I:I,'Rég clients'!A41,'7 23'!K:K))+(SUMIF('8 23'!A:A,'Rég clients'!A41,'8 23'!C:C))+(SUMIF('8 23'!I:I,'Rég clients'!A41,'8 23'!K:K))+(SUMIF('9 20'!A:A,'Rég clients'!A41,'9 20'!C:C))+(SUMIF('9 20'!I:I,'Rég clients'!A41,'9 20'!K:K))+(SUMIF('10 20'!A:A,'Rég clients'!A41,'10 20'!C:C))+(SUMIF('10 20'!I:I,'Rég clients'!A41,'10 20'!K:K))+(SUMIF('11 20'!A:A,'Rég clients'!A41,'11 20'!C:C))+(SUMIF('11 20'!I:I,'Rég clients'!A41,'11 20'!K:K))+(SUMIF('12 20'!A:A,'Rég clients'!A41,'12 20'!C:C))+(SUMIF('Rég clients'!A41,'12 20'!K:K))</f>
        <v>#DIV/0!</v>
      </c>
      <c r="D41" s="2">
        <f>(SUMIF('1 23'!A:A,A41,'1 23'!D:D))+(SUMIF('1 23'!I:I,A41,'1 23'!L:L))+(SUMIF('2 23'!A:A,A41,'2 23'!D:D))+(SUMIF('2 23'!I:I,A41,'2 23'!L:L))+(SUMIF('3 23'!A:A,A41,'3 23'!D:D))+(SUMIF('3 23'!I:I,A41,'3 23'!L:L))+(SUMIF('4 23'!A:A,A41,'4 23'!D:D))+(SUMIF('4 23'!I:I,A41,'4 23'!L:L))+(SUMIF('5 20'!A:A,A41,'5 20'!D:D))+(SUMIF('5 20'!I:I,A41,'5 20'!L:L))+(SUMIF('6 20'!A:A,A41,'6 20'!D:D))+(SUMIF('6 20'!I:I,A41,'6 20'!L:L))+(SUMIF('7 23'!A:A,A41,'7 23'!D:D))+(SUMIF('7 23'!I:I,A41,'7 23'!L:L))+(SUMIF('8 23'!A:A,A41,'8 23'!D:D))+(SUMIF('8 23'!I:I,A41,'8 23'!L:L))+(SUMIF('9 20'!A:A,A41,'9 20'!D:D))+(SUMIF('9 20'!I:I,A41,'9 20'!L:L))+(SUMIF('10 20'!A:A,A41,'10 20'!D:D))+(SUMIF('10 20'!I:I,A41,'10 20'!L:L))+(SUMIF('11 20'!A:A,A41,'11 20'!D:D))+(SUMIF('11 20'!I:I,A41,'11 20'!L:L))+(SUMIF('12 20'!A:A,A41,'12 20'!D:D))+(SUMIF('12 20'!A:A,'Rég clients'!A41,'12 20'!L:L))</f>
        <v>0</v>
      </c>
      <c r="E41" s="3">
        <f t="shared" si="0"/>
        <v>0</v>
      </c>
      <c r="G41" s="18"/>
      <c r="H41" s="19"/>
      <c r="I41" s="20"/>
      <c r="J41" s="66"/>
      <c r="K41" s="22"/>
      <c r="L41" s="24"/>
      <c r="M41" s="1"/>
      <c r="N41" s="155">
        <f>'tab bord'!L35</f>
        <v>0</v>
      </c>
      <c r="O41" s="155">
        <f t="shared" si="1"/>
        <v>0</v>
      </c>
    </row>
    <row r="42" spans="1:15" x14ac:dyDescent="0.15">
      <c r="A42" s="103"/>
      <c r="B42" s="135"/>
      <c r="C42" s="2" t="e">
        <f>(SUMIF('1 23'!A:A,'Rég clients'!A42,'1 23'!C:C))+(SUMIF('1 23'!I:I,'Rég clients'!A42,'1 23'!K:K))+(SUMIF('2 23'!A:A,'Rég clients'!A42,'2 23'!C:C))+(SUMIF('2 23'!I:I,'Rég clients'!A42,'2 23'!K:K))+(SUMIF('3 23'!A:A,'Rég clients'!A42,'3 23'!C:C))+(SUMIF('3 23'!I:I,'Rég clients'!A42,'3 23'!K:K))+(SUMIF('4 23'!A:A,'Rég clients'!A42,'4 23'!C:C))+(SUMIF('4 23'!I:I,'Rég clients'!A42,'4 23'!K:K))+(SUMIF('5 20'!A:A,'Rég clients'!A42,'5 20'!C:C))+(SUMIF('5 20'!I:I,'Rég clients'!A42,'5 20'!K:K))+(SUMIF('6 20'!A:A,'Rég clients'!A42,'6 20'!C:C))+(SUMIF('6 20'!I:I,'Rég clients'!A42,'6 20'!K:K))+(SUMIF('7 23'!A:A,'Rég clients'!A42,'7 23'!C:C))+(SUMIF('7 23'!I:I,'Rég clients'!A42,'7 23'!K:K))+(SUMIF('8 23'!A:A,'Rég clients'!A42,'8 23'!C:C))+(SUMIF('8 23'!I:I,'Rég clients'!A42,'8 23'!K:K))+(SUMIF('9 20'!A:A,'Rég clients'!A42,'9 20'!C:C))+(SUMIF('9 20'!I:I,'Rég clients'!A42,'9 20'!K:K))+(SUMIF('10 20'!A:A,'Rég clients'!A42,'10 20'!C:C))+(SUMIF('10 20'!I:I,'Rég clients'!A42,'10 20'!K:K))+(SUMIF('11 20'!A:A,'Rég clients'!A42,'11 20'!C:C))+(SUMIF('11 20'!I:I,'Rég clients'!A42,'11 20'!K:K))+(SUMIF('12 20'!A:A,'Rég clients'!A42,'12 20'!C:C))+(SUMIF('Rég clients'!A42,'12 20'!K:K))</f>
        <v>#DIV/0!</v>
      </c>
      <c r="D42" s="2">
        <f>(SUMIF('1 23'!A:A,A42,'1 23'!D:D))+(SUMIF('1 23'!I:I,A42,'1 23'!L:L))+(SUMIF('2 23'!A:A,A42,'2 23'!D:D))+(SUMIF('2 23'!I:I,A42,'2 23'!L:L))+(SUMIF('3 23'!A:A,A42,'3 23'!D:D))+(SUMIF('3 23'!I:I,A42,'3 23'!L:L))+(SUMIF('4 23'!A:A,A42,'4 23'!D:D))+(SUMIF('4 23'!I:I,A42,'4 23'!L:L))+(SUMIF('5 20'!A:A,A42,'5 20'!D:D))+(SUMIF('5 20'!I:I,A42,'5 20'!L:L))+(SUMIF('6 20'!A:A,A42,'6 20'!D:D))+(SUMIF('6 20'!I:I,A42,'6 20'!L:L))+(SUMIF('7 23'!A:A,A42,'7 23'!D:D))+(SUMIF('7 23'!I:I,A42,'7 23'!L:L))+(SUMIF('8 23'!A:A,A42,'8 23'!D:D))+(SUMIF('8 23'!I:I,A42,'8 23'!L:L))+(SUMIF('9 20'!A:A,A42,'9 20'!D:D))+(SUMIF('9 20'!I:I,A42,'9 20'!L:L))+(SUMIF('10 20'!A:A,A42,'10 20'!D:D))+(SUMIF('10 20'!I:I,A42,'10 20'!L:L))+(SUMIF('11 20'!A:A,A42,'11 20'!D:D))+(SUMIF('11 20'!I:I,A42,'11 20'!L:L))+(SUMIF('12 20'!A:A,A42,'12 20'!D:D))+(SUMIF('12 20'!A:A,'Rég clients'!A42,'12 20'!L:L))</f>
        <v>0</v>
      </c>
      <c r="E42" s="3">
        <f t="shared" si="0"/>
        <v>0</v>
      </c>
      <c r="G42" s="18"/>
      <c r="H42" s="19"/>
      <c r="I42" s="20"/>
      <c r="J42" s="66"/>
      <c r="K42" s="22"/>
      <c r="L42" s="24"/>
      <c r="M42" s="1"/>
      <c r="N42" s="155">
        <f>'tab bord'!L36</f>
        <v>0</v>
      </c>
      <c r="O42" s="155">
        <f t="shared" si="1"/>
        <v>0</v>
      </c>
    </row>
    <row r="43" spans="1:15" x14ac:dyDescent="0.15">
      <c r="A43" s="103"/>
      <c r="B43" s="135"/>
      <c r="C43" s="2" t="e">
        <f>(SUMIF('1 23'!A:A,'Rég clients'!A43,'1 23'!C:C))+(SUMIF('1 23'!I:I,'Rég clients'!A43,'1 23'!K:K))+(SUMIF('2 23'!A:A,'Rég clients'!A43,'2 23'!C:C))+(SUMIF('2 23'!I:I,'Rég clients'!A43,'2 23'!K:K))+(SUMIF('3 23'!A:A,'Rég clients'!A43,'3 23'!C:C))+(SUMIF('3 23'!I:I,'Rég clients'!A43,'3 23'!K:K))+(SUMIF('4 23'!A:A,'Rég clients'!A43,'4 23'!C:C))+(SUMIF('4 23'!I:I,'Rég clients'!A43,'4 23'!K:K))+(SUMIF('5 20'!A:A,'Rég clients'!A43,'5 20'!C:C))+(SUMIF('5 20'!I:I,'Rég clients'!A43,'5 20'!K:K))+(SUMIF('6 20'!A:A,'Rég clients'!A43,'6 20'!C:C))+(SUMIF('6 20'!I:I,'Rég clients'!A43,'6 20'!K:K))+(SUMIF('7 23'!A:A,'Rég clients'!A43,'7 23'!C:C))+(SUMIF('7 23'!I:I,'Rég clients'!A43,'7 23'!K:K))+(SUMIF('8 23'!A:A,'Rég clients'!A43,'8 23'!C:C))+(SUMIF('8 23'!I:I,'Rég clients'!A43,'8 23'!K:K))+(SUMIF('9 20'!A:A,'Rég clients'!A43,'9 20'!C:C))+(SUMIF('9 20'!I:I,'Rég clients'!A43,'9 20'!K:K))+(SUMIF('10 20'!A:A,'Rég clients'!A43,'10 20'!C:C))+(SUMIF('10 20'!I:I,'Rég clients'!A43,'10 20'!K:K))+(SUMIF('11 20'!A:A,'Rég clients'!A43,'11 20'!C:C))+(SUMIF('11 20'!I:I,'Rég clients'!A43,'11 20'!K:K))+(SUMIF('12 20'!A:A,'Rég clients'!A43,'12 20'!C:C))+(SUMIF('Rég clients'!A43,'12 20'!K:K))</f>
        <v>#DIV/0!</v>
      </c>
      <c r="D43" s="2">
        <f>(SUMIF('1 23'!A:A,A43,'1 23'!D:D))+(SUMIF('1 23'!I:I,A43,'1 23'!L:L))+(SUMIF('2 23'!A:A,A43,'2 23'!D:D))+(SUMIF('2 23'!I:I,A43,'2 23'!L:L))+(SUMIF('3 23'!A:A,A43,'3 23'!D:D))+(SUMIF('3 23'!I:I,A43,'3 23'!L:L))+(SUMIF('4 23'!A:A,A43,'4 23'!D:D))+(SUMIF('4 23'!I:I,A43,'4 23'!L:L))+(SUMIF('5 20'!A:A,A43,'5 20'!D:D))+(SUMIF('5 20'!I:I,A43,'5 20'!L:L))+(SUMIF('6 20'!A:A,A43,'6 20'!D:D))+(SUMIF('6 20'!I:I,A43,'6 20'!L:L))+(SUMIF('7 23'!A:A,A43,'7 23'!D:D))+(SUMIF('7 23'!I:I,A43,'7 23'!L:L))+(SUMIF('8 23'!A:A,A43,'8 23'!D:D))+(SUMIF('8 23'!I:I,A43,'8 23'!L:L))+(SUMIF('9 20'!A:A,A43,'9 20'!D:D))+(SUMIF('9 20'!I:I,A43,'9 20'!L:L))+(SUMIF('10 20'!A:A,A43,'10 20'!D:D))+(SUMIF('10 20'!I:I,A43,'10 20'!L:L))+(SUMIF('11 20'!A:A,A43,'11 20'!D:D))+(SUMIF('11 20'!I:I,A43,'11 20'!L:L))+(SUMIF('12 20'!A:A,A43,'12 20'!D:D))+(SUMIF('12 20'!A:A,'Rég clients'!A43,'12 20'!L:L))</f>
        <v>0</v>
      </c>
      <c r="E43" s="3">
        <f t="shared" si="0"/>
        <v>0</v>
      </c>
      <c r="G43" s="18"/>
      <c r="H43" s="19"/>
      <c r="I43" s="20"/>
      <c r="J43" s="66"/>
      <c r="K43" s="22"/>
      <c r="L43" s="24"/>
      <c r="M43" s="1"/>
      <c r="N43" s="155">
        <f>'tab bord'!L37</f>
        <v>0</v>
      </c>
      <c r="O43" s="155">
        <f t="shared" si="1"/>
        <v>0</v>
      </c>
    </row>
    <row r="44" spans="1:15" x14ac:dyDescent="0.15">
      <c r="A44" s="103"/>
      <c r="B44" s="135"/>
      <c r="C44" s="2" t="e">
        <f>(SUMIF('1 23'!A:A,'Rég clients'!A44,'1 23'!C:C))+(SUMIF('1 23'!I:I,'Rég clients'!A44,'1 23'!K:K))+(SUMIF('2 23'!A:A,'Rég clients'!A44,'2 23'!C:C))+(SUMIF('2 23'!I:I,'Rég clients'!A44,'2 23'!K:K))+(SUMIF('3 23'!A:A,'Rég clients'!A44,'3 23'!C:C))+(SUMIF('3 23'!I:I,'Rég clients'!A44,'3 23'!K:K))+(SUMIF('4 23'!A:A,'Rég clients'!A44,'4 23'!C:C))+(SUMIF('4 23'!I:I,'Rég clients'!A44,'4 23'!K:K))+(SUMIF('5 20'!A:A,'Rég clients'!A44,'5 20'!C:C))+(SUMIF('5 20'!I:I,'Rég clients'!A44,'5 20'!K:K))+(SUMIF('6 20'!A:A,'Rég clients'!A44,'6 20'!C:C))+(SUMIF('6 20'!I:I,'Rég clients'!A44,'6 20'!K:K))+(SUMIF('7 23'!A:A,'Rég clients'!A44,'7 23'!C:C))+(SUMIF('7 23'!I:I,'Rég clients'!A44,'7 23'!K:K))+(SUMIF('8 23'!A:A,'Rég clients'!A44,'8 23'!C:C))+(SUMIF('8 23'!I:I,'Rég clients'!A44,'8 23'!K:K))+(SUMIF('9 20'!A:A,'Rég clients'!A44,'9 20'!C:C))+(SUMIF('9 20'!I:I,'Rég clients'!A44,'9 20'!K:K))+(SUMIF('10 20'!A:A,'Rég clients'!A44,'10 20'!C:C))+(SUMIF('10 20'!I:I,'Rég clients'!A44,'10 20'!K:K))+(SUMIF('11 20'!A:A,'Rég clients'!A44,'11 20'!C:C))+(SUMIF('11 20'!I:I,'Rég clients'!A44,'11 20'!K:K))+(SUMIF('12 20'!A:A,'Rég clients'!A44,'12 20'!C:C))+(SUMIF('Rég clients'!A44,'12 20'!K:K))</f>
        <v>#DIV/0!</v>
      </c>
      <c r="D44" s="2">
        <f>(SUMIF('1 23'!A:A,A44,'1 23'!D:D))+(SUMIF('1 23'!I:I,A44,'1 23'!L:L))+(SUMIF('2 23'!A:A,A44,'2 23'!D:D))+(SUMIF('2 23'!I:I,A44,'2 23'!L:L))+(SUMIF('3 23'!A:A,A44,'3 23'!D:D))+(SUMIF('3 23'!I:I,A44,'3 23'!L:L))+(SUMIF('4 23'!A:A,A44,'4 23'!D:D))+(SUMIF('4 23'!I:I,A44,'4 23'!L:L))+(SUMIF('5 20'!A:A,A44,'5 20'!D:D))+(SUMIF('5 20'!I:I,A44,'5 20'!L:L))+(SUMIF('6 20'!A:A,A44,'6 20'!D:D))+(SUMIF('6 20'!I:I,A44,'6 20'!L:L))+(SUMIF('7 23'!A:A,A44,'7 23'!D:D))+(SUMIF('7 23'!I:I,A44,'7 23'!L:L))+(SUMIF('8 23'!A:A,A44,'8 23'!D:D))+(SUMIF('8 23'!I:I,A44,'8 23'!L:L))+(SUMIF('9 20'!A:A,A44,'9 20'!D:D))+(SUMIF('9 20'!I:I,A44,'9 20'!L:L))+(SUMIF('10 20'!A:A,A44,'10 20'!D:D))+(SUMIF('10 20'!I:I,A44,'10 20'!L:L))+(SUMIF('11 20'!A:A,A44,'11 20'!D:D))+(SUMIF('11 20'!I:I,A44,'11 20'!L:L))+(SUMIF('12 20'!A:A,A44,'12 20'!D:D))+(SUMIF('12 20'!A:A,'Rég clients'!A44,'12 20'!L:L))</f>
        <v>0</v>
      </c>
      <c r="E44" s="3">
        <f t="shared" si="0"/>
        <v>0</v>
      </c>
      <c r="G44" s="18"/>
      <c r="H44" s="19"/>
      <c r="I44" s="20"/>
      <c r="J44" s="66"/>
      <c r="K44" s="22"/>
      <c r="L44" s="24"/>
      <c r="M44" s="1"/>
      <c r="N44" s="155">
        <f>'tab bord'!L38</f>
        <v>0</v>
      </c>
      <c r="O44" s="155">
        <f t="shared" si="1"/>
        <v>0</v>
      </c>
    </row>
    <row r="45" spans="1:15" x14ac:dyDescent="0.15">
      <c r="A45" s="103"/>
      <c r="B45" s="135"/>
      <c r="C45" s="2" t="e">
        <f>(SUMIF('1 23'!A:A,'Rég clients'!A45,'1 23'!C:C))+(SUMIF('1 23'!I:I,'Rég clients'!A45,'1 23'!K:K))+(SUMIF('2 23'!A:A,'Rég clients'!A45,'2 23'!C:C))+(SUMIF('2 23'!I:I,'Rég clients'!A45,'2 23'!K:K))+(SUMIF('3 23'!A:A,'Rég clients'!A45,'3 23'!C:C))+(SUMIF('3 23'!I:I,'Rég clients'!A45,'3 23'!K:K))+(SUMIF('4 23'!A:A,'Rég clients'!A45,'4 23'!C:C))+(SUMIF('4 23'!I:I,'Rég clients'!A45,'4 23'!K:K))+(SUMIF('5 20'!A:A,'Rég clients'!A45,'5 20'!C:C))+(SUMIF('5 20'!I:I,'Rég clients'!A45,'5 20'!K:K))+(SUMIF('6 20'!A:A,'Rég clients'!A45,'6 20'!C:C))+(SUMIF('6 20'!I:I,'Rég clients'!A45,'6 20'!K:K))+(SUMIF('7 23'!A:A,'Rég clients'!A45,'7 23'!C:C))+(SUMIF('7 23'!I:I,'Rég clients'!A45,'7 23'!K:K))+(SUMIF('8 23'!A:A,'Rég clients'!A45,'8 23'!C:C))+(SUMIF('8 23'!I:I,'Rég clients'!A45,'8 23'!K:K))+(SUMIF('9 20'!A:A,'Rég clients'!A45,'9 20'!C:C))+(SUMIF('9 20'!I:I,'Rég clients'!A45,'9 20'!K:K))+(SUMIF('10 20'!A:A,'Rég clients'!A45,'10 20'!C:C))+(SUMIF('10 20'!I:I,'Rég clients'!A45,'10 20'!K:K))+(SUMIF('11 20'!A:A,'Rég clients'!A45,'11 20'!C:C))+(SUMIF('11 20'!I:I,'Rég clients'!A45,'11 20'!K:K))+(SUMIF('12 20'!A:A,'Rég clients'!A45,'12 20'!C:C))+(SUMIF('Rég clients'!A45,'12 20'!K:K))</f>
        <v>#DIV/0!</v>
      </c>
      <c r="D45" s="2">
        <f>(SUMIF('1 23'!A:A,A45,'1 23'!D:D))+(SUMIF('1 23'!I:I,A45,'1 23'!L:L))+(SUMIF('2 23'!A:A,A45,'2 23'!D:D))+(SUMIF('2 23'!I:I,A45,'2 23'!L:L))+(SUMIF('3 23'!A:A,A45,'3 23'!D:D))+(SUMIF('3 23'!I:I,A45,'3 23'!L:L))+(SUMIF('4 23'!A:A,A45,'4 23'!D:D))+(SUMIF('4 23'!I:I,A45,'4 23'!L:L))+(SUMIF('5 20'!A:A,A45,'5 20'!D:D))+(SUMIF('5 20'!I:I,A45,'5 20'!L:L))+(SUMIF('6 20'!A:A,A45,'6 20'!D:D))+(SUMIF('6 20'!I:I,A45,'6 20'!L:L))+(SUMIF('7 23'!A:A,A45,'7 23'!D:D))+(SUMIF('7 23'!I:I,A45,'7 23'!L:L))+(SUMIF('8 23'!A:A,A45,'8 23'!D:D))+(SUMIF('8 23'!I:I,A45,'8 23'!L:L))+(SUMIF('9 20'!A:A,A45,'9 20'!D:D))+(SUMIF('9 20'!I:I,A45,'9 20'!L:L))+(SUMIF('10 20'!A:A,A45,'10 20'!D:D))+(SUMIF('10 20'!I:I,A45,'10 20'!L:L))+(SUMIF('11 20'!A:A,A45,'11 20'!D:D))+(SUMIF('11 20'!I:I,A45,'11 20'!L:L))+(SUMIF('12 20'!A:A,A45,'12 20'!D:D))+(SUMIF('12 20'!A:A,'Rég clients'!A45,'12 20'!L:L))</f>
        <v>0</v>
      </c>
      <c r="E45" s="3">
        <f t="shared" si="0"/>
        <v>0</v>
      </c>
      <c r="G45" s="18"/>
      <c r="H45" s="19"/>
      <c r="I45" s="20"/>
      <c r="J45" s="66"/>
      <c r="K45" s="22"/>
      <c r="L45" s="24"/>
      <c r="M45" s="1"/>
      <c r="N45" s="155">
        <f>'tab bord'!L39</f>
        <v>0</v>
      </c>
      <c r="O45" s="155">
        <f t="shared" si="1"/>
        <v>0</v>
      </c>
    </row>
    <row r="46" spans="1:15" x14ac:dyDescent="0.15">
      <c r="A46" s="103"/>
      <c r="B46" s="135"/>
      <c r="C46" s="2" t="e">
        <f>(SUMIF('1 23'!A:A,'Rég clients'!A46,'1 23'!C:C))+(SUMIF('1 23'!I:I,'Rég clients'!A46,'1 23'!K:K))+(SUMIF('2 23'!A:A,'Rég clients'!A46,'2 23'!C:C))+(SUMIF('2 23'!I:I,'Rég clients'!A46,'2 23'!K:K))+(SUMIF('3 23'!A:A,'Rég clients'!A46,'3 23'!C:C))+(SUMIF('3 23'!I:I,'Rég clients'!A46,'3 23'!K:K))+(SUMIF('4 23'!A:A,'Rég clients'!A46,'4 23'!C:C))+(SUMIF('4 23'!I:I,'Rég clients'!A46,'4 23'!K:K))+(SUMIF('5 20'!A:A,'Rég clients'!A46,'5 20'!C:C))+(SUMIF('5 20'!I:I,'Rég clients'!A46,'5 20'!K:K))+(SUMIF('6 20'!A:A,'Rég clients'!A46,'6 20'!C:C))+(SUMIF('6 20'!I:I,'Rég clients'!A46,'6 20'!K:K))+(SUMIF('7 23'!A:A,'Rég clients'!A46,'7 23'!C:C))+(SUMIF('7 23'!I:I,'Rég clients'!A46,'7 23'!K:K))+(SUMIF('8 23'!A:A,'Rég clients'!A46,'8 23'!C:C))+(SUMIF('8 23'!I:I,'Rég clients'!A46,'8 23'!K:K))+(SUMIF('9 20'!A:A,'Rég clients'!A46,'9 20'!C:C))+(SUMIF('9 20'!I:I,'Rég clients'!A46,'9 20'!K:K))+(SUMIF('10 20'!A:A,'Rég clients'!A46,'10 20'!C:C))+(SUMIF('10 20'!I:I,'Rég clients'!A46,'10 20'!K:K))+(SUMIF('11 20'!A:A,'Rég clients'!A46,'11 20'!C:C))+(SUMIF('11 20'!I:I,'Rég clients'!A46,'11 20'!K:K))+(SUMIF('12 20'!A:A,'Rég clients'!A46,'12 20'!C:C))+(SUMIF('Rég clients'!A46,'12 20'!K:K))</f>
        <v>#DIV/0!</v>
      </c>
      <c r="D46" s="2">
        <f>(SUMIF('1 23'!A:A,A46,'1 23'!D:D))+(SUMIF('1 23'!I:I,A46,'1 23'!L:L))+(SUMIF('2 23'!A:A,A46,'2 23'!D:D))+(SUMIF('2 23'!I:I,A46,'2 23'!L:L))+(SUMIF('3 23'!A:A,A46,'3 23'!D:D))+(SUMIF('3 23'!I:I,A46,'3 23'!L:L))+(SUMIF('4 23'!A:A,A46,'4 23'!D:D))+(SUMIF('4 23'!I:I,A46,'4 23'!L:L))+(SUMIF('5 20'!A:A,A46,'5 20'!D:D))+(SUMIF('5 20'!I:I,A46,'5 20'!L:L))+(SUMIF('6 20'!A:A,A46,'6 20'!D:D))+(SUMIF('6 20'!I:I,A46,'6 20'!L:L))+(SUMIF('7 23'!A:A,A46,'7 23'!D:D))+(SUMIF('7 23'!I:I,A46,'7 23'!L:L))+(SUMIF('8 23'!A:A,A46,'8 23'!D:D))+(SUMIF('8 23'!I:I,A46,'8 23'!L:L))+(SUMIF('9 20'!A:A,A46,'9 20'!D:D))+(SUMIF('9 20'!I:I,A46,'9 20'!L:L))+(SUMIF('10 20'!A:A,A46,'10 20'!D:D))+(SUMIF('10 20'!I:I,A46,'10 20'!L:L))+(SUMIF('11 20'!A:A,A46,'11 20'!D:D))+(SUMIF('11 20'!I:I,A46,'11 20'!L:L))+(SUMIF('12 20'!A:A,A46,'12 20'!D:D))+(SUMIF('12 20'!A:A,'Rég clients'!A46,'12 20'!L:L))</f>
        <v>0</v>
      </c>
      <c r="E46" s="3">
        <f t="shared" si="0"/>
        <v>0</v>
      </c>
      <c r="G46" s="18"/>
      <c r="H46" s="19"/>
      <c r="I46" s="20"/>
      <c r="J46" s="66"/>
      <c r="K46" s="22"/>
      <c r="L46" s="24"/>
      <c r="M46" s="1"/>
      <c r="N46" s="155">
        <f>'tab bord'!L40</f>
        <v>0</v>
      </c>
      <c r="O46" s="155">
        <f t="shared" si="1"/>
        <v>0</v>
      </c>
    </row>
    <row r="47" spans="1:15" x14ac:dyDescent="0.15">
      <c r="A47" s="103"/>
      <c r="B47" s="135"/>
      <c r="C47" s="2" t="e">
        <f>(SUMIF('1 23'!A:A,'Rég clients'!A47,'1 23'!C:C))+(SUMIF('1 23'!I:I,'Rég clients'!A47,'1 23'!K:K))+(SUMIF('2 23'!A:A,'Rég clients'!A47,'2 23'!C:C))+(SUMIF('2 23'!I:I,'Rég clients'!A47,'2 23'!K:K))+(SUMIF('3 23'!A:A,'Rég clients'!A47,'3 23'!C:C))+(SUMIF('3 23'!I:I,'Rég clients'!A47,'3 23'!K:K))+(SUMIF('4 23'!A:A,'Rég clients'!A47,'4 23'!C:C))+(SUMIF('4 23'!I:I,'Rég clients'!A47,'4 23'!K:K))+(SUMIF('5 20'!A:A,'Rég clients'!A47,'5 20'!C:C))+(SUMIF('5 20'!I:I,'Rég clients'!A47,'5 20'!K:K))+(SUMIF('6 20'!A:A,'Rég clients'!A47,'6 20'!C:C))+(SUMIF('6 20'!I:I,'Rég clients'!A47,'6 20'!K:K))+(SUMIF('7 23'!A:A,'Rég clients'!A47,'7 23'!C:C))+(SUMIF('7 23'!I:I,'Rég clients'!A47,'7 23'!K:K))+(SUMIF('8 23'!A:A,'Rég clients'!A47,'8 23'!C:C))+(SUMIF('8 23'!I:I,'Rég clients'!A47,'8 23'!K:K))+(SUMIF('9 20'!A:A,'Rég clients'!A47,'9 20'!C:C))+(SUMIF('9 20'!I:I,'Rég clients'!A47,'9 20'!K:K))+(SUMIF('10 20'!A:A,'Rég clients'!A47,'10 20'!C:C))+(SUMIF('10 20'!I:I,'Rég clients'!A47,'10 20'!K:K))+(SUMIF('11 20'!A:A,'Rég clients'!A47,'11 20'!C:C))+(SUMIF('11 20'!I:I,'Rég clients'!A47,'11 20'!K:K))+(SUMIF('12 20'!A:A,'Rég clients'!A47,'12 20'!C:C))+(SUMIF('Rég clients'!A47,'12 20'!K:K))</f>
        <v>#DIV/0!</v>
      </c>
      <c r="D47" s="2">
        <f>(SUMIF('1 23'!A:A,A47,'1 23'!D:D))+(SUMIF('1 23'!I:I,A47,'1 23'!L:L))+(SUMIF('2 23'!A:A,A47,'2 23'!D:D))+(SUMIF('2 23'!I:I,A47,'2 23'!L:L))+(SUMIF('3 23'!A:A,A47,'3 23'!D:D))+(SUMIF('3 23'!I:I,A47,'3 23'!L:L))+(SUMIF('4 23'!A:A,A47,'4 23'!D:D))+(SUMIF('4 23'!I:I,A47,'4 23'!L:L))+(SUMIF('5 20'!A:A,A47,'5 20'!D:D))+(SUMIF('5 20'!I:I,A47,'5 20'!L:L))+(SUMIF('6 20'!A:A,A47,'6 20'!D:D))+(SUMIF('6 20'!I:I,A47,'6 20'!L:L))+(SUMIF('7 23'!A:A,A47,'7 23'!D:D))+(SUMIF('7 23'!I:I,A47,'7 23'!L:L))+(SUMIF('8 23'!A:A,A47,'8 23'!D:D))+(SUMIF('8 23'!I:I,A47,'8 23'!L:L))+(SUMIF('9 20'!A:A,A47,'9 20'!D:D))+(SUMIF('9 20'!I:I,A47,'9 20'!L:L))+(SUMIF('10 20'!A:A,A47,'10 20'!D:D))+(SUMIF('10 20'!I:I,A47,'10 20'!L:L))+(SUMIF('11 20'!A:A,A47,'11 20'!D:D))+(SUMIF('11 20'!I:I,A47,'11 20'!L:L))+(SUMIF('12 20'!A:A,A47,'12 20'!D:D))+(SUMIF('12 20'!A:A,'Rég clients'!A47,'12 20'!L:L))</f>
        <v>0</v>
      </c>
      <c r="E47" s="3">
        <f t="shared" si="0"/>
        <v>0</v>
      </c>
      <c r="G47" s="18"/>
      <c r="H47" s="19"/>
      <c r="I47" s="20"/>
      <c r="J47" s="66"/>
      <c r="K47" s="22"/>
      <c r="L47" s="24"/>
      <c r="M47" s="1"/>
      <c r="N47" s="155">
        <f>'tab bord'!L41</f>
        <v>0</v>
      </c>
      <c r="O47" s="155">
        <f t="shared" si="1"/>
        <v>0</v>
      </c>
    </row>
    <row r="48" spans="1:15" x14ac:dyDescent="0.15">
      <c r="A48" s="103"/>
      <c r="B48" s="135"/>
      <c r="C48" s="2" t="e">
        <f>(SUMIF('1 23'!A:A,'Rég clients'!A48,'1 23'!C:C))+(SUMIF('1 23'!I:I,'Rég clients'!A48,'1 23'!K:K))+(SUMIF('2 23'!A:A,'Rég clients'!A48,'2 23'!C:C))+(SUMIF('2 23'!I:I,'Rég clients'!A48,'2 23'!K:K))+(SUMIF('3 23'!A:A,'Rég clients'!A48,'3 23'!C:C))+(SUMIF('3 23'!I:I,'Rég clients'!A48,'3 23'!K:K))+(SUMIF('4 23'!A:A,'Rég clients'!A48,'4 23'!C:C))+(SUMIF('4 23'!I:I,'Rég clients'!A48,'4 23'!K:K))+(SUMIF('5 20'!A:A,'Rég clients'!A48,'5 20'!C:C))+(SUMIF('5 20'!I:I,'Rég clients'!A48,'5 20'!K:K))+(SUMIF('6 20'!A:A,'Rég clients'!A48,'6 20'!C:C))+(SUMIF('6 20'!I:I,'Rég clients'!A48,'6 20'!K:K))+(SUMIF('7 23'!A:A,'Rég clients'!A48,'7 23'!C:C))+(SUMIF('7 23'!I:I,'Rég clients'!A48,'7 23'!K:K))+(SUMIF('8 23'!A:A,'Rég clients'!A48,'8 23'!C:C))+(SUMIF('8 23'!I:I,'Rég clients'!A48,'8 23'!K:K))+(SUMIF('9 20'!A:A,'Rég clients'!A48,'9 20'!C:C))+(SUMIF('9 20'!I:I,'Rég clients'!A48,'9 20'!K:K))+(SUMIF('10 20'!A:A,'Rég clients'!A48,'10 20'!C:C))+(SUMIF('10 20'!I:I,'Rég clients'!A48,'10 20'!K:K))+(SUMIF('11 20'!A:A,'Rég clients'!A48,'11 20'!C:C))+(SUMIF('11 20'!I:I,'Rég clients'!A48,'11 20'!K:K))+(SUMIF('12 20'!A:A,'Rég clients'!A48,'12 20'!C:C))+(SUMIF('Rég clients'!A48,'12 20'!K:K))</f>
        <v>#DIV/0!</v>
      </c>
      <c r="D48" s="2">
        <f>(SUMIF('1 23'!A:A,A48,'1 23'!D:D))+(SUMIF('1 23'!I:I,A48,'1 23'!L:L))+(SUMIF('2 23'!A:A,A48,'2 23'!D:D))+(SUMIF('2 23'!I:I,A48,'2 23'!L:L))+(SUMIF('3 23'!A:A,A48,'3 23'!D:D))+(SUMIF('3 23'!I:I,A48,'3 23'!L:L))+(SUMIF('4 23'!A:A,A48,'4 23'!D:D))+(SUMIF('4 23'!I:I,A48,'4 23'!L:L))+(SUMIF('5 20'!A:A,A48,'5 20'!D:D))+(SUMIF('5 20'!I:I,A48,'5 20'!L:L))+(SUMIF('6 20'!A:A,A48,'6 20'!D:D))+(SUMIF('6 20'!I:I,A48,'6 20'!L:L))+(SUMIF('7 23'!A:A,A48,'7 23'!D:D))+(SUMIF('7 23'!I:I,A48,'7 23'!L:L))+(SUMIF('8 23'!A:A,A48,'8 23'!D:D))+(SUMIF('8 23'!I:I,A48,'8 23'!L:L))+(SUMIF('9 20'!A:A,A48,'9 20'!D:D))+(SUMIF('9 20'!I:I,A48,'9 20'!L:L))+(SUMIF('10 20'!A:A,A48,'10 20'!D:D))+(SUMIF('10 20'!I:I,A48,'10 20'!L:L))+(SUMIF('11 20'!A:A,A48,'11 20'!D:D))+(SUMIF('11 20'!I:I,A48,'11 20'!L:L))+(SUMIF('12 20'!A:A,A48,'12 20'!D:D))+(SUMIF('12 20'!A:A,'Rég clients'!A48,'12 20'!L:L))</f>
        <v>0</v>
      </c>
      <c r="E48" s="3">
        <f t="shared" si="0"/>
        <v>0</v>
      </c>
      <c r="G48" s="18"/>
      <c r="H48" s="19"/>
      <c r="I48" s="20"/>
      <c r="J48" s="66"/>
      <c r="K48" s="22"/>
      <c r="L48" s="24"/>
      <c r="M48" s="1"/>
      <c r="N48" s="155">
        <f>'tab bord'!L42</f>
        <v>0</v>
      </c>
      <c r="O48" s="155">
        <f t="shared" si="1"/>
        <v>0</v>
      </c>
    </row>
    <row r="49" spans="1:15" x14ac:dyDescent="0.15">
      <c r="A49" s="103"/>
      <c r="B49" s="135"/>
      <c r="C49" s="2" t="e">
        <f>(SUMIF('1 23'!A:A,'Rég clients'!A49,'1 23'!C:C))+(SUMIF('1 23'!I:I,'Rég clients'!A49,'1 23'!K:K))+(SUMIF('2 23'!A:A,'Rég clients'!A49,'2 23'!C:C))+(SUMIF('2 23'!I:I,'Rég clients'!A49,'2 23'!K:K))+(SUMIF('3 23'!A:A,'Rég clients'!A49,'3 23'!C:C))+(SUMIF('3 23'!I:I,'Rég clients'!A49,'3 23'!K:K))+(SUMIF('4 23'!A:A,'Rég clients'!A49,'4 23'!C:C))+(SUMIF('4 23'!I:I,'Rég clients'!A49,'4 23'!K:K))+(SUMIF('5 20'!A:A,'Rég clients'!A49,'5 20'!C:C))+(SUMIF('5 20'!I:I,'Rég clients'!A49,'5 20'!K:K))+(SUMIF('6 20'!A:A,'Rég clients'!A49,'6 20'!C:C))+(SUMIF('6 20'!I:I,'Rég clients'!A49,'6 20'!K:K))+(SUMIF('7 23'!A:A,'Rég clients'!A49,'7 23'!C:C))+(SUMIF('7 23'!I:I,'Rég clients'!A49,'7 23'!K:K))+(SUMIF('8 23'!A:A,'Rég clients'!A49,'8 23'!C:C))+(SUMIF('8 23'!I:I,'Rég clients'!A49,'8 23'!K:K))+(SUMIF('9 20'!A:A,'Rég clients'!A49,'9 20'!C:C))+(SUMIF('9 20'!I:I,'Rég clients'!A49,'9 20'!K:K))+(SUMIF('10 20'!A:A,'Rég clients'!A49,'10 20'!C:C))+(SUMIF('10 20'!I:I,'Rég clients'!A49,'10 20'!K:K))+(SUMIF('11 20'!A:A,'Rég clients'!A49,'11 20'!C:C))+(SUMIF('11 20'!I:I,'Rég clients'!A49,'11 20'!K:K))+(SUMIF('12 20'!A:A,'Rég clients'!A49,'12 20'!C:C))+(SUMIF('Rég clients'!A49,'12 20'!K:K))</f>
        <v>#DIV/0!</v>
      </c>
      <c r="D49" s="2">
        <f>(SUMIF('1 23'!A:A,A49,'1 23'!D:D))+(SUMIF('1 23'!I:I,A49,'1 23'!L:L))+(SUMIF('2 23'!A:A,A49,'2 23'!D:D))+(SUMIF('2 23'!I:I,A49,'2 23'!L:L))+(SUMIF('3 23'!A:A,A49,'3 23'!D:D))+(SUMIF('3 23'!I:I,A49,'3 23'!L:L))+(SUMIF('4 23'!A:A,A49,'4 23'!D:D))+(SUMIF('4 23'!I:I,A49,'4 23'!L:L))+(SUMIF('5 20'!A:A,A49,'5 20'!D:D))+(SUMIF('5 20'!I:I,A49,'5 20'!L:L))+(SUMIF('6 20'!A:A,A49,'6 20'!D:D))+(SUMIF('6 20'!I:I,A49,'6 20'!L:L))+(SUMIF('7 23'!A:A,A49,'7 23'!D:D))+(SUMIF('7 23'!I:I,A49,'7 23'!L:L))+(SUMIF('8 23'!A:A,A49,'8 23'!D:D))+(SUMIF('8 23'!I:I,A49,'8 23'!L:L))+(SUMIF('9 20'!A:A,A49,'9 20'!D:D))+(SUMIF('9 20'!I:I,A49,'9 20'!L:L))+(SUMIF('10 20'!A:A,A49,'10 20'!D:D))+(SUMIF('10 20'!I:I,A49,'10 20'!L:L))+(SUMIF('11 20'!A:A,A49,'11 20'!D:D))+(SUMIF('11 20'!I:I,A49,'11 20'!L:L))+(SUMIF('12 20'!A:A,A49,'12 20'!D:D))+(SUMIF('12 20'!A:A,'Rég clients'!A49,'12 20'!L:L))</f>
        <v>0</v>
      </c>
      <c r="E49" s="3">
        <f t="shared" si="0"/>
        <v>0</v>
      </c>
      <c r="G49" s="18"/>
      <c r="H49" s="19"/>
      <c r="I49" s="20"/>
      <c r="J49" s="66"/>
      <c r="K49" s="22"/>
      <c r="L49" s="24"/>
      <c r="M49" s="1"/>
      <c r="N49" s="155">
        <f>'tab bord'!L43</f>
        <v>0</v>
      </c>
      <c r="O49" s="155">
        <f t="shared" si="1"/>
        <v>0</v>
      </c>
    </row>
    <row r="50" spans="1:15" x14ac:dyDescent="0.15">
      <c r="A50" s="103"/>
      <c r="B50" s="135"/>
      <c r="C50" s="2" t="e">
        <f>(SUMIF('1 23'!A:A,'Rég clients'!A50,'1 23'!C:C))+(SUMIF('1 23'!I:I,'Rég clients'!A50,'1 23'!K:K))+(SUMIF('2 23'!A:A,'Rég clients'!A50,'2 23'!C:C))+(SUMIF('2 23'!I:I,'Rég clients'!A50,'2 23'!K:K))+(SUMIF('3 23'!A:A,'Rég clients'!A50,'3 23'!C:C))+(SUMIF('3 23'!I:I,'Rég clients'!A50,'3 23'!K:K))+(SUMIF('4 23'!A:A,'Rég clients'!A50,'4 23'!C:C))+(SUMIF('4 23'!I:I,'Rég clients'!A50,'4 23'!K:K))+(SUMIF('5 20'!A:A,'Rég clients'!A50,'5 20'!C:C))+(SUMIF('5 20'!I:I,'Rég clients'!A50,'5 20'!K:K))+(SUMIF('6 20'!A:A,'Rég clients'!A50,'6 20'!C:C))+(SUMIF('6 20'!I:I,'Rég clients'!A50,'6 20'!K:K))+(SUMIF('7 23'!A:A,'Rég clients'!A50,'7 23'!C:C))+(SUMIF('7 23'!I:I,'Rég clients'!A50,'7 23'!K:K))+(SUMIF('8 23'!A:A,'Rég clients'!A50,'8 23'!C:C))+(SUMIF('8 23'!I:I,'Rég clients'!A50,'8 23'!K:K))+(SUMIF('9 20'!A:A,'Rég clients'!A50,'9 20'!C:C))+(SUMIF('9 20'!I:I,'Rég clients'!A50,'9 20'!K:K))+(SUMIF('10 20'!A:A,'Rég clients'!A50,'10 20'!C:C))+(SUMIF('10 20'!I:I,'Rég clients'!A50,'10 20'!K:K))+(SUMIF('11 20'!A:A,'Rég clients'!A50,'11 20'!C:C))+(SUMIF('11 20'!I:I,'Rég clients'!A50,'11 20'!K:K))+(SUMIF('12 20'!A:A,'Rég clients'!A50,'12 20'!C:C))+(SUMIF('Rég clients'!A50,'12 20'!K:K))</f>
        <v>#DIV/0!</v>
      </c>
      <c r="D50" s="2">
        <f>(SUMIF('1 23'!A:A,A50,'1 23'!D:D))+(SUMIF('1 23'!I:I,A50,'1 23'!L:L))+(SUMIF('2 23'!A:A,A50,'2 23'!D:D))+(SUMIF('2 23'!I:I,A50,'2 23'!L:L))+(SUMIF('3 23'!A:A,A50,'3 23'!D:D))+(SUMIF('3 23'!I:I,A50,'3 23'!L:L))+(SUMIF('4 23'!A:A,A50,'4 23'!D:D))+(SUMIF('4 23'!I:I,A50,'4 23'!L:L))+(SUMIF('5 20'!A:A,A50,'5 20'!D:D))+(SUMIF('5 20'!I:I,A50,'5 20'!L:L))+(SUMIF('6 20'!A:A,A50,'6 20'!D:D))+(SUMIF('6 20'!I:I,A50,'6 20'!L:L))+(SUMIF('7 23'!A:A,A50,'7 23'!D:D))+(SUMIF('7 23'!I:I,A50,'7 23'!L:L))+(SUMIF('8 23'!A:A,A50,'8 23'!D:D))+(SUMIF('8 23'!I:I,A50,'8 23'!L:L))+(SUMIF('9 20'!A:A,A50,'9 20'!D:D))+(SUMIF('9 20'!I:I,A50,'9 20'!L:L))+(SUMIF('10 20'!A:A,A50,'10 20'!D:D))+(SUMIF('10 20'!I:I,A50,'10 20'!L:L))+(SUMIF('11 20'!A:A,A50,'11 20'!D:D))+(SUMIF('11 20'!I:I,A50,'11 20'!L:L))+(SUMIF('12 20'!A:A,A50,'12 20'!D:D))+(SUMIF('12 20'!A:A,'Rég clients'!A50,'12 20'!L:L))</f>
        <v>0</v>
      </c>
      <c r="E50" s="3">
        <f t="shared" si="0"/>
        <v>0</v>
      </c>
      <c r="G50" s="18"/>
      <c r="H50" s="19"/>
      <c r="I50" s="20"/>
      <c r="J50" s="66"/>
      <c r="K50" s="22"/>
      <c r="L50" s="24"/>
      <c r="M50" s="1"/>
      <c r="N50" s="155">
        <f>'tab bord'!L44</f>
        <v>0</v>
      </c>
      <c r="O50" s="155">
        <f t="shared" si="1"/>
        <v>0</v>
      </c>
    </row>
    <row r="51" spans="1:15" x14ac:dyDescent="0.15">
      <c r="A51" s="103"/>
      <c r="B51" s="135"/>
      <c r="C51" s="2" t="e">
        <f>(SUMIF('1 23'!A:A,'Rég clients'!A51,'1 23'!C:C))+(SUMIF('1 23'!I:I,'Rég clients'!A51,'1 23'!K:K))+(SUMIF('2 23'!A:A,'Rég clients'!A51,'2 23'!C:C))+(SUMIF('2 23'!I:I,'Rég clients'!A51,'2 23'!K:K))+(SUMIF('3 23'!A:A,'Rég clients'!A51,'3 23'!C:C))+(SUMIF('3 23'!I:I,'Rég clients'!A51,'3 23'!K:K))+(SUMIF('4 23'!A:A,'Rég clients'!A51,'4 23'!C:C))+(SUMIF('4 23'!I:I,'Rég clients'!A51,'4 23'!K:K))+(SUMIF('5 20'!A:A,'Rég clients'!A51,'5 20'!C:C))+(SUMIF('5 20'!I:I,'Rég clients'!A51,'5 20'!K:K))+(SUMIF('6 20'!A:A,'Rég clients'!A51,'6 20'!C:C))+(SUMIF('6 20'!I:I,'Rég clients'!A51,'6 20'!K:K))+(SUMIF('7 23'!A:A,'Rég clients'!A51,'7 23'!C:C))+(SUMIF('7 23'!I:I,'Rég clients'!A51,'7 23'!K:K))+(SUMIF('8 23'!A:A,'Rég clients'!A51,'8 23'!C:C))+(SUMIF('8 23'!I:I,'Rég clients'!A51,'8 23'!K:K))+(SUMIF('9 20'!A:A,'Rég clients'!A51,'9 20'!C:C))+(SUMIF('9 20'!I:I,'Rég clients'!A51,'9 20'!K:K))+(SUMIF('10 20'!A:A,'Rég clients'!A51,'10 20'!C:C))+(SUMIF('10 20'!I:I,'Rég clients'!A51,'10 20'!K:K))+(SUMIF('11 20'!A:A,'Rég clients'!A51,'11 20'!C:C))+(SUMIF('11 20'!I:I,'Rég clients'!A51,'11 20'!K:K))+(SUMIF('12 20'!A:A,'Rég clients'!A51,'12 20'!C:C))+(SUMIF('Rég clients'!A51,'12 20'!K:K))</f>
        <v>#DIV/0!</v>
      </c>
      <c r="D51" s="2">
        <f>(SUMIF('1 23'!A:A,A51,'1 23'!D:D))+(SUMIF('1 23'!I:I,A51,'1 23'!L:L))+(SUMIF('2 23'!A:A,A51,'2 23'!D:D))+(SUMIF('2 23'!I:I,A51,'2 23'!L:L))+(SUMIF('3 23'!A:A,A51,'3 23'!D:D))+(SUMIF('3 23'!I:I,A51,'3 23'!L:L))+(SUMIF('4 23'!A:A,A51,'4 23'!D:D))+(SUMIF('4 23'!I:I,A51,'4 23'!L:L))+(SUMIF('5 20'!A:A,A51,'5 20'!D:D))+(SUMIF('5 20'!I:I,A51,'5 20'!L:L))+(SUMIF('6 20'!A:A,A51,'6 20'!D:D))+(SUMIF('6 20'!I:I,A51,'6 20'!L:L))+(SUMIF('7 23'!A:A,A51,'7 23'!D:D))+(SUMIF('7 23'!I:I,A51,'7 23'!L:L))+(SUMIF('8 23'!A:A,A51,'8 23'!D:D))+(SUMIF('8 23'!I:I,A51,'8 23'!L:L))+(SUMIF('9 20'!A:A,A51,'9 20'!D:D))+(SUMIF('9 20'!I:I,A51,'9 20'!L:L))+(SUMIF('10 20'!A:A,A51,'10 20'!D:D))+(SUMIF('10 20'!I:I,A51,'10 20'!L:L))+(SUMIF('11 20'!A:A,A51,'11 20'!D:D))+(SUMIF('11 20'!I:I,A51,'11 20'!L:L))+(SUMIF('12 20'!A:A,A51,'12 20'!D:D))+(SUMIF('12 20'!A:A,'Rég clients'!A51,'12 20'!L:L))</f>
        <v>0</v>
      </c>
      <c r="E51" s="3">
        <f t="shared" si="0"/>
        <v>0</v>
      </c>
      <c r="G51" s="18"/>
      <c r="H51" s="19"/>
      <c r="I51" s="20"/>
      <c r="J51" s="66"/>
      <c r="K51" s="22"/>
      <c r="L51" s="24"/>
      <c r="M51" s="1"/>
      <c r="N51" s="155">
        <f>'tab bord'!L45</f>
        <v>0</v>
      </c>
      <c r="O51" s="155">
        <f t="shared" si="1"/>
        <v>0</v>
      </c>
    </row>
    <row r="52" spans="1:15" x14ac:dyDescent="0.15">
      <c r="A52" s="103"/>
      <c r="B52" s="135"/>
      <c r="C52" s="2" t="e">
        <f>(SUMIF('1 23'!A:A,'Rég clients'!A52,'1 23'!C:C))+(SUMIF('1 23'!I:I,'Rég clients'!A52,'1 23'!K:K))+(SUMIF('2 23'!A:A,'Rég clients'!A52,'2 23'!C:C))+(SUMIF('2 23'!I:I,'Rég clients'!A52,'2 23'!K:K))+(SUMIF('3 23'!A:A,'Rég clients'!A52,'3 23'!C:C))+(SUMIF('3 23'!I:I,'Rég clients'!A52,'3 23'!K:K))+(SUMIF('4 23'!A:A,'Rég clients'!A52,'4 23'!C:C))+(SUMIF('4 23'!I:I,'Rég clients'!A52,'4 23'!K:K))+(SUMIF('5 20'!A:A,'Rég clients'!A52,'5 20'!C:C))+(SUMIF('5 20'!I:I,'Rég clients'!A52,'5 20'!K:K))+(SUMIF('6 20'!A:A,'Rég clients'!A52,'6 20'!C:C))+(SUMIF('6 20'!I:I,'Rég clients'!A52,'6 20'!K:K))+(SUMIF('7 23'!A:A,'Rég clients'!A52,'7 23'!C:C))+(SUMIF('7 23'!I:I,'Rég clients'!A52,'7 23'!K:K))+(SUMIF('8 23'!A:A,'Rég clients'!A52,'8 23'!C:C))+(SUMIF('8 23'!I:I,'Rég clients'!A52,'8 23'!K:K))+(SUMIF('9 20'!A:A,'Rég clients'!A52,'9 20'!C:C))+(SUMIF('9 20'!I:I,'Rég clients'!A52,'9 20'!K:K))+(SUMIF('10 20'!A:A,'Rég clients'!A52,'10 20'!C:C))+(SUMIF('10 20'!I:I,'Rég clients'!A52,'10 20'!K:K))+(SUMIF('11 20'!A:A,'Rég clients'!A52,'11 20'!C:C))+(SUMIF('11 20'!I:I,'Rég clients'!A52,'11 20'!K:K))+(SUMIF('12 20'!A:A,'Rég clients'!A52,'12 20'!C:C))+(SUMIF('Rég clients'!A52,'12 20'!K:K))</f>
        <v>#DIV/0!</v>
      </c>
      <c r="D52" s="2">
        <f>(SUMIF('1 23'!A:A,A52,'1 23'!D:D))+(SUMIF('1 23'!I:I,A52,'1 23'!L:L))+(SUMIF('2 23'!A:A,A52,'2 23'!D:D))+(SUMIF('2 23'!I:I,A52,'2 23'!L:L))+(SUMIF('3 23'!A:A,A52,'3 23'!D:D))+(SUMIF('3 23'!I:I,A52,'3 23'!L:L))+(SUMIF('4 23'!A:A,A52,'4 23'!D:D))+(SUMIF('4 23'!I:I,A52,'4 23'!L:L))+(SUMIF('5 20'!A:A,A52,'5 20'!D:D))+(SUMIF('5 20'!I:I,A52,'5 20'!L:L))+(SUMIF('6 20'!A:A,A52,'6 20'!D:D))+(SUMIF('6 20'!I:I,A52,'6 20'!L:L))+(SUMIF('7 23'!A:A,A52,'7 23'!D:D))+(SUMIF('7 23'!I:I,A52,'7 23'!L:L))+(SUMIF('8 23'!A:A,A52,'8 23'!D:D))+(SUMIF('8 23'!I:I,A52,'8 23'!L:L))+(SUMIF('9 20'!A:A,A52,'9 20'!D:D))+(SUMIF('9 20'!I:I,A52,'9 20'!L:L))+(SUMIF('10 20'!A:A,A52,'10 20'!D:D))+(SUMIF('10 20'!I:I,A52,'10 20'!L:L))+(SUMIF('11 20'!A:A,A52,'11 20'!D:D))+(SUMIF('11 20'!I:I,A52,'11 20'!L:L))+(SUMIF('12 20'!A:A,A52,'12 20'!D:D))+(SUMIF('12 20'!A:A,'Rég clients'!A52,'12 20'!L:L))</f>
        <v>0</v>
      </c>
      <c r="E52" s="3">
        <f t="shared" si="0"/>
        <v>0</v>
      </c>
      <c r="G52" s="18"/>
      <c r="H52" s="19"/>
      <c r="I52" s="20"/>
      <c r="J52" s="66"/>
      <c r="K52" s="22"/>
      <c r="L52" s="24"/>
      <c r="M52" s="1"/>
      <c r="N52" s="155">
        <f>'tab bord'!L46</f>
        <v>0</v>
      </c>
      <c r="O52" s="155">
        <f t="shared" si="1"/>
        <v>0</v>
      </c>
    </row>
    <row r="53" spans="1:15" x14ac:dyDescent="0.15">
      <c r="A53" s="103"/>
      <c r="B53" s="135"/>
      <c r="C53" s="2" t="e">
        <f>(SUMIF('1 23'!A:A,'Rég clients'!A53,'1 23'!C:C))+(SUMIF('1 23'!I:I,'Rég clients'!A53,'1 23'!K:K))+(SUMIF('2 23'!A:A,'Rég clients'!A53,'2 23'!C:C))+(SUMIF('2 23'!I:I,'Rég clients'!A53,'2 23'!K:K))+(SUMIF('3 23'!A:A,'Rég clients'!A53,'3 23'!C:C))+(SUMIF('3 23'!I:I,'Rég clients'!A53,'3 23'!K:K))+(SUMIF('4 23'!A:A,'Rég clients'!A53,'4 23'!C:C))+(SUMIF('4 23'!I:I,'Rég clients'!A53,'4 23'!K:K))+(SUMIF('5 20'!A:A,'Rég clients'!A53,'5 20'!C:C))+(SUMIF('5 20'!I:I,'Rég clients'!A53,'5 20'!K:K))+(SUMIF('6 20'!A:A,'Rég clients'!A53,'6 20'!C:C))+(SUMIF('6 20'!I:I,'Rég clients'!A53,'6 20'!K:K))+(SUMIF('7 23'!A:A,'Rég clients'!A53,'7 23'!C:C))+(SUMIF('7 23'!I:I,'Rég clients'!A53,'7 23'!K:K))+(SUMIF('8 23'!A:A,'Rég clients'!A53,'8 23'!C:C))+(SUMIF('8 23'!I:I,'Rég clients'!A53,'8 23'!K:K))+(SUMIF('9 20'!A:A,'Rég clients'!A53,'9 20'!C:C))+(SUMIF('9 20'!I:I,'Rég clients'!A53,'9 20'!K:K))+(SUMIF('10 20'!A:A,'Rég clients'!A53,'10 20'!C:C))+(SUMIF('10 20'!I:I,'Rég clients'!A53,'10 20'!K:K))+(SUMIF('11 20'!A:A,'Rég clients'!A53,'11 20'!C:C))+(SUMIF('11 20'!I:I,'Rég clients'!A53,'11 20'!K:K))+(SUMIF('12 20'!A:A,'Rég clients'!A53,'12 20'!C:C))+(SUMIF('Rég clients'!A53,'12 20'!K:K))</f>
        <v>#DIV/0!</v>
      </c>
      <c r="D53" s="2">
        <f>(SUMIF('1 23'!A:A,A53,'1 23'!D:D))+(SUMIF('1 23'!I:I,A53,'1 23'!L:L))+(SUMIF('2 23'!A:A,A53,'2 23'!D:D))+(SUMIF('2 23'!I:I,A53,'2 23'!L:L))+(SUMIF('3 23'!A:A,A53,'3 23'!D:D))+(SUMIF('3 23'!I:I,A53,'3 23'!L:L))+(SUMIF('4 23'!A:A,A53,'4 23'!D:D))+(SUMIF('4 23'!I:I,A53,'4 23'!L:L))+(SUMIF('5 20'!A:A,A53,'5 20'!D:D))+(SUMIF('5 20'!I:I,A53,'5 20'!L:L))+(SUMIF('6 20'!A:A,A53,'6 20'!D:D))+(SUMIF('6 20'!I:I,A53,'6 20'!L:L))+(SUMIF('7 23'!A:A,A53,'7 23'!D:D))+(SUMIF('7 23'!I:I,A53,'7 23'!L:L))+(SUMIF('8 23'!A:A,A53,'8 23'!D:D))+(SUMIF('8 23'!I:I,A53,'8 23'!L:L))+(SUMIF('9 20'!A:A,A53,'9 20'!D:D))+(SUMIF('9 20'!I:I,A53,'9 20'!L:L))+(SUMIF('10 20'!A:A,A53,'10 20'!D:D))+(SUMIF('10 20'!I:I,A53,'10 20'!L:L))+(SUMIF('11 20'!A:A,A53,'11 20'!D:D))+(SUMIF('11 20'!I:I,A53,'11 20'!L:L))+(SUMIF('12 20'!A:A,A53,'12 20'!D:D))+(SUMIF('12 20'!A:A,'Rég clients'!A53,'12 20'!L:L))</f>
        <v>0</v>
      </c>
      <c r="E53" s="3">
        <f t="shared" si="0"/>
        <v>0</v>
      </c>
      <c r="G53" s="18"/>
      <c r="H53" s="19"/>
      <c r="I53" s="20"/>
      <c r="J53" s="66"/>
      <c r="K53" s="22"/>
      <c r="L53" s="24"/>
      <c r="M53" s="1"/>
      <c r="N53" s="155">
        <f>'tab bord'!L47</f>
        <v>0</v>
      </c>
      <c r="O53" s="155">
        <f t="shared" si="1"/>
        <v>0</v>
      </c>
    </row>
    <row r="54" spans="1:15" x14ac:dyDescent="0.15">
      <c r="A54" s="103"/>
      <c r="B54" s="135"/>
      <c r="C54" s="2" t="e">
        <f>(SUMIF('1 23'!A:A,'Rég clients'!A54,'1 23'!C:C))+(SUMIF('1 23'!I:I,'Rég clients'!A54,'1 23'!K:K))+(SUMIF('2 23'!A:A,'Rég clients'!A54,'2 23'!C:C))+(SUMIF('2 23'!I:I,'Rég clients'!A54,'2 23'!K:K))+(SUMIF('3 23'!A:A,'Rég clients'!A54,'3 23'!C:C))+(SUMIF('3 23'!I:I,'Rég clients'!A54,'3 23'!K:K))+(SUMIF('4 23'!A:A,'Rég clients'!A54,'4 23'!C:C))+(SUMIF('4 23'!I:I,'Rég clients'!A54,'4 23'!K:K))+(SUMIF('5 20'!A:A,'Rég clients'!A54,'5 20'!C:C))+(SUMIF('5 20'!I:I,'Rég clients'!A54,'5 20'!K:K))+(SUMIF('6 20'!A:A,'Rég clients'!A54,'6 20'!C:C))+(SUMIF('6 20'!I:I,'Rég clients'!A54,'6 20'!K:K))+(SUMIF('7 23'!A:A,'Rég clients'!A54,'7 23'!C:C))+(SUMIF('7 23'!I:I,'Rég clients'!A54,'7 23'!K:K))+(SUMIF('8 23'!A:A,'Rég clients'!A54,'8 23'!C:C))+(SUMIF('8 23'!I:I,'Rég clients'!A54,'8 23'!K:K))+(SUMIF('9 20'!A:A,'Rég clients'!A54,'9 20'!C:C))+(SUMIF('9 20'!I:I,'Rég clients'!A54,'9 20'!K:K))+(SUMIF('10 20'!A:A,'Rég clients'!A54,'10 20'!C:C))+(SUMIF('10 20'!I:I,'Rég clients'!A54,'10 20'!K:K))+(SUMIF('11 20'!A:A,'Rég clients'!A54,'11 20'!C:C))+(SUMIF('11 20'!I:I,'Rég clients'!A54,'11 20'!K:K))+(SUMIF('12 20'!A:A,'Rég clients'!A54,'12 20'!C:C))+(SUMIF('Rég clients'!A54,'12 20'!K:K))</f>
        <v>#DIV/0!</v>
      </c>
      <c r="D54" s="2">
        <f>(SUMIF('1 23'!A:A,A54,'1 23'!D:D))+(SUMIF('1 23'!I:I,A54,'1 23'!L:L))+(SUMIF('2 23'!A:A,A54,'2 23'!D:D))+(SUMIF('2 23'!I:I,A54,'2 23'!L:L))+(SUMIF('3 23'!A:A,A54,'3 23'!D:D))+(SUMIF('3 23'!I:I,A54,'3 23'!L:L))+(SUMIF('4 23'!A:A,A54,'4 23'!D:D))+(SUMIF('4 23'!I:I,A54,'4 23'!L:L))+(SUMIF('5 20'!A:A,A54,'5 20'!D:D))+(SUMIF('5 20'!I:I,A54,'5 20'!L:L))+(SUMIF('6 20'!A:A,A54,'6 20'!D:D))+(SUMIF('6 20'!I:I,A54,'6 20'!L:L))+(SUMIF('7 23'!A:A,A54,'7 23'!D:D))+(SUMIF('7 23'!I:I,A54,'7 23'!L:L))+(SUMIF('8 23'!A:A,A54,'8 23'!D:D))+(SUMIF('8 23'!I:I,A54,'8 23'!L:L))+(SUMIF('9 20'!A:A,A54,'9 20'!D:D))+(SUMIF('9 20'!I:I,A54,'9 20'!L:L))+(SUMIF('10 20'!A:A,A54,'10 20'!D:D))+(SUMIF('10 20'!I:I,A54,'10 20'!L:L))+(SUMIF('11 20'!A:A,A54,'11 20'!D:D))+(SUMIF('11 20'!I:I,A54,'11 20'!L:L))+(SUMIF('12 20'!A:A,A54,'12 20'!D:D))+(SUMIF('12 20'!A:A,'Rég clients'!A54,'12 20'!L:L))</f>
        <v>0</v>
      </c>
      <c r="E54" s="3">
        <f t="shared" si="0"/>
        <v>0</v>
      </c>
      <c r="G54" s="18"/>
      <c r="H54" s="19"/>
      <c r="I54" s="20"/>
      <c r="J54" s="66"/>
      <c r="K54" s="22"/>
      <c r="L54" s="24"/>
      <c r="M54" s="1"/>
      <c r="N54" s="155">
        <f>'tab bord'!L48</f>
        <v>0</v>
      </c>
      <c r="O54" s="155">
        <f t="shared" si="1"/>
        <v>0</v>
      </c>
    </row>
    <row r="55" spans="1:15" x14ac:dyDescent="0.15">
      <c r="A55" s="103"/>
      <c r="B55" s="135"/>
      <c r="C55" s="2" t="e">
        <f>(SUMIF('1 23'!A:A,'Rég clients'!A55,'1 23'!C:C))+(SUMIF('1 23'!I:I,'Rég clients'!A55,'1 23'!K:K))+(SUMIF('2 23'!A:A,'Rég clients'!A55,'2 23'!C:C))+(SUMIF('2 23'!I:I,'Rég clients'!A55,'2 23'!K:K))+(SUMIF('3 23'!A:A,'Rég clients'!A55,'3 23'!C:C))+(SUMIF('3 23'!I:I,'Rég clients'!A55,'3 23'!K:K))+(SUMIF('4 23'!A:A,'Rég clients'!A55,'4 23'!C:C))+(SUMIF('4 23'!I:I,'Rég clients'!A55,'4 23'!K:K))+(SUMIF('5 20'!A:A,'Rég clients'!A55,'5 20'!C:C))+(SUMIF('5 20'!I:I,'Rég clients'!A55,'5 20'!K:K))+(SUMIF('6 20'!A:A,'Rég clients'!A55,'6 20'!C:C))+(SUMIF('6 20'!I:I,'Rég clients'!A55,'6 20'!K:K))+(SUMIF('7 23'!A:A,'Rég clients'!A55,'7 23'!C:C))+(SUMIF('7 23'!I:I,'Rég clients'!A55,'7 23'!K:K))+(SUMIF('8 23'!A:A,'Rég clients'!A55,'8 23'!C:C))+(SUMIF('8 23'!I:I,'Rég clients'!A55,'8 23'!K:K))+(SUMIF('9 20'!A:A,'Rég clients'!A55,'9 20'!C:C))+(SUMIF('9 20'!I:I,'Rég clients'!A55,'9 20'!K:K))+(SUMIF('10 20'!A:A,'Rég clients'!A55,'10 20'!C:C))+(SUMIF('10 20'!I:I,'Rég clients'!A55,'10 20'!K:K))+(SUMIF('11 20'!A:A,'Rég clients'!A55,'11 20'!C:C))+(SUMIF('11 20'!I:I,'Rég clients'!A55,'11 20'!K:K))+(SUMIF('12 20'!A:A,'Rég clients'!A55,'12 20'!C:C))+(SUMIF('Rég clients'!A55,'12 20'!K:K))</f>
        <v>#DIV/0!</v>
      </c>
      <c r="D55" s="2">
        <f>(SUMIF('1 23'!A:A,A55,'1 23'!D:D))+(SUMIF('1 23'!I:I,A55,'1 23'!L:L))+(SUMIF('2 23'!A:A,A55,'2 23'!D:D))+(SUMIF('2 23'!I:I,A55,'2 23'!L:L))+(SUMIF('3 23'!A:A,A55,'3 23'!D:D))+(SUMIF('3 23'!I:I,A55,'3 23'!L:L))+(SUMIF('4 23'!A:A,A55,'4 23'!D:D))+(SUMIF('4 23'!I:I,A55,'4 23'!L:L))+(SUMIF('5 20'!A:A,A55,'5 20'!D:D))+(SUMIF('5 20'!I:I,A55,'5 20'!L:L))+(SUMIF('6 20'!A:A,A55,'6 20'!D:D))+(SUMIF('6 20'!I:I,A55,'6 20'!L:L))+(SUMIF('7 23'!A:A,A55,'7 23'!D:D))+(SUMIF('7 23'!I:I,A55,'7 23'!L:L))+(SUMIF('8 23'!A:A,A55,'8 23'!D:D))+(SUMIF('8 23'!I:I,A55,'8 23'!L:L))+(SUMIF('9 20'!A:A,A55,'9 20'!D:D))+(SUMIF('9 20'!I:I,A55,'9 20'!L:L))+(SUMIF('10 20'!A:A,A55,'10 20'!D:D))+(SUMIF('10 20'!I:I,A55,'10 20'!L:L))+(SUMIF('11 20'!A:A,A55,'11 20'!D:D))+(SUMIF('11 20'!I:I,A55,'11 20'!L:L))+(SUMIF('12 20'!A:A,A55,'12 20'!D:D))+(SUMIF('12 20'!A:A,'Rég clients'!A55,'12 20'!L:L))</f>
        <v>0</v>
      </c>
      <c r="E55" s="3">
        <f t="shared" si="0"/>
        <v>0</v>
      </c>
      <c r="G55" s="18"/>
      <c r="H55" s="19"/>
      <c r="I55" s="20"/>
      <c r="J55" s="66"/>
      <c r="K55" s="22"/>
      <c r="L55" s="24"/>
      <c r="M55" s="1"/>
      <c r="N55" s="155">
        <f>'tab bord'!L49</f>
        <v>0</v>
      </c>
      <c r="O55" s="155">
        <f t="shared" si="1"/>
        <v>0</v>
      </c>
    </row>
    <row r="56" spans="1:15" x14ac:dyDescent="0.15">
      <c r="A56" s="103"/>
      <c r="B56" s="135"/>
      <c r="C56" s="2" t="e">
        <f>(SUMIF('1 23'!A:A,'Rég clients'!A56,'1 23'!C:C))+(SUMIF('1 23'!I:I,'Rég clients'!A56,'1 23'!K:K))+(SUMIF('2 23'!A:A,'Rég clients'!A56,'2 23'!C:C))+(SUMIF('2 23'!I:I,'Rég clients'!A56,'2 23'!K:K))+(SUMIF('3 23'!A:A,'Rég clients'!A56,'3 23'!C:C))+(SUMIF('3 23'!I:I,'Rég clients'!A56,'3 23'!K:K))+(SUMIF('4 23'!A:A,'Rég clients'!A56,'4 23'!C:C))+(SUMIF('4 23'!I:I,'Rég clients'!A56,'4 23'!K:K))+(SUMIF('5 20'!A:A,'Rég clients'!A56,'5 20'!C:C))+(SUMIF('5 20'!I:I,'Rég clients'!A56,'5 20'!K:K))+(SUMIF('6 20'!A:A,'Rég clients'!A56,'6 20'!C:C))+(SUMIF('6 20'!I:I,'Rég clients'!A56,'6 20'!K:K))+(SUMIF('7 23'!A:A,'Rég clients'!A56,'7 23'!C:C))+(SUMIF('7 23'!I:I,'Rég clients'!A56,'7 23'!K:K))+(SUMIF('8 23'!A:A,'Rég clients'!A56,'8 23'!C:C))+(SUMIF('8 23'!I:I,'Rég clients'!A56,'8 23'!K:K))+(SUMIF('9 20'!A:A,'Rég clients'!A56,'9 20'!C:C))+(SUMIF('9 20'!I:I,'Rég clients'!A56,'9 20'!K:K))+(SUMIF('10 20'!A:A,'Rég clients'!A56,'10 20'!C:C))+(SUMIF('10 20'!I:I,'Rég clients'!A56,'10 20'!K:K))+(SUMIF('11 20'!A:A,'Rég clients'!A56,'11 20'!C:C))+(SUMIF('11 20'!I:I,'Rég clients'!A56,'11 20'!K:K))+(SUMIF('12 20'!A:A,'Rég clients'!A56,'12 20'!C:C))+(SUMIF('Rég clients'!A56,'12 20'!K:K))</f>
        <v>#DIV/0!</v>
      </c>
      <c r="D56" s="2">
        <f>(SUMIF('1 23'!A:A,A56,'1 23'!D:D))+(SUMIF('1 23'!I:I,A56,'1 23'!L:L))+(SUMIF('2 23'!A:A,A56,'2 23'!D:D))+(SUMIF('2 23'!I:I,A56,'2 23'!L:L))+(SUMIF('3 23'!A:A,A56,'3 23'!D:D))+(SUMIF('3 23'!I:I,A56,'3 23'!L:L))+(SUMIF('4 23'!A:A,A56,'4 23'!D:D))+(SUMIF('4 23'!I:I,A56,'4 23'!L:L))+(SUMIF('5 20'!A:A,A56,'5 20'!D:D))+(SUMIF('5 20'!I:I,A56,'5 20'!L:L))+(SUMIF('6 20'!A:A,A56,'6 20'!D:D))+(SUMIF('6 20'!I:I,A56,'6 20'!L:L))+(SUMIF('7 23'!A:A,A56,'7 23'!D:D))+(SUMIF('7 23'!I:I,A56,'7 23'!L:L))+(SUMIF('8 23'!A:A,A56,'8 23'!D:D))+(SUMIF('8 23'!I:I,A56,'8 23'!L:L))+(SUMIF('9 20'!A:A,A56,'9 20'!D:D))+(SUMIF('9 20'!I:I,A56,'9 20'!L:L))+(SUMIF('10 20'!A:A,A56,'10 20'!D:D))+(SUMIF('10 20'!I:I,A56,'10 20'!L:L))+(SUMIF('11 20'!A:A,A56,'11 20'!D:D))+(SUMIF('11 20'!I:I,A56,'11 20'!L:L))+(SUMIF('12 20'!A:A,A56,'12 20'!D:D))+(SUMIF('12 20'!A:A,'Rég clients'!A56,'12 20'!L:L))</f>
        <v>0</v>
      </c>
      <c r="E56" s="3">
        <f t="shared" si="0"/>
        <v>0</v>
      </c>
      <c r="G56" s="18"/>
      <c r="H56" s="19"/>
      <c r="I56" s="20"/>
      <c r="J56" s="66"/>
      <c r="K56" s="22"/>
      <c r="L56" s="24"/>
      <c r="M56" s="1"/>
      <c r="N56" s="155">
        <f>'tab bord'!L50</f>
        <v>0</v>
      </c>
      <c r="O56" s="155">
        <f t="shared" si="1"/>
        <v>0</v>
      </c>
    </row>
    <row r="57" spans="1:15" x14ac:dyDescent="0.15">
      <c r="A57" s="103"/>
      <c r="B57" s="135"/>
      <c r="C57" s="2" t="e">
        <f>(SUMIF('1 23'!A:A,'Rég clients'!A57,'1 23'!C:C))+(SUMIF('1 23'!I:I,'Rég clients'!A57,'1 23'!K:K))+(SUMIF('2 23'!A:A,'Rég clients'!A57,'2 23'!C:C))+(SUMIF('2 23'!I:I,'Rég clients'!A57,'2 23'!K:K))+(SUMIF('3 23'!A:A,'Rég clients'!A57,'3 23'!C:C))+(SUMIF('3 23'!I:I,'Rég clients'!A57,'3 23'!K:K))+(SUMIF('4 23'!A:A,'Rég clients'!A57,'4 23'!C:C))+(SUMIF('4 23'!I:I,'Rég clients'!A57,'4 23'!K:K))+(SUMIF('5 20'!A:A,'Rég clients'!A57,'5 20'!C:C))+(SUMIF('5 20'!I:I,'Rég clients'!A57,'5 20'!K:K))+(SUMIF('6 20'!A:A,'Rég clients'!A57,'6 20'!C:C))+(SUMIF('6 20'!I:I,'Rég clients'!A57,'6 20'!K:K))+(SUMIF('7 23'!A:A,'Rég clients'!A57,'7 23'!C:C))+(SUMIF('7 23'!I:I,'Rég clients'!A57,'7 23'!K:K))+(SUMIF('8 23'!A:A,'Rég clients'!A57,'8 23'!C:C))+(SUMIF('8 23'!I:I,'Rég clients'!A57,'8 23'!K:K))+(SUMIF('9 20'!A:A,'Rég clients'!A57,'9 20'!C:C))+(SUMIF('9 20'!I:I,'Rég clients'!A57,'9 20'!K:K))+(SUMIF('10 20'!A:A,'Rég clients'!A57,'10 20'!C:C))+(SUMIF('10 20'!I:I,'Rég clients'!A57,'10 20'!K:K))+(SUMIF('11 20'!A:A,'Rég clients'!A57,'11 20'!C:C))+(SUMIF('11 20'!I:I,'Rég clients'!A57,'11 20'!K:K))+(SUMIF('12 20'!A:A,'Rég clients'!A57,'12 20'!C:C))+(SUMIF('Rég clients'!A57,'12 20'!K:K))</f>
        <v>#DIV/0!</v>
      </c>
      <c r="D57" s="2">
        <f>(SUMIF('1 23'!A:A,A57,'1 23'!D:D))+(SUMIF('1 23'!I:I,A57,'1 23'!L:L))+(SUMIF('2 23'!A:A,A57,'2 23'!D:D))+(SUMIF('2 23'!I:I,A57,'2 23'!L:L))+(SUMIF('3 23'!A:A,A57,'3 23'!D:D))+(SUMIF('3 23'!I:I,A57,'3 23'!L:L))+(SUMIF('4 23'!A:A,A57,'4 23'!D:D))+(SUMIF('4 23'!I:I,A57,'4 23'!L:L))+(SUMIF('5 20'!A:A,A57,'5 20'!D:D))+(SUMIF('5 20'!I:I,A57,'5 20'!L:L))+(SUMIF('6 20'!A:A,A57,'6 20'!D:D))+(SUMIF('6 20'!I:I,A57,'6 20'!L:L))+(SUMIF('7 23'!A:A,A57,'7 23'!D:D))+(SUMIF('7 23'!I:I,A57,'7 23'!L:L))+(SUMIF('8 23'!A:A,A57,'8 23'!D:D))+(SUMIF('8 23'!I:I,A57,'8 23'!L:L))+(SUMIF('9 20'!A:A,A57,'9 20'!D:D))+(SUMIF('9 20'!I:I,A57,'9 20'!L:L))+(SUMIF('10 20'!A:A,A57,'10 20'!D:D))+(SUMIF('10 20'!I:I,A57,'10 20'!L:L))+(SUMIF('11 20'!A:A,A57,'11 20'!D:D))+(SUMIF('11 20'!I:I,A57,'11 20'!L:L))+(SUMIF('12 20'!A:A,A57,'12 20'!D:D))+(SUMIF('12 20'!A:A,'Rég clients'!A57,'12 20'!L:L))</f>
        <v>0</v>
      </c>
      <c r="E57" s="3">
        <f t="shared" si="0"/>
        <v>0</v>
      </c>
      <c r="G57" s="18"/>
      <c r="H57" s="19"/>
      <c r="I57" s="20"/>
      <c r="J57" s="66"/>
      <c r="K57" s="22"/>
      <c r="L57" s="24"/>
      <c r="M57" s="1"/>
      <c r="N57" s="155">
        <f>'tab bord'!L51</f>
        <v>0</v>
      </c>
      <c r="O57" s="155">
        <f t="shared" si="1"/>
        <v>0</v>
      </c>
    </row>
    <row r="58" spans="1:15" x14ac:dyDescent="0.15">
      <c r="A58" s="103"/>
      <c r="B58" s="135"/>
      <c r="C58" s="2" t="e">
        <f>(SUMIF('1 23'!A:A,'Rég clients'!A58,'1 23'!C:C))+(SUMIF('1 23'!I:I,'Rég clients'!A58,'1 23'!K:K))+(SUMIF('2 23'!A:A,'Rég clients'!A58,'2 23'!C:C))+(SUMIF('2 23'!I:I,'Rég clients'!A58,'2 23'!K:K))+(SUMIF('3 23'!A:A,'Rég clients'!A58,'3 23'!C:C))+(SUMIF('3 23'!I:I,'Rég clients'!A58,'3 23'!K:K))+(SUMIF('4 23'!A:A,'Rég clients'!A58,'4 23'!C:C))+(SUMIF('4 23'!I:I,'Rég clients'!A58,'4 23'!K:K))+(SUMIF('5 20'!A:A,'Rég clients'!A58,'5 20'!C:C))+(SUMIF('5 20'!I:I,'Rég clients'!A58,'5 20'!K:K))+(SUMIF('6 20'!A:A,'Rég clients'!A58,'6 20'!C:C))+(SUMIF('6 20'!I:I,'Rég clients'!A58,'6 20'!K:K))+(SUMIF('7 23'!A:A,'Rég clients'!A58,'7 23'!C:C))+(SUMIF('7 23'!I:I,'Rég clients'!A58,'7 23'!K:K))+(SUMIF('8 23'!A:A,'Rég clients'!A58,'8 23'!C:C))+(SUMIF('8 23'!I:I,'Rég clients'!A58,'8 23'!K:K))+(SUMIF('9 20'!A:A,'Rég clients'!A58,'9 20'!C:C))+(SUMIF('9 20'!I:I,'Rég clients'!A58,'9 20'!K:K))+(SUMIF('10 20'!A:A,'Rég clients'!A58,'10 20'!C:C))+(SUMIF('10 20'!I:I,'Rég clients'!A58,'10 20'!K:K))+(SUMIF('11 20'!A:A,'Rég clients'!A58,'11 20'!C:C))+(SUMIF('11 20'!I:I,'Rég clients'!A58,'11 20'!K:K))+(SUMIF('12 20'!A:A,'Rég clients'!A58,'12 20'!C:C))+(SUMIF('Rég clients'!A58,'12 20'!K:K))</f>
        <v>#DIV/0!</v>
      </c>
      <c r="D58" s="2">
        <f>(SUMIF('1 23'!A:A,A58,'1 23'!D:D))+(SUMIF('1 23'!I:I,A58,'1 23'!L:L))+(SUMIF('2 23'!A:A,A58,'2 23'!D:D))+(SUMIF('2 23'!I:I,A58,'2 23'!L:L))+(SUMIF('3 23'!A:A,A58,'3 23'!D:D))+(SUMIF('3 23'!I:I,A58,'3 23'!L:L))+(SUMIF('4 23'!A:A,A58,'4 23'!D:D))+(SUMIF('4 23'!I:I,A58,'4 23'!L:L))+(SUMIF('5 20'!A:A,A58,'5 20'!D:D))+(SUMIF('5 20'!I:I,A58,'5 20'!L:L))+(SUMIF('6 20'!A:A,A58,'6 20'!D:D))+(SUMIF('6 20'!I:I,A58,'6 20'!L:L))+(SUMIF('7 23'!A:A,A58,'7 23'!D:D))+(SUMIF('7 23'!I:I,A58,'7 23'!L:L))+(SUMIF('8 23'!A:A,A58,'8 23'!D:D))+(SUMIF('8 23'!I:I,A58,'8 23'!L:L))+(SUMIF('9 20'!A:A,A58,'9 20'!D:D))+(SUMIF('9 20'!I:I,A58,'9 20'!L:L))+(SUMIF('10 20'!A:A,A58,'10 20'!D:D))+(SUMIF('10 20'!I:I,A58,'10 20'!L:L))+(SUMIF('11 20'!A:A,A58,'11 20'!D:D))+(SUMIF('11 20'!I:I,A58,'11 20'!L:L))+(SUMIF('12 20'!A:A,A58,'12 20'!D:D))+(SUMIF('12 20'!A:A,'Rég clients'!A58,'12 20'!L:L))</f>
        <v>0</v>
      </c>
      <c r="E58" s="3">
        <f t="shared" si="0"/>
        <v>0</v>
      </c>
      <c r="G58" s="18"/>
      <c r="H58" s="19"/>
      <c r="I58" s="20"/>
      <c r="J58" s="66"/>
      <c r="K58" s="22"/>
      <c r="L58" s="24"/>
      <c r="M58" s="1"/>
      <c r="N58" s="155">
        <f>'tab bord'!L52</f>
        <v>0</v>
      </c>
      <c r="O58" s="155">
        <f t="shared" si="1"/>
        <v>0</v>
      </c>
    </row>
    <row r="59" spans="1:15" x14ac:dyDescent="0.15">
      <c r="A59" s="103"/>
      <c r="B59" s="135"/>
      <c r="C59" s="2" t="e">
        <f>(SUMIF('1 23'!A:A,'Rég clients'!A59,'1 23'!C:C))+(SUMIF('1 23'!I:I,'Rég clients'!A59,'1 23'!K:K))+(SUMIF('2 23'!A:A,'Rég clients'!A59,'2 23'!C:C))+(SUMIF('2 23'!I:I,'Rég clients'!A59,'2 23'!K:K))+(SUMIF('3 23'!A:A,'Rég clients'!A59,'3 23'!C:C))+(SUMIF('3 23'!I:I,'Rég clients'!A59,'3 23'!K:K))+(SUMIF('4 23'!A:A,'Rég clients'!A59,'4 23'!C:C))+(SUMIF('4 23'!I:I,'Rég clients'!A59,'4 23'!K:K))+(SUMIF('5 20'!A:A,'Rég clients'!A59,'5 20'!C:C))+(SUMIF('5 20'!I:I,'Rég clients'!A59,'5 20'!K:K))+(SUMIF('6 20'!A:A,'Rég clients'!A59,'6 20'!C:C))+(SUMIF('6 20'!I:I,'Rég clients'!A59,'6 20'!K:K))+(SUMIF('7 23'!A:A,'Rég clients'!A59,'7 23'!C:C))+(SUMIF('7 23'!I:I,'Rég clients'!A59,'7 23'!K:K))+(SUMIF('8 23'!A:A,'Rég clients'!A59,'8 23'!C:C))+(SUMIF('8 23'!I:I,'Rég clients'!A59,'8 23'!K:K))+(SUMIF('9 20'!A:A,'Rég clients'!A59,'9 20'!C:C))+(SUMIF('9 20'!I:I,'Rég clients'!A59,'9 20'!K:K))+(SUMIF('10 20'!A:A,'Rég clients'!A59,'10 20'!C:C))+(SUMIF('10 20'!I:I,'Rég clients'!A59,'10 20'!K:K))+(SUMIF('11 20'!A:A,'Rég clients'!A59,'11 20'!C:C))+(SUMIF('11 20'!I:I,'Rég clients'!A59,'11 20'!K:K))+(SUMIF('12 20'!A:A,'Rég clients'!A59,'12 20'!C:C))+(SUMIF('Rég clients'!A59,'12 20'!K:K))</f>
        <v>#DIV/0!</v>
      </c>
      <c r="D59" s="2">
        <f>(SUMIF('1 23'!A:A,A59,'1 23'!D:D))+(SUMIF('1 23'!I:I,A59,'1 23'!L:L))+(SUMIF('2 23'!A:A,A59,'2 23'!D:D))+(SUMIF('2 23'!I:I,A59,'2 23'!L:L))+(SUMIF('3 23'!A:A,A59,'3 23'!D:D))+(SUMIF('3 23'!I:I,A59,'3 23'!L:L))+(SUMIF('4 23'!A:A,A59,'4 23'!D:D))+(SUMIF('4 23'!I:I,A59,'4 23'!L:L))+(SUMIF('5 20'!A:A,A59,'5 20'!D:D))+(SUMIF('5 20'!I:I,A59,'5 20'!L:L))+(SUMIF('6 20'!A:A,A59,'6 20'!D:D))+(SUMIF('6 20'!I:I,A59,'6 20'!L:L))+(SUMIF('7 23'!A:A,A59,'7 23'!D:D))+(SUMIF('7 23'!I:I,A59,'7 23'!L:L))+(SUMIF('8 23'!A:A,A59,'8 23'!D:D))+(SUMIF('8 23'!I:I,A59,'8 23'!L:L))+(SUMIF('9 20'!A:A,A59,'9 20'!D:D))+(SUMIF('9 20'!I:I,A59,'9 20'!L:L))+(SUMIF('10 20'!A:A,A59,'10 20'!D:D))+(SUMIF('10 20'!I:I,A59,'10 20'!L:L))+(SUMIF('11 20'!A:A,A59,'11 20'!D:D))+(SUMIF('11 20'!I:I,A59,'11 20'!L:L))+(SUMIF('12 20'!A:A,A59,'12 20'!D:D))+(SUMIF('12 20'!A:A,'Rég clients'!A59,'12 20'!L:L))</f>
        <v>0</v>
      </c>
      <c r="E59" s="3">
        <f t="shared" si="0"/>
        <v>0</v>
      </c>
      <c r="G59" s="18"/>
      <c r="H59" s="19"/>
      <c r="I59" s="20"/>
      <c r="J59" s="66"/>
      <c r="K59" s="22"/>
      <c r="L59" s="24"/>
      <c r="M59" s="1"/>
      <c r="N59" s="155">
        <f>'tab bord'!L53</f>
        <v>0</v>
      </c>
      <c r="O59" s="155">
        <f t="shared" si="1"/>
        <v>0</v>
      </c>
    </row>
    <row r="60" spans="1:15" x14ac:dyDescent="0.15">
      <c r="A60" s="103"/>
      <c r="B60" s="135"/>
      <c r="C60" s="2" t="e">
        <f>(SUMIF('1 23'!A:A,'Rég clients'!A60,'1 23'!C:C))+(SUMIF('1 23'!I:I,'Rég clients'!A60,'1 23'!K:K))+(SUMIF('2 23'!A:A,'Rég clients'!A60,'2 23'!C:C))+(SUMIF('2 23'!I:I,'Rég clients'!A60,'2 23'!K:K))+(SUMIF('3 23'!A:A,'Rég clients'!A60,'3 23'!C:C))+(SUMIF('3 23'!I:I,'Rég clients'!A60,'3 23'!K:K))+(SUMIF('4 23'!A:A,'Rég clients'!A60,'4 23'!C:C))+(SUMIF('4 23'!I:I,'Rég clients'!A60,'4 23'!K:K))+(SUMIF('5 20'!A:A,'Rég clients'!A60,'5 20'!C:C))+(SUMIF('5 20'!I:I,'Rég clients'!A60,'5 20'!K:K))+(SUMIF('6 20'!A:A,'Rég clients'!A60,'6 20'!C:C))+(SUMIF('6 20'!I:I,'Rég clients'!A60,'6 20'!K:K))+(SUMIF('7 23'!A:A,'Rég clients'!A60,'7 23'!C:C))+(SUMIF('7 23'!I:I,'Rég clients'!A60,'7 23'!K:K))+(SUMIF('8 23'!A:A,'Rég clients'!A60,'8 23'!C:C))+(SUMIF('8 23'!I:I,'Rég clients'!A60,'8 23'!K:K))+(SUMIF('9 20'!A:A,'Rég clients'!A60,'9 20'!C:C))+(SUMIF('9 20'!I:I,'Rég clients'!A60,'9 20'!K:K))+(SUMIF('10 20'!A:A,'Rég clients'!A60,'10 20'!C:C))+(SUMIF('10 20'!I:I,'Rég clients'!A60,'10 20'!K:K))+(SUMIF('11 20'!A:A,'Rég clients'!A60,'11 20'!C:C))+(SUMIF('11 20'!I:I,'Rég clients'!A60,'11 20'!K:K))+(SUMIF('12 20'!A:A,'Rég clients'!A60,'12 20'!C:C))+(SUMIF('Rég clients'!A60,'12 20'!K:K))</f>
        <v>#DIV/0!</v>
      </c>
      <c r="D60" s="2">
        <f>(SUMIF('1 23'!A:A,A60,'1 23'!D:D))+(SUMIF('1 23'!I:I,A60,'1 23'!L:L))+(SUMIF('2 23'!A:A,A60,'2 23'!D:D))+(SUMIF('2 23'!I:I,A60,'2 23'!L:L))+(SUMIF('3 23'!A:A,A60,'3 23'!D:D))+(SUMIF('3 23'!I:I,A60,'3 23'!L:L))+(SUMIF('4 23'!A:A,A60,'4 23'!D:D))+(SUMIF('4 23'!I:I,A60,'4 23'!L:L))+(SUMIF('5 20'!A:A,A60,'5 20'!D:D))+(SUMIF('5 20'!I:I,A60,'5 20'!L:L))+(SUMIF('6 20'!A:A,A60,'6 20'!D:D))+(SUMIF('6 20'!I:I,A60,'6 20'!L:L))+(SUMIF('7 23'!A:A,A60,'7 23'!D:D))+(SUMIF('7 23'!I:I,A60,'7 23'!L:L))+(SUMIF('8 23'!A:A,A60,'8 23'!D:D))+(SUMIF('8 23'!I:I,A60,'8 23'!L:L))+(SUMIF('9 20'!A:A,A60,'9 20'!D:D))+(SUMIF('9 20'!I:I,A60,'9 20'!L:L))+(SUMIF('10 20'!A:A,A60,'10 20'!D:D))+(SUMIF('10 20'!I:I,A60,'10 20'!L:L))+(SUMIF('11 20'!A:A,A60,'11 20'!D:D))+(SUMIF('11 20'!I:I,A60,'11 20'!L:L))+(SUMIF('12 20'!A:A,A60,'12 20'!D:D))+(SUMIF('12 20'!A:A,'Rég clients'!A60,'12 20'!L:L))</f>
        <v>0</v>
      </c>
      <c r="E60" s="3">
        <f t="shared" si="0"/>
        <v>0</v>
      </c>
      <c r="G60" s="18"/>
      <c r="H60" s="19"/>
      <c r="I60" s="20"/>
      <c r="J60" s="66"/>
      <c r="K60" s="22"/>
      <c r="L60" s="24"/>
      <c r="M60" s="1"/>
      <c r="N60" s="155">
        <f>'tab bord'!L54</f>
        <v>0</v>
      </c>
      <c r="O60" s="155">
        <f t="shared" si="1"/>
        <v>0</v>
      </c>
    </row>
    <row r="61" spans="1:15" x14ac:dyDescent="0.15">
      <c r="A61" s="103"/>
      <c r="B61" s="135"/>
      <c r="C61" s="2" t="e">
        <f>(SUMIF('1 23'!A:A,'Rég clients'!A61,'1 23'!C:C))+(SUMIF('1 23'!I:I,'Rég clients'!A61,'1 23'!K:K))+(SUMIF('2 23'!A:A,'Rég clients'!A61,'2 23'!C:C))+(SUMIF('2 23'!I:I,'Rég clients'!A61,'2 23'!K:K))+(SUMIF('3 23'!A:A,'Rég clients'!A61,'3 23'!C:C))+(SUMIF('3 23'!I:I,'Rég clients'!A61,'3 23'!K:K))+(SUMIF('4 23'!A:A,'Rég clients'!A61,'4 23'!C:C))+(SUMIF('4 23'!I:I,'Rég clients'!A61,'4 23'!K:K))+(SUMIF('5 20'!A:A,'Rég clients'!A61,'5 20'!C:C))+(SUMIF('5 20'!I:I,'Rég clients'!A61,'5 20'!K:K))+(SUMIF('6 20'!A:A,'Rég clients'!A61,'6 20'!C:C))+(SUMIF('6 20'!I:I,'Rég clients'!A61,'6 20'!K:K))+(SUMIF('7 23'!A:A,'Rég clients'!A61,'7 23'!C:C))+(SUMIF('7 23'!I:I,'Rég clients'!A61,'7 23'!K:K))+(SUMIF('8 23'!A:A,'Rég clients'!A61,'8 23'!C:C))+(SUMIF('8 23'!I:I,'Rég clients'!A61,'8 23'!K:K))+(SUMIF('9 20'!A:A,'Rég clients'!A61,'9 20'!C:C))+(SUMIF('9 20'!I:I,'Rég clients'!A61,'9 20'!K:K))+(SUMIF('10 20'!A:A,'Rég clients'!A61,'10 20'!C:C))+(SUMIF('10 20'!I:I,'Rég clients'!A61,'10 20'!K:K))+(SUMIF('11 20'!A:A,'Rég clients'!A61,'11 20'!C:C))+(SUMIF('11 20'!I:I,'Rég clients'!A61,'11 20'!K:K))+(SUMIF('12 20'!A:A,'Rég clients'!A61,'12 20'!C:C))+(SUMIF('Rég clients'!A61,'12 20'!K:K))</f>
        <v>#DIV/0!</v>
      </c>
      <c r="D61" s="2">
        <f>(SUMIF('1 23'!A:A,A61,'1 23'!D:D))+(SUMIF('1 23'!I:I,A61,'1 23'!L:L))+(SUMIF('2 23'!A:A,A61,'2 23'!D:D))+(SUMIF('2 23'!I:I,A61,'2 23'!L:L))+(SUMIF('3 23'!A:A,A61,'3 23'!D:D))+(SUMIF('3 23'!I:I,A61,'3 23'!L:L))+(SUMIF('4 23'!A:A,A61,'4 23'!D:D))+(SUMIF('4 23'!I:I,A61,'4 23'!L:L))+(SUMIF('5 20'!A:A,A61,'5 20'!D:D))+(SUMIF('5 20'!I:I,A61,'5 20'!L:L))+(SUMIF('6 20'!A:A,A61,'6 20'!D:D))+(SUMIF('6 20'!I:I,A61,'6 20'!L:L))+(SUMIF('7 23'!A:A,A61,'7 23'!D:D))+(SUMIF('7 23'!I:I,A61,'7 23'!L:L))+(SUMIF('8 23'!A:A,A61,'8 23'!D:D))+(SUMIF('8 23'!I:I,A61,'8 23'!L:L))+(SUMIF('9 20'!A:A,A61,'9 20'!D:D))+(SUMIF('9 20'!I:I,A61,'9 20'!L:L))+(SUMIF('10 20'!A:A,A61,'10 20'!D:D))+(SUMIF('10 20'!I:I,A61,'10 20'!L:L))+(SUMIF('11 20'!A:A,A61,'11 20'!D:D))+(SUMIF('11 20'!I:I,A61,'11 20'!L:L))+(SUMIF('12 20'!A:A,A61,'12 20'!D:D))+(SUMIF('12 20'!A:A,'Rég clients'!A61,'12 20'!L:L))</f>
        <v>0</v>
      </c>
      <c r="E61" s="3">
        <f t="shared" si="0"/>
        <v>0</v>
      </c>
      <c r="G61" s="18"/>
      <c r="H61" s="19"/>
      <c r="I61" s="20"/>
      <c r="J61" s="66"/>
      <c r="K61" s="22"/>
      <c r="L61" s="24"/>
      <c r="M61" s="1"/>
      <c r="N61" s="155">
        <f>'tab bord'!L55</f>
        <v>0</v>
      </c>
      <c r="O61" s="155">
        <f t="shared" si="1"/>
        <v>0</v>
      </c>
    </row>
    <row r="62" spans="1:15" x14ac:dyDescent="0.15">
      <c r="A62" s="103"/>
      <c r="B62" s="135"/>
      <c r="C62" s="2" t="e">
        <f>(SUMIF('1 23'!A:A,'Rég clients'!A62,'1 23'!C:C))+(SUMIF('1 23'!I:I,'Rég clients'!A62,'1 23'!K:K))+(SUMIF('2 23'!A:A,'Rég clients'!A62,'2 23'!C:C))+(SUMIF('2 23'!I:I,'Rég clients'!A62,'2 23'!K:K))+(SUMIF('3 23'!A:A,'Rég clients'!A62,'3 23'!C:C))+(SUMIF('3 23'!I:I,'Rég clients'!A62,'3 23'!K:K))+(SUMIF('4 23'!A:A,'Rég clients'!A62,'4 23'!C:C))+(SUMIF('4 23'!I:I,'Rég clients'!A62,'4 23'!K:K))+(SUMIF('5 20'!A:A,'Rég clients'!A62,'5 20'!C:C))+(SUMIF('5 20'!I:I,'Rég clients'!A62,'5 20'!K:K))+(SUMIF('6 20'!A:A,'Rég clients'!A62,'6 20'!C:C))+(SUMIF('6 20'!I:I,'Rég clients'!A62,'6 20'!K:K))+(SUMIF('7 23'!A:A,'Rég clients'!A62,'7 23'!C:C))+(SUMIF('7 23'!I:I,'Rég clients'!A62,'7 23'!K:K))+(SUMIF('8 23'!A:A,'Rég clients'!A62,'8 23'!C:C))+(SUMIF('8 23'!I:I,'Rég clients'!A62,'8 23'!K:K))+(SUMIF('9 20'!A:A,'Rég clients'!A62,'9 20'!C:C))+(SUMIF('9 20'!I:I,'Rég clients'!A62,'9 20'!K:K))+(SUMIF('10 20'!A:A,'Rég clients'!A62,'10 20'!C:C))+(SUMIF('10 20'!I:I,'Rég clients'!A62,'10 20'!K:K))+(SUMIF('11 20'!A:A,'Rég clients'!A62,'11 20'!C:C))+(SUMIF('11 20'!I:I,'Rég clients'!A62,'11 20'!K:K))+(SUMIF('12 20'!A:A,'Rég clients'!A62,'12 20'!C:C))+(SUMIF('Rég clients'!A62,'12 20'!K:K))</f>
        <v>#DIV/0!</v>
      </c>
      <c r="D62" s="2">
        <f>(SUMIF('1 23'!A:A,A62,'1 23'!D:D))+(SUMIF('1 23'!I:I,A62,'1 23'!L:L))+(SUMIF('2 23'!A:A,A62,'2 23'!D:D))+(SUMIF('2 23'!I:I,A62,'2 23'!L:L))+(SUMIF('3 23'!A:A,A62,'3 23'!D:D))+(SUMIF('3 23'!I:I,A62,'3 23'!L:L))+(SUMIF('4 23'!A:A,A62,'4 23'!D:D))+(SUMIF('4 23'!I:I,A62,'4 23'!L:L))+(SUMIF('5 20'!A:A,A62,'5 20'!D:D))+(SUMIF('5 20'!I:I,A62,'5 20'!L:L))+(SUMIF('6 20'!A:A,A62,'6 20'!D:D))+(SUMIF('6 20'!I:I,A62,'6 20'!L:L))+(SUMIF('7 23'!A:A,A62,'7 23'!D:D))+(SUMIF('7 23'!I:I,A62,'7 23'!L:L))+(SUMIF('8 23'!A:A,A62,'8 23'!D:D))+(SUMIF('8 23'!I:I,A62,'8 23'!L:L))+(SUMIF('9 20'!A:A,A62,'9 20'!D:D))+(SUMIF('9 20'!I:I,A62,'9 20'!L:L))+(SUMIF('10 20'!A:A,A62,'10 20'!D:D))+(SUMIF('10 20'!I:I,A62,'10 20'!L:L))+(SUMIF('11 20'!A:A,A62,'11 20'!D:D))+(SUMIF('11 20'!I:I,A62,'11 20'!L:L))+(SUMIF('12 20'!A:A,A62,'12 20'!D:D))+(SUMIF('12 20'!A:A,'Rég clients'!A62,'12 20'!L:L))</f>
        <v>0</v>
      </c>
      <c r="E62" s="3">
        <f t="shared" si="0"/>
        <v>0</v>
      </c>
      <c r="G62" s="18"/>
      <c r="H62" s="19"/>
      <c r="I62" s="20"/>
      <c r="J62" s="66"/>
      <c r="K62" s="22"/>
      <c r="L62" s="24"/>
      <c r="M62" s="1"/>
      <c r="N62" s="155">
        <f>'tab bord'!L56</f>
        <v>0</v>
      </c>
      <c r="O62" s="155">
        <f t="shared" si="1"/>
        <v>0</v>
      </c>
    </row>
    <row r="63" spans="1:15" x14ac:dyDescent="0.15">
      <c r="A63" s="103"/>
      <c r="B63" s="135"/>
      <c r="C63" s="2" t="e">
        <f>(SUMIF('1 23'!A:A,'Rég clients'!A63,'1 23'!C:C))+(SUMIF('1 23'!I:I,'Rég clients'!A63,'1 23'!K:K))+(SUMIF('2 23'!A:A,'Rég clients'!A63,'2 23'!C:C))+(SUMIF('2 23'!I:I,'Rég clients'!A63,'2 23'!K:K))+(SUMIF('3 23'!A:A,'Rég clients'!A63,'3 23'!C:C))+(SUMIF('3 23'!I:I,'Rég clients'!A63,'3 23'!K:K))+(SUMIF('4 23'!A:A,'Rég clients'!A63,'4 23'!C:C))+(SUMIF('4 23'!I:I,'Rég clients'!A63,'4 23'!K:K))+(SUMIF('5 20'!A:A,'Rég clients'!A63,'5 20'!C:C))+(SUMIF('5 20'!I:I,'Rég clients'!A63,'5 20'!K:K))+(SUMIF('6 20'!A:A,'Rég clients'!A63,'6 20'!C:C))+(SUMIF('6 20'!I:I,'Rég clients'!A63,'6 20'!K:K))+(SUMIF('7 23'!A:A,'Rég clients'!A63,'7 23'!C:C))+(SUMIF('7 23'!I:I,'Rég clients'!A63,'7 23'!K:K))+(SUMIF('8 23'!A:A,'Rég clients'!A63,'8 23'!C:C))+(SUMIF('8 23'!I:I,'Rég clients'!A63,'8 23'!K:K))+(SUMIF('9 20'!A:A,'Rég clients'!A63,'9 20'!C:C))+(SUMIF('9 20'!I:I,'Rég clients'!A63,'9 20'!K:K))+(SUMIF('10 20'!A:A,'Rég clients'!A63,'10 20'!C:C))+(SUMIF('10 20'!I:I,'Rég clients'!A63,'10 20'!K:K))+(SUMIF('11 20'!A:A,'Rég clients'!A63,'11 20'!C:C))+(SUMIF('11 20'!I:I,'Rég clients'!A63,'11 20'!K:K))+(SUMIF('12 20'!A:A,'Rég clients'!A63,'12 20'!C:C))+(SUMIF('Rég clients'!A63,'12 20'!K:K))</f>
        <v>#DIV/0!</v>
      </c>
      <c r="D63" s="2">
        <f>(SUMIF('1 23'!A:A,A63,'1 23'!D:D))+(SUMIF('1 23'!I:I,A63,'1 23'!L:L))+(SUMIF('2 23'!A:A,A63,'2 23'!D:D))+(SUMIF('2 23'!I:I,A63,'2 23'!L:L))+(SUMIF('3 23'!A:A,A63,'3 23'!D:D))+(SUMIF('3 23'!I:I,A63,'3 23'!L:L))+(SUMIF('4 23'!A:A,A63,'4 23'!D:D))+(SUMIF('4 23'!I:I,A63,'4 23'!L:L))+(SUMIF('5 20'!A:A,A63,'5 20'!D:D))+(SUMIF('5 20'!I:I,A63,'5 20'!L:L))+(SUMIF('6 20'!A:A,A63,'6 20'!D:D))+(SUMIF('6 20'!I:I,A63,'6 20'!L:L))+(SUMIF('7 23'!A:A,A63,'7 23'!D:D))+(SUMIF('7 23'!I:I,A63,'7 23'!L:L))+(SUMIF('8 23'!A:A,A63,'8 23'!D:D))+(SUMIF('8 23'!I:I,A63,'8 23'!L:L))+(SUMIF('9 20'!A:A,A63,'9 20'!D:D))+(SUMIF('9 20'!I:I,A63,'9 20'!L:L))+(SUMIF('10 20'!A:A,A63,'10 20'!D:D))+(SUMIF('10 20'!I:I,A63,'10 20'!L:L))+(SUMIF('11 20'!A:A,A63,'11 20'!D:D))+(SUMIF('11 20'!I:I,A63,'11 20'!L:L))+(SUMIF('12 20'!A:A,A63,'12 20'!D:D))+(SUMIF('12 20'!A:A,'Rég clients'!A63,'12 20'!L:L))</f>
        <v>0</v>
      </c>
      <c r="E63" s="3">
        <f t="shared" si="0"/>
        <v>0</v>
      </c>
      <c r="G63" s="18"/>
      <c r="H63" s="19"/>
      <c r="I63" s="20"/>
      <c r="J63" s="66"/>
      <c r="K63" s="22"/>
      <c r="L63" s="24"/>
      <c r="M63" s="1"/>
      <c r="N63" s="155">
        <f>'tab bord'!L57</f>
        <v>0</v>
      </c>
      <c r="O63" s="155">
        <f t="shared" si="1"/>
        <v>0</v>
      </c>
    </row>
    <row r="64" spans="1:15" x14ac:dyDescent="0.15">
      <c r="A64" s="103"/>
      <c r="B64" s="135"/>
      <c r="C64" s="2" t="e">
        <f>(SUMIF('1 23'!A:A,'Rég clients'!A64,'1 23'!C:C))+(SUMIF('1 23'!I:I,'Rég clients'!A64,'1 23'!K:K))+(SUMIF('2 23'!A:A,'Rég clients'!A64,'2 23'!C:C))+(SUMIF('2 23'!I:I,'Rég clients'!A64,'2 23'!K:K))+(SUMIF('3 23'!A:A,'Rég clients'!A64,'3 23'!C:C))+(SUMIF('3 23'!I:I,'Rég clients'!A64,'3 23'!K:K))+(SUMIF('4 23'!A:A,'Rég clients'!A64,'4 23'!C:C))+(SUMIF('4 23'!I:I,'Rég clients'!A64,'4 23'!K:K))+(SUMIF('5 20'!A:A,'Rég clients'!A64,'5 20'!C:C))+(SUMIF('5 20'!I:I,'Rég clients'!A64,'5 20'!K:K))+(SUMIF('6 20'!A:A,'Rég clients'!A64,'6 20'!C:C))+(SUMIF('6 20'!I:I,'Rég clients'!A64,'6 20'!K:K))+(SUMIF('7 23'!A:A,'Rég clients'!A64,'7 23'!C:C))+(SUMIF('7 23'!I:I,'Rég clients'!A64,'7 23'!K:K))+(SUMIF('8 23'!A:A,'Rég clients'!A64,'8 23'!C:C))+(SUMIF('8 23'!I:I,'Rég clients'!A64,'8 23'!K:K))+(SUMIF('9 20'!A:A,'Rég clients'!A64,'9 20'!C:C))+(SUMIF('9 20'!I:I,'Rég clients'!A64,'9 20'!K:K))+(SUMIF('10 20'!A:A,'Rég clients'!A64,'10 20'!C:C))+(SUMIF('10 20'!I:I,'Rég clients'!A64,'10 20'!K:K))+(SUMIF('11 20'!A:A,'Rég clients'!A64,'11 20'!C:C))+(SUMIF('11 20'!I:I,'Rég clients'!A64,'11 20'!K:K))+(SUMIF('12 20'!A:A,'Rég clients'!A64,'12 20'!C:C))+(SUMIF('Rég clients'!A64,'12 20'!K:K))</f>
        <v>#DIV/0!</v>
      </c>
      <c r="D64" s="2">
        <f>(SUMIF('1 23'!A:A,A64,'1 23'!D:D))+(SUMIF('1 23'!I:I,A64,'1 23'!L:L))+(SUMIF('2 23'!A:A,A64,'2 23'!D:D))+(SUMIF('2 23'!I:I,A64,'2 23'!L:L))+(SUMIF('3 23'!A:A,A64,'3 23'!D:D))+(SUMIF('3 23'!I:I,A64,'3 23'!L:L))+(SUMIF('4 23'!A:A,A64,'4 23'!D:D))+(SUMIF('4 23'!I:I,A64,'4 23'!L:L))+(SUMIF('5 20'!A:A,A64,'5 20'!D:D))+(SUMIF('5 20'!I:I,A64,'5 20'!L:L))+(SUMIF('6 20'!A:A,A64,'6 20'!D:D))+(SUMIF('6 20'!I:I,A64,'6 20'!L:L))+(SUMIF('7 23'!A:A,A64,'7 23'!D:D))+(SUMIF('7 23'!I:I,A64,'7 23'!L:L))+(SUMIF('8 23'!A:A,A64,'8 23'!D:D))+(SUMIF('8 23'!I:I,A64,'8 23'!L:L))+(SUMIF('9 20'!A:A,A64,'9 20'!D:D))+(SUMIF('9 20'!I:I,A64,'9 20'!L:L))+(SUMIF('10 20'!A:A,A64,'10 20'!D:D))+(SUMIF('10 20'!I:I,A64,'10 20'!L:L))+(SUMIF('11 20'!A:A,A64,'11 20'!D:D))+(SUMIF('11 20'!I:I,A64,'11 20'!L:L))+(SUMIF('12 20'!A:A,A64,'12 20'!D:D))+(SUMIF('12 20'!A:A,'Rég clients'!A64,'12 20'!L:L))</f>
        <v>0</v>
      </c>
      <c r="E64" s="3">
        <f t="shared" si="0"/>
        <v>0</v>
      </c>
      <c r="G64" s="18"/>
      <c r="H64" s="19"/>
      <c r="I64" s="20"/>
      <c r="J64" s="66"/>
      <c r="K64" s="22"/>
      <c r="L64" s="24"/>
      <c r="M64" s="1"/>
      <c r="N64" s="155">
        <f>'tab bord'!L58</f>
        <v>0</v>
      </c>
      <c r="O64" s="155">
        <f t="shared" si="1"/>
        <v>0</v>
      </c>
    </row>
    <row r="65" spans="1:15" x14ac:dyDescent="0.15">
      <c r="A65" s="103"/>
      <c r="B65" s="135"/>
      <c r="C65" s="2" t="e">
        <f>(SUMIF('1 23'!A:A,'Rég clients'!A65,'1 23'!C:C))+(SUMIF('1 23'!I:I,'Rég clients'!A65,'1 23'!K:K))+(SUMIF('2 23'!A:A,'Rég clients'!A65,'2 23'!C:C))+(SUMIF('2 23'!I:I,'Rég clients'!A65,'2 23'!K:K))+(SUMIF('3 23'!A:A,'Rég clients'!A65,'3 23'!C:C))+(SUMIF('3 23'!I:I,'Rég clients'!A65,'3 23'!K:K))+(SUMIF('4 23'!A:A,'Rég clients'!A65,'4 23'!C:C))+(SUMIF('4 23'!I:I,'Rég clients'!A65,'4 23'!K:K))+(SUMIF('5 20'!A:A,'Rég clients'!A65,'5 20'!C:C))+(SUMIF('5 20'!I:I,'Rég clients'!A65,'5 20'!K:K))+(SUMIF('6 20'!A:A,'Rég clients'!A65,'6 20'!C:C))+(SUMIF('6 20'!I:I,'Rég clients'!A65,'6 20'!K:K))+(SUMIF('7 23'!A:A,'Rég clients'!A65,'7 23'!C:C))+(SUMIF('7 23'!I:I,'Rég clients'!A65,'7 23'!K:K))+(SUMIF('8 23'!A:A,'Rég clients'!A65,'8 23'!C:C))+(SUMIF('8 23'!I:I,'Rég clients'!A65,'8 23'!K:K))+(SUMIF('9 20'!A:A,'Rég clients'!A65,'9 20'!C:C))+(SUMIF('9 20'!I:I,'Rég clients'!A65,'9 20'!K:K))+(SUMIF('10 20'!A:A,'Rég clients'!A65,'10 20'!C:C))+(SUMIF('10 20'!I:I,'Rég clients'!A65,'10 20'!K:K))+(SUMIF('11 20'!A:A,'Rég clients'!A65,'11 20'!C:C))+(SUMIF('11 20'!I:I,'Rég clients'!A65,'11 20'!K:K))+(SUMIF('12 20'!A:A,'Rég clients'!A65,'12 20'!C:C))+(SUMIF('Rég clients'!A65,'12 20'!K:K))</f>
        <v>#DIV/0!</v>
      </c>
      <c r="D65" s="2">
        <f>(SUMIF('1 23'!A:A,A65,'1 23'!D:D))+(SUMIF('1 23'!I:I,A65,'1 23'!L:L))+(SUMIF('2 23'!A:A,A65,'2 23'!D:D))+(SUMIF('2 23'!I:I,A65,'2 23'!L:L))+(SUMIF('3 23'!A:A,A65,'3 23'!D:D))+(SUMIF('3 23'!I:I,A65,'3 23'!L:L))+(SUMIF('4 23'!A:A,A65,'4 23'!D:D))+(SUMIF('4 23'!I:I,A65,'4 23'!L:L))+(SUMIF('5 20'!A:A,A65,'5 20'!D:D))+(SUMIF('5 20'!I:I,A65,'5 20'!L:L))+(SUMIF('6 20'!A:A,A65,'6 20'!D:D))+(SUMIF('6 20'!I:I,A65,'6 20'!L:L))+(SUMIF('7 23'!A:A,A65,'7 23'!D:D))+(SUMIF('7 23'!I:I,A65,'7 23'!L:L))+(SUMIF('8 23'!A:A,A65,'8 23'!D:D))+(SUMIF('8 23'!I:I,A65,'8 23'!L:L))+(SUMIF('9 20'!A:A,A65,'9 20'!D:D))+(SUMIF('9 20'!I:I,A65,'9 20'!L:L))+(SUMIF('10 20'!A:A,A65,'10 20'!D:D))+(SUMIF('10 20'!I:I,A65,'10 20'!L:L))+(SUMIF('11 20'!A:A,A65,'11 20'!D:D))+(SUMIF('11 20'!I:I,A65,'11 20'!L:L))+(SUMIF('12 20'!A:A,A65,'12 20'!D:D))+(SUMIF('12 20'!A:A,'Rég clients'!A65,'12 20'!L:L))</f>
        <v>0</v>
      </c>
      <c r="E65" s="3">
        <f t="shared" si="0"/>
        <v>0</v>
      </c>
      <c r="G65" s="18"/>
      <c r="H65" s="19"/>
      <c r="I65" s="20"/>
      <c r="J65" s="66"/>
      <c r="K65" s="22"/>
      <c r="L65" s="24"/>
      <c r="M65" s="1"/>
      <c r="N65" s="155">
        <f>'tab bord'!L59</f>
        <v>0</v>
      </c>
      <c r="O65" s="155">
        <f t="shared" si="1"/>
        <v>0</v>
      </c>
    </row>
    <row r="66" spans="1:15" x14ac:dyDescent="0.15">
      <c r="A66" s="103"/>
      <c r="B66" s="135"/>
      <c r="C66" s="2" t="e">
        <f>(SUMIF('1 23'!A:A,'Rég clients'!A66,'1 23'!C:C))+(SUMIF('1 23'!I:I,'Rég clients'!A66,'1 23'!K:K))+(SUMIF('2 23'!A:A,'Rég clients'!A66,'2 23'!C:C))+(SUMIF('2 23'!I:I,'Rég clients'!A66,'2 23'!K:K))+(SUMIF('3 23'!A:A,'Rég clients'!A66,'3 23'!C:C))+(SUMIF('3 23'!I:I,'Rég clients'!A66,'3 23'!K:K))+(SUMIF('4 23'!A:A,'Rég clients'!A66,'4 23'!C:C))+(SUMIF('4 23'!I:I,'Rég clients'!A66,'4 23'!K:K))+(SUMIF('5 20'!A:A,'Rég clients'!A66,'5 20'!C:C))+(SUMIF('5 20'!I:I,'Rég clients'!A66,'5 20'!K:K))+(SUMIF('6 20'!A:A,'Rég clients'!A66,'6 20'!C:C))+(SUMIF('6 20'!I:I,'Rég clients'!A66,'6 20'!K:K))+(SUMIF('7 23'!A:A,'Rég clients'!A66,'7 23'!C:C))+(SUMIF('7 23'!I:I,'Rég clients'!A66,'7 23'!K:K))+(SUMIF('8 23'!A:A,'Rég clients'!A66,'8 23'!C:C))+(SUMIF('8 23'!I:I,'Rég clients'!A66,'8 23'!K:K))+(SUMIF('9 20'!A:A,'Rég clients'!A66,'9 20'!C:C))+(SUMIF('9 20'!I:I,'Rég clients'!A66,'9 20'!K:K))+(SUMIF('10 20'!A:A,'Rég clients'!A66,'10 20'!C:C))+(SUMIF('10 20'!I:I,'Rég clients'!A66,'10 20'!K:K))+(SUMIF('11 20'!A:A,'Rég clients'!A66,'11 20'!C:C))+(SUMIF('11 20'!I:I,'Rég clients'!A66,'11 20'!K:K))+(SUMIF('12 20'!A:A,'Rég clients'!A66,'12 20'!C:C))+(SUMIF('Rég clients'!A66,'12 20'!K:K))</f>
        <v>#DIV/0!</v>
      </c>
      <c r="D66" s="2">
        <f>(SUMIF('1 23'!A:A,A66,'1 23'!D:D))+(SUMIF('1 23'!I:I,A66,'1 23'!L:L))+(SUMIF('2 23'!A:A,A66,'2 23'!D:D))+(SUMIF('2 23'!I:I,A66,'2 23'!L:L))+(SUMIF('3 23'!A:A,A66,'3 23'!D:D))+(SUMIF('3 23'!I:I,A66,'3 23'!L:L))+(SUMIF('4 23'!A:A,A66,'4 23'!D:D))+(SUMIF('4 23'!I:I,A66,'4 23'!L:L))+(SUMIF('5 20'!A:A,A66,'5 20'!D:D))+(SUMIF('5 20'!I:I,A66,'5 20'!L:L))+(SUMIF('6 20'!A:A,A66,'6 20'!D:D))+(SUMIF('6 20'!I:I,A66,'6 20'!L:L))+(SUMIF('7 23'!A:A,A66,'7 23'!D:D))+(SUMIF('7 23'!I:I,A66,'7 23'!L:L))+(SUMIF('8 23'!A:A,A66,'8 23'!D:D))+(SUMIF('8 23'!I:I,A66,'8 23'!L:L))+(SUMIF('9 20'!A:A,A66,'9 20'!D:D))+(SUMIF('9 20'!I:I,A66,'9 20'!L:L))+(SUMIF('10 20'!A:A,A66,'10 20'!D:D))+(SUMIF('10 20'!I:I,A66,'10 20'!L:L))+(SUMIF('11 20'!A:A,A66,'11 20'!D:D))+(SUMIF('11 20'!I:I,A66,'11 20'!L:L))+(SUMIF('12 20'!A:A,A66,'12 20'!D:D))+(SUMIF('12 20'!A:A,'Rég clients'!A66,'12 20'!L:L))</f>
        <v>0</v>
      </c>
      <c r="E66" s="3">
        <f t="shared" si="0"/>
        <v>0</v>
      </c>
      <c r="G66" s="18"/>
      <c r="H66" s="19"/>
      <c r="I66" s="20"/>
      <c r="J66" s="66"/>
      <c r="K66" s="22"/>
      <c r="L66" s="24"/>
      <c r="M66" s="1"/>
      <c r="N66" s="155">
        <f>'tab bord'!L60</f>
        <v>0</v>
      </c>
      <c r="O66" s="155">
        <f t="shared" si="1"/>
        <v>0</v>
      </c>
    </row>
    <row r="67" spans="1:15" x14ac:dyDescent="0.15">
      <c r="A67" s="103"/>
      <c r="B67" s="135"/>
      <c r="C67" s="2" t="e">
        <f>(SUMIF('1 23'!A:A,'Rég clients'!A67,'1 23'!C:C))+(SUMIF('1 23'!I:I,'Rég clients'!A67,'1 23'!K:K))+(SUMIF('2 23'!A:A,'Rég clients'!A67,'2 23'!C:C))+(SUMIF('2 23'!I:I,'Rég clients'!A67,'2 23'!K:K))+(SUMIF('3 23'!A:A,'Rég clients'!A67,'3 23'!C:C))+(SUMIF('3 23'!I:I,'Rég clients'!A67,'3 23'!K:K))+(SUMIF('4 23'!A:A,'Rég clients'!A67,'4 23'!C:C))+(SUMIF('4 23'!I:I,'Rég clients'!A67,'4 23'!K:K))+(SUMIF('5 20'!A:A,'Rég clients'!A67,'5 20'!C:C))+(SUMIF('5 20'!I:I,'Rég clients'!A67,'5 20'!K:K))+(SUMIF('6 20'!A:A,'Rég clients'!A67,'6 20'!C:C))+(SUMIF('6 20'!I:I,'Rég clients'!A67,'6 20'!K:K))+(SUMIF('7 23'!A:A,'Rég clients'!A67,'7 23'!C:C))+(SUMIF('7 23'!I:I,'Rég clients'!A67,'7 23'!K:K))+(SUMIF('8 23'!A:A,'Rég clients'!A67,'8 23'!C:C))+(SUMIF('8 23'!I:I,'Rég clients'!A67,'8 23'!K:K))+(SUMIF('9 20'!A:A,'Rég clients'!A67,'9 20'!C:C))+(SUMIF('9 20'!I:I,'Rég clients'!A67,'9 20'!K:K))+(SUMIF('10 20'!A:A,'Rég clients'!A67,'10 20'!C:C))+(SUMIF('10 20'!I:I,'Rég clients'!A67,'10 20'!K:K))+(SUMIF('11 20'!A:A,'Rég clients'!A67,'11 20'!C:C))+(SUMIF('11 20'!I:I,'Rég clients'!A67,'11 20'!K:K))+(SUMIF('12 20'!A:A,'Rég clients'!A67,'12 20'!C:C))+(SUMIF('Rég clients'!A67,'12 20'!K:K))</f>
        <v>#DIV/0!</v>
      </c>
      <c r="D67" s="2">
        <f>(SUMIF('1 23'!A:A,A67,'1 23'!D:D))+(SUMIF('1 23'!I:I,A67,'1 23'!L:L))+(SUMIF('2 23'!A:A,A67,'2 23'!D:D))+(SUMIF('2 23'!I:I,A67,'2 23'!L:L))+(SUMIF('3 23'!A:A,A67,'3 23'!D:D))+(SUMIF('3 23'!I:I,A67,'3 23'!L:L))+(SUMIF('4 23'!A:A,A67,'4 23'!D:D))+(SUMIF('4 23'!I:I,A67,'4 23'!L:L))+(SUMIF('5 20'!A:A,A67,'5 20'!D:D))+(SUMIF('5 20'!I:I,A67,'5 20'!L:L))+(SUMIF('6 20'!A:A,A67,'6 20'!D:D))+(SUMIF('6 20'!I:I,A67,'6 20'!L:L))+(SUMIF('7 23'!A:A,A67,'7 23'!D:D))+(SUMIF('7 23'!I:I,A67,'7 23'!L:L))+(SUMIF('8 23'!A:A,A67,'8 23'!D:D))+(SUMIF('8 23'!I:I,A67,'8 23'!L:L))+(SUMIF('9 20'!A:A,A67,'9 20'!D:D))+(SUMIF('9 20'!I:I,A67,'9 20'!L:L))+(SUMIF('10 20'!A:A,A67,'10 20'!D:D))+(SUMIF('10 20'!I:I,A67,'10 20'!L:L))+(SUMIF('11 20'!A:A,A67,'11 20'!D:D))+(SUMIF('11 20'!I:I,A67,'11 20'!L:L))+(SUMIF('12 20'!A:A,A67,'12 20'!D:D))+(SUMIF('12 20'!A:A,'Rég clients'!A67,'12 20'!L:L))</f>
        <v>0</v>
      </c>
      <c r="E67" s="3">
        <f t="shared" si="0"/>
        <v>0</v>
      </c>
      <c r="G67" s="18"/>
      <c r="H67" s="19"/>
      <c r="I67" s="20"/>
      <c r="J67" s="66"/>
      <c r="K67" s="22"/>
      <c r="L67" s="24"/>
      <c r="M67" s="1"/>
      <c r="N67" s="155">
        <f>'tab bord'!L61</f>
        <v>0</v>
      </c>
      <c r="O67" s="155">
        <f t="shared" si="1"/>
        <v>0</v>
      </c>
    </row>
    <row r="68" spans="1:15" x14ac:dyDescent="0.15">
      <c r="A68" s="103"/>
      <c r="B68" s="135"/>
      <c r="C68" s="2" t="e">
        <f>(SUMIF('1 23'!A:A,'Rég clients'!A68,'1 23'!C:C))+(SUMIF('1 23'!I:I,'Rég clients'!A68,'1 23'!K:K))+(SUMIF('2 23'!A:A,'Rég clients'!A68,'2 23'!C:C))+(SUMIF('2 23'!I:I,'Rég clients'!A68,'2 23'!K:K))+(SUMIF('3 23'!A:A,'Rég clients'!A68,'3 23'!C:C))+(SUMIF('3 23'!I:I,'Rég clients'!A68,'3 23'!K:K))+(SUMIF('4 23'!A:A,'Rég clients'!A68,'4 23'!C:C))+(SUMIF('4 23'!I:I,'Rég clients'!A68,'4 23'!K:K))+(SUMIF('5 20'!A:A,'Rég clients'!A68,'5 20'!C:C))+(SUMIF('5 20'!I:I,'Rég clients'!A68,'5 20'!K:K))+(SUMIF('6 20'!A:A,'Rég clients'!A68,'6 20'!C:C))+(SUMIF('6 20'!I:I,'Rég clients'!A68,'6 20'!K:K))+(SUMIF('7 23'!A:A,'Rég clients'!A68,'7 23'!C:C))+(SUMIF('7 23'!I:I,'Rég clients'!A68,'7 23'!K:K))+(SUMIF('8 23'!A:A,'Rég clients'!A68,'8 23'!C:C))+(SUMIF('8 23'!I:I,'Rég clients'!A68,'8 23'!K:K))+(SUMIF('9 20'!A:A,'Rég clients'!A68,'9 20'!C:C))+(SUMIF('9 20'!I:I,'Rég clients'!A68,'9 20'!K:K))+(SUMIF('10 20'!A:A,'Rég clients'!A68,'10 20'!C:C))+(SUMIF('10 20'!I:I,'Rég clients'!A68,'10 20'!K:K))+(SUMIF('11 20'!A:A,'Rég clients'!A68,'11 20'!C:C))+(SUMIF('11 20'!I:I,'Rég clients'!A68,'11 20'!K:K))+(SUMIF('12 20'!A:A,'Rég clients'!A68,'12 20'!C:C))+(SUMIF('Rég clients'!A68,'12 20'!K:K))</f>
        <v>#DIV/0!</v>
      </c>
      <c r="D68" s="2">
        <f>(SUMIF('1 23'!A:A,A68,'1 23'!D:D))+(SUMIF('1 23'!I:I,A68,'1 23'!L:L))+(SUMIF('2 23'!A:A,A68,'2 23'!D:D))+(SUMIF('2 23'!I:I,A68,'2 23'!L:L))+(SUMIF('3 23'!A:A,A68,'3 23'!D:D))+(SUMIF('3 23'!I:I,A68,'3 23'!L:L))+(SUMIF('4 23'!A:A,A68,'4 23'!D:D))+(SUMIF('4 23'!I:I,A68,'4 23'!L:L))+(SUMIF('5 20'!A:A,A68,'5 20'!D:D))+(SUMIF('5 20'!I:I,A68,'5 20'!L:L))+(SUMIF('6 20'!A:A,A68,'6 20'!D:D))+(SUMIF('6 20'!I:I,A68,'6 20'!L:L))+(SUMIF('7 23'!A:A,A68,'7 23'!D:D))+(SUMIF('7 23'!I:I,A68,'7 23'!L:L))+(SUMIF('8 23'!A:A,A68,'8 23'!D:D))+(SUMIF('8 23'!I:I,A68,'8 23'!L:L))+(SUMIF('9 20'!A:A,A68,'9 20'!D:D))+(SUMIF('9 20'!I:I,A68,'9 20'!L:L))+(SUMIF('10 20'!A:A,A68,'10 20'!D:D))+(SUMIF('10 20'!I:I,A68,'10 20'!L:L))+(SUMIF('11 20'!A:A,A68,'11 20'!D:D))+(SUMIF('11 20'!I:I,A68,'11 20'!L:L))+(SUMIF('12 20'!A:A,A68,'12 20'!D:D))+(SUMIF('12 20'!A:A,'Rég clients'!A68,'12 20'!L:L))</f>
        <v>0</v>
      </c>
      <c r="E68" s="3">
        <f t="shared" si="0"/>
        <v>0</v>
      </c>
      <c r="G68" s="18"/>
      <c r="H68" s="19"/>
      <c r="I68" s="20"/>
      <c r="J68" s="66"/>
      <c r="K68" s="22"/>
      <c r="L68" s="24"/>
      <c r="M68" s="1"/>
      <c r="N68" s="155">
        <f>'tab bord'!L62</f>
        <v>0</v>
      </c>
      <c r="O68" s="155">
        <f t="shared" si="1"/>
        <v>0</v>
      </c>
    </row>
    <row r="69" spans="1:15" x14ac:dyDescent="0.15">
      <c r="A69" s="103"/>
      <c r="B69" s="135"/>
      <c r="C69" s="2" t="e">
        <f>(SUMIF('1 23'!A:A,'Rég clients'!A69,'1 23'!C:C))+(SUMIF('1 23'!I:I,'Rég clients'!A69,'1 23'!K:K))+(SUMIF('2 23'!A:A,'Rég clients'!A69,'2 23'!C:C))+(SUMIF('2 23'!I:I,'Rég clients'!A69,'2 23'!K:K))+(SUMIF('3 23'!A:A,'Rég clients'!A69,'3 23'!C:C))+(SUMIF('3 23'!I:I,'Rég clients'!A69,'3 23'!K:K))+(SUMIF('4 23'!A:A,'Rég clients'!A69,'4 23'!C:C))+(SUMIF('4 23'!I:I,'Rég clients'!A69,'4 23'!K:K))+(SUMIF('5 20'!A:A,'Rég clients'!A69,'5 20'!C:C))+(SUMIF('5 20'!I:I,'Rég clients'!A69,'5 20'!K:K))+(SUMIF('6 20'!A:A,'Rég clients'!A69,'6 20'!C:C))+(SUMIF('6 20'!I:I,'Rég clients'!A69,'6 20'!K:K))+(SUMIF('7 23'!A:A,'Rég clients'!A69,'7 23'!C:C))+(SUMIF('7 23'!I:I,'Rég clients'!A69,'7 23'!K:K))+(SUMIF('8 23'!A:A,'Rég clients'!A69,'8 23'!C:C))+(SUMIF('8 23'!I:I,'Rég clients'!A69,'8 23'!K:K))+(SUMIF('9 20'!A:A,'Rég clients'!A69,'9 20'!C:C))+(SUMIF('9 20'!I:I,'Rég clients'!A69,'9 20'!K:K))+(SUMIF('10 20'!A:A,'Rég clients'!A69,'10 20'!C:C))+(SUMIF('10 20'!I:I,'Rég clients'!A69,'10 20'!K:K))+(SUMIF('11 20'!A:A,'Rég clients'!A69,'11 20'!C:C))+(SUMIF('11 20'!I:I,'Rég clients'!A69,'11 20'!K:K))+(SUMIF('12 20'!A:A,'Rég clients'!A69,'12 20'!C:C))+(SUMIF('Rég clients'!A69,'12 20'!K:K))</f>
        <v>#DIV/0!</v>
      </c>
      <c r="D69" s="2">
        <f>(SUMIF('1 23'!A:A,A69,'1 23'!D:D))+(SUMIF('1 23'!I:I,A69,'1 23'!L:L))+(SUMIF('2 23'!A:A,A69,'2 23'!D:D))+(SUMIF('2 23'!I:I,A69,'2 23'!L:L))+(SUMIF('3 23'!A:A,A69,'3 23'!D:D))+(SUMIF('3 23'!I:I,A69,'3 23'!L:L))+(SUMIF('4 23'!A:A,A69,'4 23'!D:D))+(SUMIF('4 23'!I:I,A69,'4 23'!L:L))+(SUMIF('5 20'!A:A,A69,'5 20'!D:D))+(SUMIF('5 20'!I:I,A69,'5 20'!L:L))+(SUMIF('6 20'!A:A,A69,'6 20'!D:D))+(SUMIF('6 20'!I:I,A69,'6 20'!L:L))+(SUMIF('7 23'!A:A,A69,'7 23'!D:D))+(SUMIF('7 23'!I:I,A69,'7 23'!L:L))+(SUMIF('8 23'!A:A,A69,'8 23'!D:D))+(SUMIF('8 23'!I:I,A69,'8 23'!L:L))+(SUMIF('9 20'!A:A,A69,'9 20'!D:D))+(SUMIF('9 20'!I:I,A69,'9 20'!L:L))+(SUMIF('10 20'!A:A,A69,'10 20'!D:D))+(SUMIF('10 20'!I:I,A69,'10 20'!L:L))+(SUMIF('11 20'!A:A,A69,'11 20'!D:D))+(SUMIF('11 20'!I:I,A69,'11 20'!L:L))+(SUMIF('12 20'!A:A,A69,'12 20'!D:D))+(SUMIF('12 20'!A:A,'Rég clients'!A69,'12 20'!L:L))</f>
        <v>0</v>
      </c>
      <c r="E69" s="3">
        <f t="shared" si="0"/>
        <v>0</v>
      </c>
      <c r="G69" s="18"/>
      <c r="H69" s="19"/>
      <c r="I69" s="20"/>
      <c r="J69" s="66"/>
      <c r="K69" s="22"/>
      <c r="L69" s="24"/>
      <c r="M69" s="1"/>
      <c r="N69" s="155">
        <f>'tab bord'!L63</f>
        <v>0</v>
      </c>
      <c r="O69" s="155">
        <f t="shared" si="1"/>
        <v>0</v>
      </c>
    </row>
    <row r="70" spans="1:15" x14ac:dyDescent="0.15">
      <c r="A70" s="103"/>
      <c r="B70" s="135"/>
      <c r="C70" s="2" t="e">
        <f>(SUMIF('1 23'!A:A,'Rég clients'!A70,'1 23'!C:C))+(SUMIF('1 23'!I:I,'Rég clients'!A70,'1 23'!K:K))+(SUMIF('2 23'!A:A,'Rég clients'!A70,'2 23'!C:C))+(SUMIF('2 23'!I:I,'Rég clients'!A70,'2 23'!K:K))+(SUMIF('3 23'!A:A,'Rég clients'!A70,'3 23'!C:C))+(SUMIF('3 23'!I:I,'Rég clients'!A70,'3 23'!K:K))+(SUMIF('4 23'!A:A,'Rég clients'!A70,'4 23'!C:C))+(SUMIF('4 23'!I:I,'Rég clients'!A70,'4 23'!K:K))+(SUMIF('5 20'!A:A,'Rég clients'!A70,'5 20'!C:C))+(SUMIF('5 20'!I:I,'Rég clients'!A70,'5 20'!K:K))+(SUMIF('6 20'!A:A,'Rég clients'!A70,'6 20'!C:C))+(SUMIF('6 20'!I:I,'Rég clients'!A70,'6 20'!K:K))+(SUMIF('7 23'!A:A,'Rég clients'!A70,'7 23'!C:C))+(SUMIF('7 23'!I:I,'Rég clients'!A70,'7 23'!K:K))+(SUMIF('8 23'!A:A,'Rég clients'!A70,'8 23'!C:C))+(SUMIF('8 23'!I:I,'Rég clients'!A70,'8 23'!K:K))+(SUMIF('9 20'!A:A,'Rég clients'!A70,'9 20'!C:C))+(SUMIF('9 20'!I:I,'Rég clients'!A70,'9 20'!K:K))+(SUMIF('10 20'!A:A,'Rég clients'!A70,'10 20'!C:C))+(SUMIF('10 20'!I:I,'Rég clients'!A70,'10 20'!K:K))+(SUMIF('11 20'!A:A,'Rég clients'!A70,'11 20'!C:C))+(SUMIF('11 20'!I:I,'Rég clients'!A70,'11 20'!K:K))+(SUMIF('12 20'!A:A,'Rég clients'!A70,'12 20'!C:C))+(SUMIF('Rég clients'!A70,'12 20'!K:K))</f>
        <v>#DIV/0!</v>
      </c>
      <c r="D70" s="2">
        <f>(SUMIF('1 23'!A:A,A70,'1 23'!D:D))+(SUMIF('1 23'!I:I,A70,'1 23'!L:L))+(SUMIF('2 23'!A:A,A70,'2 23'!D:D))+(SUMIF('2 23'!I:I,A70,'2 23'!L:L))+(SUMIF('3 23'!A:A,A70,'3 23'!D:D))+(SUMIF('3 23'!I:I,A70,'3 23'!L:L))+(SUMIF('4 23'!A:A,A70,'4 23'!D:D))+(SUMIF('4 23'!I:I,A70,'4 23'!L:L))+(SUMIF('5 20'!A:A,A70,'5 20'!D:D))+(SUMIF('5 20'!I:I,A70,'5 20'!L:L))+(SUMIF('6 20'!A:A,A70,'6 20'!D:D))+(SUMIF('6 20'!I:I,A70,'6 20'!L:L))+(SUMIF('7 23'!A:A,A70,'7 23'!D:D))+(SUMIF('7 23'!I:I,A70,'7 23'!L:L))+(SUMIF('8 23'!A:A,A70,'8 23'!D:D))+(SUMIF('8 23'!I:I,A70,'8 23'!L:L))+(SUMIF('9 20'!A:A,A70,'9 20'!D:D))+(SUMIF('9 20'!I:I,A70,'9 20'!L:L))+(SUMIF('10 20'!A:A,A70,'10 20'!D:D))+(SUMIF('10 20'!I:I,A70,'10 20'!L:L))+(SUMIF('11 20'!A:A,A70,'11 20'!D:D))+(SUMIF('11 20'!I:I,A70,'11 20'!L:L))+(SUMIF('12 20'!A:A,A70,'12 20'!D:D))+(SUMIF('12 20'!A:A,'Rég clients'!A70,'12 20'!L:L))</f>
        <v>0</v>
      </c>
      <c r="E70" s="3">
        <f t="shared" ref="E70:E105" si="2">B70*D70</f>
        <v>0</v>
      </c>
      <c r="G70" s="18"/>
      <c r="H70" s="19"/>
      <c r="I70" s="20"/>
      <c r="J70" s="66"/>
      <c r="K70" s="22"/>
      <c r="L70" s="24"/>
      <c r="M70" s="1"/>
      <c r="N70" s="155">
        <f>'tab bord'!L64</f>
        <v>0</v>
      </c>
      <c r="O70" s="155">
        <f t="shared" si="1"/>
        <v>0</v>
      </c>
    </row>
    <row r="71" spans="1:15" x14ac:dyDescent="0.15">
      <c r="A71" s="103"/>
      <c r="B71" s="135"/>
      <c r="C71" s="2" t="e">
        <f>(SUMIF('1 23'!A:A,'Rég clients'!A71,'1 23'!C:C))+(SUMIF('1 23'!I:I,'Rég clients'!A71,'1 23'!K:K))+(SUMIF('2 23'!A:A,'Rég clients'!A71,'2 23'!C:C))+(SUMIF('2 23'!I:I,'Rég clients'!A71,'2 23'!K:K))+(SUMIF('3 23'!A:A,'Rég clients'!A71,'3 23'!C:C))+(SUMIF('3 23'!I:I,'Rég clients'!A71,'3 23'!K:K))+(SUMIF('4 23'!A:A,'Rég clients'!A71,'4 23'!C:C))+(SUMIF('4 23'!I:I,'Rég clients'!A71,'4 23'!K:K))+(SUMIF('5 20'!A:A,'Rég clients'!A71,'5 20'!C:C))+(SUMIF('5 20'!I:I,'Rég clients'!A71,'5 20'!K:K))+(SUMIF('6 20'!A:A,'Rég clients'!A71,'6 20'!C:C))+(SUMIF('6 20'!I:I,'Rég clients'!A71,'6 20'!K:K))+(SUMIF('7 23'!A:A,'Rég clients'!A71,'7 23'!C:C))+(SUMIF('7 23'!I:I,'Rég clients'!A71,'7 23'!K:K))+(SUMIF('8 23'!A:A,'Rég clients'!A71,'8 23'!C:C))+(SUMIF('8 23'!I:I,'Rég clients'!A71,'8 23'!K:K))+(SUMIF('9 20'!A:A,'Rég clients'!A71,'9 20'!C:C))+(SUMIF('9 20'!I:I,'Rég clients'!A71,'9 20'!K:K))+(SUMIF('10 20'!A:A,'Rég clients'!A71,'10 20'!C:C))+(SUMIF('10 20'!I:I,'Rég clients'!A71,'10 20'!K:K))+(SUMIF('11 20'!A:A,'Rég clients'!A71,'11 20'!C:C))+(SUMIF('11 20'!I:I,'Rég clients'!A71,'11 20'!K:K))+(SUMIF('12 20'!A:A,'Rég clients'!A71,'12 20'!C:C))+(SUMIF('Rég clients'!A71,'12 20'!K:K))</f>
        <v>#DIV/0!</v>
      </c>
      <c r="D71" s="2">
        <f>(SUMIF('1 23'!A:A,A71,'1 23'!D:D))+(SUMIF('1 23'!I:I,A71,'1 23'!L:L))+(SUMIF('2 23'!A:A,A71,'2 23'!D:D))+(SUMIF('2 23'!I:I,A71,'2 23'!L:L))+(SUMIF('3 23'!A:A,A71,'3 23'!D:D))+(SUMIF('3 23'!I:I,A71,'3 23'!L:L))+(SUMIF('4 23'!A:A,A71,'4 23'!D:D))+(SUMIF('4 23'!I:I,A71,'4 23'!L:L))+(SUMIF('5 20'!A:A,A71,'5 20'!D:D))+(SUMIF('5 20'!I:I,A71,'5 20'!L:L))+(SUMIF('6 20'!A:A,A71,'6 20'!D:D))+(SUMIF('6 20'!I:I,A71,'6 20'!L:L))+(SUMIF('7 23'!A:A,A71,'7 23'!D:D))+(SUMIF('7 23'!I:I,A71,'7 23'!L:L))+(SUMIF('8 23'!A:A,A71,'8 23'!D:D))+(SUMIF('8 23'!I:I,A71,'8 23'!L:L))+(SUMIF('9 20'!A:A,A71,'9 20'!D:D))+(SUMIF('9 20'!I:I,A71,'9 20'!L:L))+(SUMIF('10 20'!A:A,A71,'10 20'!D:D))+(SUMIF('10 20'!I:I,A71,'10 20'!L:L))+(SUMIF('11 20'!A:A,A71,'11 20'!D:D))+(SUMIF('11 20'!I:I,A71,'11 20'!L:L))+(SUMIF('12 20'!A:A,A71,'12 20'!D:D))+(SUMIF('12 20'!A:A,'Rég clients'!A71,'12 20'!L:L))</f>
        <v>0</v>
      </c>
      <c r="E71" s="3">
        <f t="shared" si="2"/>
        <v>0</v>
      </c>
      <c r="G71" s="18"/>
      <c r="H71" s="19"/>
      <c r="I71" s="20"/>
      <c r="J71" s="66"/>
      <c r="K71" s="22"/>
      <c r="L71" s="24"/>
      <c r="M71" s="1"/>
      <c r="N71" s="155">
        <f>'tab bord'!L65</f>
        <v>0</v>
      </c>
      <c r="O71" s="155">
        <f t="shared" si="1"/>
        <v>0</v>
      </c>
    </row>
    <row r="72" spans="1:15" x14ac:dyDescent="0.15">
      <c r="A72" s="103"/>
      <c r="B72" s="135"/>
      <c r="C72" s="2" t="e">
        <f>(SUMIF('1 23'!A:A,'Rég clients'!A72,'1 23'!C:C))+(SUMIF('1 23'!I:I,'Rég clients'!A72,'1 23'!K:K))+(SUMIF('2 23'!A:A,'Rég clients'!A72,'2 23'!C:C))+(SUMIF('2 23'!I:I,'Rég clients'!A72,'2 23'!K:K))+(SUMIF('3 23'!A:A,'Rég clients'!A72,'3 23'!C:C))+(SUMIF('3 23'!I:I,'Rég clients'!A72,'3 23'!K:K))+(SUMIF('4 23'!A:A,'Rég clients'!A72,'4 23'!C:C))+(SUMIF('4 23'!I:I,'Rég clients'!A72,'4 23'!K:K))+(SUMIF('5 20'!A:A,'Rég clients'!A72,'5 20'!C:C))+(SUMIF('5 20'!I:I,'Rég clients'!A72,'5 20'!K:K))+(SUMIF('6 20'!A:A,'Rég clients'!A72,'6 20'!C:C))+(SUMIF('6 20'!I:I,'Rég clients'!A72,'6 20'!K:K))+(SUMIF('7 23'!A:A,'Rég clients'!A72,'7 23'!C:C))+(SUMIF('7 23'!I:I,'Rég clients'!A72,'7 23'!K:K))+(SUMIF('8 23'!A:A,'Rég clients'!A72,'8 23'!C:C))+(SUMIF('8 23'!I:I,'Rég clients'!A72,'8 23'!K:K))+(SUMIF('9 20'!A:A,'Rég clients'!A72,'9 20'!C:C))+(SUMIF('9 20'!I:I,'Rég clients'!A72,'9 20'!K:K))+(SUMIF('10 20'!A:A,'Rég clients'!A72,'10 20'!C:C))+(SUMIF('10 20'!I:I,'Rég clients'!A72,'10 20'!K:K))+(SUMIF('11 20'!A:A,'Rég clients'!A72,'11 20'!C:C))+(SUMIF('11 20'!I:I,'Rég clients'!A72,'11 20'!K:K))+(SUMIF('12 20'!A:A,'Rég clients'!A72,'12 20'!C:C))+(SUMIF('Rég clients'!A72,'12 20'!K:K))</f>
        <v>#DIV/0!</v>
      </c>
      <c r="D72" s="2">
        <f>(SUMIF('1 23'!A:A,A72,'1 23'!D:D))+(SUMIF('1 23'!I:I,A72,'1 23'!L:L))+(SUMIF('2 23'!A:A,A72,'2 23'!D:D))+(SUMIF('2 23'!I:I,A72,'2 23'!L:L))+(SUMIF('3 23'!A:A,A72,'3 23'!D:D))+(SUMIF('3 23'!I:I,A72,'3 23'!L:L))+(SUMIF('4 23'!A:A,A72,'4 23'!D:D))+(SUMIF('4 23'!I:I,A72,'4 23'!L:L))+(SUMIF('5 20'!A:A,A72,'5 20'!D:D))+(SUMIF('5 20'!I:I,A72,'5 20'!L:L))+(SUMIF('6 20'!A:A,A72,'6 20'!D:D))+(SUMIF('6 20'!I:I,A72,'6 20'!L:L))+(SUMIF('7 23'!A:A,A72,'7 23'!D:D))+(SUMIF('7 23'!I:I,A72,'7 23'!L:L))+(SUMIF('8 23'!A:A,A72,'8 23'!D:D))+(SUMIF('8 23'!I:I,A72,'8 23'!L:L))+(SUMIF('9 20'!A:A,A72,'9 20'!D:D))+(SUMIF('9 20'!I:I,A72,'9 20'!L:L))+(SUMIF('10 20'!A:A,A72,'10 20'!D:D))+(SUMIF('10 20'!I:I,A72,'10 20'!L:L))+(SUMIF('11 20'!A:A,A72,'11 20'!D:D))+(SUMIF('11 20'!I:I,A72,'11 20'!L:L))+(SUMIF('12 20'!A:A,A72,'12 20'!D:D))+(SUMIF('12 20'!A:A,'Rég clients'!A72,'12 20'!L:L))</f>
        <v>0</v>
      </c>
      <c r="E72" s="3">
        <f t="shared" si="2"/>
        <v>0</v>
      </c>
      <c r="G72" s="18"/>
      <c r="H72" s="19"/>
      <c r="I72" s="20"/>
      <c r="J72" s="66"/>
      <c r="K72" s="22"/>
      <c r="L72" s="24"/>
      <c r="M72" s="1"/>
      <c r="N72" s="155">
        <f>'tab bord'!L66</f>
        <v>0</v>
      </c>
      <c r="O72" s="155">
        <f t="shared" si="1"/>
        <v>0</v>
      </c>
    </row>
    <row r="73" spans="1:15" x14ac:dyDescent="0.15">
      <c r="A73" s="103"/>
      <c r="B73" s="135"/>
      <c r="C73" s="2" t="e">
        <f>(SUMIF('1 23'!A:A,'Rég clients'!A73,'1 23'!C:C))+(SUMIF('1 23'!I:I,'Rég clients'!A73,'1 23'!K:K))+(SUMIF('2 23'!A:A,'Rég clients'!A73,'2 23'!C:C))+(SUMIF('2 23'!I:I,'Rég clients'!A73,'2 23'!K:K))+(SUMIF('3 23'!A:A,'Rég clients'!A73,'3 23'!C:C))+(SUMIF('3 23'!I:I,'Rég clients'!A73,'3 23'!K:K))+(SUMIF('4 23'!A:A,'Rég clients'!A73,'4 23'!C:C))+(SUMIF('4 23'!I:I,'Rég clients'!A73,'4 23'!K:K))+(SUMIF('5 20'!A:A,'Rég clients'!A73,'5 20'!C:C))+(SUMIF('5 20'!I:I,'Rég clients'!A73,'5 20'!K:K))+(SUMIF('6 20'!A:A,'Rég clients'!A73,'6 20'!C:C))+(SUMIF('6 20'!I:I,'Rég clients'!A73,'6 20'!K:K))+(SUMIF('7 23'!A:A,'Rég clients'!A73,'7 23'!C:C))+(SUMIF('7 23'!I:I,'Rég clients'!A73,'7 23'!K:K))+(SUMIF('8 23'!A:A,'Rég clients'!A73,'8 23'!C:C))+(SUMIF('8 23'!I:I,'Rég clients'!A73,'8 23'!K:K))+(SUMIF('9 20'!A:A,'Rég clients'!A73,'9 20'!C:C))+(SUMIF('9 20'!I:I,'Rég clients'!A73,'9 20'!K:K))+(SUMIF('10 20'!A:A,'Rég clients'!A73,'10 20'!C:C))+(SUMIF('10 20'!I:I,'Rég clients'!A73,'10 20'!K:K))+(SUMIF('11 20'!A:A,'Rég clients'!A73,'11 20'!C:C))+(SUMIF('11 20'!I:I,'Rég clients'!A73,'11 20'!K:K))+(SUMIF('12 20'!A:A,'Rég clients'!A73,'12 20'!C:C))+(SUMIF('Rég clients'!A73,'12 20'!K:K))</f>
        <v>#DIV/0!</v>
      </c>
      <c r="D73" s="2">
        <f>(SUMIF('1 23'!A:A,A73,'1 23'!D:D))+(SUMIF('1 23'!I:I,A73,'1 23'!L:L))+(SUMIF('2 23'!A:A,A73,'2 23'!D:D))+(SUMIF('2 23'!I:I,A73,'2 23'!L:L))+(SUMIF('3 23'!A:A,A73,'3 23'!D:D))+(SUMIF('3 23'!I:I,A73,'3 23'!L:L))+(SUMIF('4 23'!A:A,A73,'4 23'!D:D))+(SUMIF('4 23'!I:I,A73,'4 23'!L:L))+(SUMIF('5 20'!A:A,A73,'5 20'!D:D))+(SUMIF('5 20'!I:I,A73,'5 20'!L:L))+(SUMIF('6 20'!A:A,A73,'6 20'!D:D))+(SUMIF('6 20'!I:I,A73,'6 20'!L:L))+(SUMIF('7 23'!A:A,A73,'7 23'!D:D))+(SUMIF('7 23'!I:I,A73,'7 23'!L:L))+(SUMIF('8 23'!A:A,A73,'8 23'!D:D))+(SUMIF('8 23'!I:I,A73,'8 23'!L:L))+(SUMIF('9 20'!A:A,A73,'9 20'!D:D))+(SUMIF('9 20'!I:I,A73,'9 20'!L:L))+(SUMIF('10 20'!A:A,A73,'10 20'!D:D))+(SUMIF('10 20'!I:I,A73,'10 20'!L:L))+(SUMIF('11 20'!A:A,A73,'11 20'!D:D))+(SUMIF('11 20'!I:I,A73,'11 20'!L:L))+(SUMIF('12 20'!A:A,A73,'12 20'!D:D))+(SUMIF('12 20'!A:A,'Rég clients'!A73,'12 20'!L:L))</f>
        <v>0</v>
      </c>
      <c r="E73" s="3">
        <f t="shared" si="2"/>
        <v>0</v>
      </c>
      <c r="G73" s="18"/>
      <c r="H73" s="19"/>
      <c r="I73" s="20"/>
      <c r="J73" s="66"/>
      <c r="K73" s="22"/>
      <c r="L73" s="24"/>
      <c r="M73" s="1"/>
      <c r="N73" s="155">
        <f>'tab bord'!L67</f>
        <v>0</v>
      </c>
      <c r="O73" s="155">
        <f t="shared" si="1"/>
        <v>0</v>
      </c>
    </row>
    <row r="74" spans="1:15" x14ac:dyDescent="0.15">
      <c r="A74" s="103"/>
      <c r="B74" s="135"/>
      <c r="C74" s="2" t="e">
        <f>(SUMIF('1 23'!A:A,'Rég clients'!A74,'1 23'!C:C))+(SUMIF('1 23'!I:I,'Rég clients'!A74,'1 23'!K:K))+(SUMIF('2 23'!A:A,'Rég clients'!A74,'2 23'!C:C))+(SUMIF('2 23'!I:I,'Rég clients'!A74,'2 23'!K:K))+(SUMIF('3 23'!A:A,'Rég clients'!A74,'3 23'!C:C))+(SUMIF('3 23'!I:I,'Rég clients'!A74,'3 23'!K:K))+(SUMIF('4 23'!A:A,'Rég clients'!A74,'4 23'!C:C))+(SUMIF('4 23'!I:I,'Rég clients'!A74,'4 23'!K:K))+(SUMIF('5 20'!A:A,'Rég clients'!A74,'5 20'!C:C))+(SUMIF('5 20'!I:I,'Rég clients'!A74,'5 20'!K:K))+(SUMIF('6 20'!A:A,'Rég clients'!A74,'6 20'!C:C))+(SUMIF('6 20'!I:I,'Rég clients'!A74,'6 20'!K:K))+(SUMIF('7 23'!A:A,'Rég clients'!A74,'7 23'!C:C))+(SUMIF('7 23'!I:I,'Rég clients'!A74,'7 23'!K:K))+(SUMIF('8 23'!A:A,'Rég clients'!A74,'8 23'!C:C))+(SUMIF('8 23'!I:I,'Rég clients'!A74,'8 23'!K:K))+(SUMIF('9 20'!A:A,'Rég clients'!A74,'9 20'!C:C))+(SUMIF('9 20'!I:I,'Rég clients'!A74,'9 20'!K:K))+(SUMIF('10 20'!A:A,'Rég clients'!A74,'10 20'!C:C))+(SUMIF('10 20'!I:I,'Rég clients'!A74,'10 20'!K:K))+(SUMIF('11 20'!A:A,'Rég clients'!A74,'11 20'!C:C))+(SUMIF('11 20'!I:I,'Rég clients'!A74,'11 20'!K:K))+(SUMIF('12 20'!A:A,'Rég clients'!A74,'12 20'!C:C))+(SUMIF('Rég clients'!A74,'12 20'!K:K))</f>
        <v>#DIV/0!</v>
      </c>
      <c r="D74" s="2">
        <f>(SUMIF('1 23'!A:A,A74,'1 23'!D:D))+(SUMIF('1 23'!I:I,A74,'1 23'!L:L))+(SUMIF('2 23'!A:A,A74,'2 23'!D:D))+(SUMIF('2 23'!I:I,A74,'2 23'!L:L))+(SUMIF('3 23'!A:A,A74,'3 23'!D:D))+(SUMIF('3 23'!I:I,A74,'3 23'!L:L))+(SUMIF('4 23'!A:A,A74,'4 23'!D:D))+(SUMIF('4 23'!I:I,A74,'4 23'!L:L))+(SUMIF('5 20'!A:A,A74,'5 20'!D:D))+(SUMIF('5 20'!I:I,A74,'5 20'!L:L))+(SUMIF('6 20'!A:A,A74,'6 20'!D:D))+(SUMIF('6 20'!I:I,A74,'6 20'!L:L))+(SUMIF('7 23'!A:A,A74,'7 23'!D:D))+(SUMIF('7 23'!I:I,A74,'7 23'!L:L))+(SUMIF('8 23'!A:A,A74,'8 23'!D:D))+(SUMIF('8 23'!I:I,A74,'8 23'!L:L))+(SUMIF('9 20'!A:A,A74,'9 20'!D:D))+(SUMIF('9 20'!I:I,A74,'9 20'!L:L))+(SUMIF('10 20'!A:A,A74,'10 20'!D:D))+(SUMIF('10 20'!I:I,A74,'10 20'!L:L))+(SUMIF('11 20'!A:A,A74,'11 20'!D:D))+(SUMIF('11 20'!I:I,A74,'11 20'!L:L))+(SUMIF('12 20'!A:A,A74,'12 20'!D:D))+(SUMIF('12 20'!A:A,'Rég clients'!A74,'12 20'!L:L))</f>
        <v>0</v>
      </c>
      <c r="E74" s="3">
        <f t="shared" si="2"/>
        <v>0</v>
      </c>
      <c r="G74" s="18"/>
      <c r="H74" s="19"/>
      <c r="I74" s="20"/>
      <c r="J74" s="66"/>
      <c r="K74" s="22"/>
      <c r="L74" s="24"/>
      <c r="M74" s="1"/>
      <c r="N74" s="155">
        <f>'tab bord'!L68</f>
        <v>0</v>
      </c>
      <c r="O74" s="155">
        <f t="shared" si="1"/>
        <v>0</v>
      </c>
    </row>
    <row r="75" spans="1:15" x14ac:dyDescent="0.15">
      <c r="A75" s="103"/>
      <c r="B75" s="135"/>
      <c r="C75" s="2" t="e">
        <f>(SUMIF('1 23'!A:A,'Rég clients'!A75,'1 23'!C:C))+(SUMIF('1 23'!I:I,'Rég clients'!A75,'1 23'!K:K))+(SUMIF('2 23'!A:A,'Rég clients'!A75,'2 23'!C:C))+(SUMIF('2 23'!I:I,'Rég clients'!A75,'2 23'!K:K))+(SUMIF('3 23'!A:A,'Rég clients'!A75,'3 23'!C:C))+(SUMIF('3 23'!I:I,'Rég clients'!A75,'3 23'!K:K))+(SUMIF('4 23'!A:A,'Rég clients'!A75,'4 23'!C:C))+(SUMIF('4 23'!I:I,'Rég clients'!A75,'4 23'!K:K))+(SUMIF('5 20'!A:A,'Rég clients'!A75,'5 20'!C:C))+(SUMIF('5 20'!I:I,'Rég clients'!A75,'5 20'!K:K))+(SUMIF('6 20'!A:A,'Rég clients'!A75,'6 20'!C:C))+(SUMIF('6 20'!I:I,'Rég clients'!A75,'6 20'!K:K))+(SUMIF('7 23'!A:A,'Rég clients'!A75,'7 23'!C:C))+(SUMIF('7 23'!I:I,'Rég clients'!A75,'7 23'!K:K))+(SUMIF('8 23'!A:A,'Rég clients'!A75,'8 23'!C:C))+(SUMIF('8 23'!I:I,'Rég clients'!A75,'8 23'!K:K))+(SUMIF('9 20'!A:A,'Rég clients'!A75,'9 20'!C:C))+(SUMIF('9 20'!I:I,'Rég clients'!A75,'9 20'!K:K))+(SUMIF('10 20'!A:A,'Rég clients'!A75,'10 20'!C:C))+(SUMIF('10 20'!I:I,'Rég clients'!A75,'10 20'!K:K))+(SUMIF('11 20'!A:A,'Rég clients'!A75,'11 20'!C:C))+(SUMIF('11 20'!I:I,'Rég clients'!A75,'11 20'!K:K))+(SUMIF('12 20'!A:A,'Rég clients'!A75,'12 20'!C:C))+(SUMIF('Rég clients'!A75,'12 20'!K:K))</f>
        <v>#DIV/0!</v>
      </c>
      <c r="D75" s="2">
        <f>(SUMIF('1 23'!A:A,A75,'1 23'!D:D))+(SUMIF('1 23'!I:I,A75,'1 23'!L:L))+(SUMIF('2 23'!A:A,A75,'2 23'!D:D))+(SUMIF('2 23'!I:I,A75,'2 23'!L:L))+(SUMIF('3 23'!A:A,A75,'3 23'!D:D))+(SUMIF('3 23'!I:I,A75,'3 23'!L:L))+(SUMIF('4 23'!A:A,A75,'4 23'!D:D))+(SUMIF('4 23'!I:I,A75,'4 23'!L:L))+(SUMIF('5 20'!A:A,A75,'5 20'!D:D))+(SUMIF('5 20'!I:I,A75,'5 20'!L:L))+(SUMIF('6 20'!A:A,A75,'6 20'!D:D))+(SUMIF('6 20'!I:I,A75,'6 20'!L:L))+(SUMIF('7 23'!A:A,A75,'7 23'!D:D))+(SUMIF('7 23'!I:I,A75,'7 23'!L:L))+(SUMIF('8 23'!A:A,A75,'8 23'!D:D))+(SUMIF('8 23'!I:I,A75,'8 23'!L:L))+(SUMIF('9 20'!A:A,A75,'9 20'!D:D))+(SUMIF('9 20'!I:I,A75,'9 20'!L:L))+(SUMIF('10 20'!A:A,A75,'10 20'!D:D))+(SUMIF('10 20'!I:I,A75,'10 20'!L:L))+(SUMIF('11 20'!A:A,A75,'11 20'!D:D))+(SUMIF('11 20'!I:I,A75,'11 20'!L:L))+(SUMIF('12 20'!A:A,A75,'12 20'!D:D))+(SUMIF('12 20'!A:A,'Rég clients'!A75,'12 20'!L:L))</f>
        <v>0</v>
      </c>
      <c r="E75" s="3">
        <f t="shared" si="2"/>
        <v>0</v>
      </c>
      <c r="G75" s="18"/>
      <c r="H75" s="19"/>
      <c r="I75" s="20"/>
      <c r="J75" s="66"/>
      <c r="K75" s="22"/>
      <c r="L75" s="24"/>
      <c r="M75" s="1"/>
      <c r="N75" s="155">
        <f>'tab bord'!L69</f>
        <v>0</v>
      </c>
      <c r="O75" s="155">
        <f t="shared" ref="O75:O86" si="3">SUMIF(L:L,N75,K:K)</f>
        <v>0</v>
      </c>
    </row>
    <row r="76" spans="1:15" x14ac:dyDescent="0.15">
      <c r="A76" s="103"/>
      <c r="B76" s="135"/>
      <c r="C76" s="2" t="e">
        <f>(SUMIF('1 23'!A:A,'Rég clients'!A76,'1 23'!C:C))+(SUMIF('1 23'!I:I,'Rég clients'!A76,'1 23'!K:K))+(SUMIF('2 23'!A:A,'Rég clients'!A76,'2 23'!C:C))+(SUMIF('2 23'!I:I,'Rég clients'!A76,'2 23'!K:K))+(SUMIF('3 23'!A:A,'Rég clients'!A76,'3 23'!C:C))+(SUMIF('3 23'!I:I,'Rég clients'!A76,'3 23'!K:K))+(SUMIF('4 23'!A:A,'Rég clients'!A76,'4 23'!C:C))+(SUMIF('4 23'!I:I,'Rég clients'!A76,'4 23'!K:K))+(SUMIF('5 20'!A:A,'Rég clients'!A76,'5 20'!C:C))+(SUMIF('5 20'!I:I,'Rég clients'!A76,'5 20'!K:K))+(SUMIF('6 20'!A:A,'Rég clients'!A76,'6 20'!C:C))+(SUMIF('6 20'!I:I,'Rég clients'!A76,'6 20'!K:K))+(SUMIF('7 23'!A:A,'Rég clients'!A76,'7 23'!C:C))+(SUMIF('7 23'!I:I,'Rég clients'!A76,'7 23'!K:K))+(SUMIF('8 23'!A:A,'Rég clients'!A76,'8 23'!C:C))+(SUMIF('8 23'!I:I,'Rég clients'!A76,'8 23'!K:K))+(SUMIF('9 20'!A:A,'Rég clients'!A76,'9 20'!C:C))+(SUMIF('9 20'!I:I,'Rég clients'!A76,'9 20'!K:K))+(SUMIF('10 20'!A:A,'Rég clients'!A76,'10 20'!C:C))+(SUMIF('10 20'!I:I,'Rég clients'!A76,'10 20'!K:K))+(SUMIF('11 20'!A:A,'Rég clients'!A76,'11 20'!C:C))+(SUMIF('11 20'!I:I,'Rég clients'!A76,'11 20'!K:K))+(SUMIF('12 20'!A:A,'Rég clients'!A76,'12 20'!C:C))+(SUMIF('Rég clients'!A76,'12 20'!K:K))</f>
        <v>#DIV/0!</v>
      </c>
      <c r="D76" s="2">
        <f>(SUMIF('1 23'!A:A,A76,'1 23'!D:D))+(SUMIF('1 23'!I:I,A76,'1 23'!L:L))+(SUMIF('2 23'!A:A,A76,'2 23'!D:D))+(SUMIF('2 23'!I:I,A76,'2 23'!L:L))+(SUMIF('3 23'!A:A,A76,'3 23'!D:D))+(SUMIF('3 23'!I:I,A76,'3 23'!L:L))+(SUMIF('4 23'!A:A,A76,'4 23'!D:D))+(SUMIF('4 23'!I:I,A76,'4 23'!L:L))+(SUMIF('5 20'!A:A,A76,'5 20'!D:D))+(SUMIF('5 20'!I:I,A76,'5 20'!L:L))+(SUMIF('6 20'!A:A,A76,'6 20'!D:D))+(SUMIF('6 20'!I:I,A76,'6 20'!L:L))+(SUMIF('7 23'!A:A,A76,'7 23'!D:D))+(SUMIF('7 23'!I:I,A76,'7 23'!L:L))+(SUMIF('8 23'!A:A,A76,'8 23'!D:D))+(SUMIF('8 23'!I:I,A76,'8 23'!L:L))+(SUMIF('9 20'!A:A,A76,'9 20'!D:D))+(SUMIF('9 20'!I:I,A76,'9 20'!L:L))+(SUMIF('10 20'!A:A,A76,'10 20'!D:D))+(SUMIF('10 20'!I:I,A76,'10 20'!L:L))+(SUMIF('11 20'!A:A,A76,'11 20'!D:D))+(SUMIF('11 20'!I:I,A76,'11 20'!L:L))+(SUMIF('12 20'!A:A,A76,'12 20'!D:D))+(SUMIF('12 20'!A:A,'Rég clients'!A76,'12 20'!L:L))</f>
        <v>0</v>
      </c>
      <c r="E76" s="3">
        <f t="shared" si="2"/>
        <v>0</v>
      </c>
      <c r="G76" s="18"/>
      <c r="H76" s="19"/>
      <c r="I76" s="20"/>
      <c r="J76" s="66"/>
      <c r="K76" s="22"/>
      <c r="L76" s="24"/>
      <c r="M76" s="1"/>
      <c r="N76" s="155">
        <f>'tab bord'!L70</f>
        <v>0</v>
      </c>
      <c r="O76" s="155">
        <f t="shared" si="3"/>
        <v>0</v>
      </c>
    </row>
    <row r="77" spans="1:15" x14ac:dyDescent="0.15">
      <c r="A77" s="103"/>
      <c r="B77" s="135"/>
      <c r="C77" s="2" t="e">
        <f>(SUMIF('1 23'!A:A,'Rég clients'!A77,'1 23'!C:C))+(SUMIF('1 23'!I:I,'Rég clients'!A77,'1 23'!K:K))+(SUMIF('2 23'!A:A,'Rég clients'!A77,'2 23'!C:C))+(SUMIF('2 23'!I:I,'Rég clients'!A77,'2 23'!K:K))+(SUMIF('3 23'!A:A,'Rég clients'!A77,'3 23'!C:C))+(SUMIF('3 23'!I:I,'Rég clients'!A77,'3 23'!K:K))+(SUMIF('4 23'!A:A,'Rég clients'!A77,'4 23'!C:C))+(SUMIF('4 23'!I:I,'Rég clients'!A77,'4 23'!K:K))+(SUMIF('5 20'!A:A,'Rég clients'!A77,'5 20'!C:C))+(SUMIF('5 20'!I:I,'Rég clients'!A77,'5 20'!K:K))+(SUMIF('6 20'!A:A,'Rég clients'!A77,'6 20'!C:C))+(SUMIF('6 20'!I:I,'Rég clients'!A77,'6 20'!K:K))+(SUMIF('7 23'!A:A,'Rég clients'!A77,'7 23'!C:C))+(SUMIF('7 23'!I:I,'Rég clients'!A77,'7 23'!K:K))+(SUMIF('8 23'!A:A,'Rég clients'!A77,'8 23'!C:C))+(SUMIF('8 23'!I:I,'Rég clients'!A77,'8 23'!K:K))+(SUMIF('9 20'!A:A,'Rég clients'!A77,'9 20'!C:C))+(SUMIF('9 20'!I:I,'Rég clients'!A77,'9 20'!K:K))+(SUMIF('10 20'!A:A,'Rég clients'!A77,'10 20'!C:C))+(SUMIF('10 20'!I:I,'Rég clients'!A77,'10 20'!K:K))+(SUMIF('11 20'!A:A,'Rég clients'!A77,'11 20'!C:C))+(SUMIF('11 20'!I:I,'Rég clients'!A77,'11 20'!K:K))+(SUMIF('12 20'!A:A,'Rég clients'!A77,'12 20'!C:C))+(SUMIF('Rég clients'!A77,'12 20'!K:K))</f>
        <v>#DIV/0!</v>
      </c>
      <c r="D77" s="2">
        <f>(SUMIF('1 23'!A:A,A77,'1 23'!D:D))+(SUMIF('1 23'!I:I,A77,'1 23'!L:L))+(SUMIF('2 23'!A:A,A77,'2 23'!D:D))+(SUMIF('2 23'!I:I,A77,'2 23'!L:L))+(SUMIF('3 23'!A:A,A77,'3 23'!D:D))+(SUMIF('3 23'!I:I,A77,'3 23'!L:L))+(SUMIF('4 23'!A:A,A77,'4 23'!D:D))+(SUMIF('4 23'!I:I,A77,'4 23'!L:L))+(SUMIF('5 20'!A:A,A77,'5 20'!D:D))+(SUMIF('5 20'!I:I,A77,'5 20'!L:L))+(SUMIF('6 20'!A:A,A77,'6 20'!D:D))+(SUMIF('6 20'!I:I,A77,'6 20'!L:L))+(SUMIF('7 23'!A:A,A77,'7 23'!D:D))+(SUMIF('7 23'!I:I,A77,'7 23'!L:L))+(SUMIF('8 23'!A:A,A77,'8 23'!D:D))+(SUMIF('8 23'!I:I,A77,'8 23'!L:L))+(SUMIF('9 20'!A:A,A77,'9 20'!D:D))+(SUMIF('9 20'!I:I,A77,'9 20'!L:L))+(SUMIF('10 20'!A:A,A77,'10 20'!D:D))+(SUMIF('10 20'!I:I,A77,'10 20'!L:L))+(SUMIF('11 20'!A:A,A77,'11 20'!D:D))+(SUMIF('11 20'!I:I,A77,'11 20'!L:L))+(SUMIF('12 20'!A:A,A77,'12 20'!D:D))+(SUMIF('12 20'!A:A,'Rég clients'!A77,'12 20'!L:L))</f>
        <v>0</v>
      </c>
      <c r="E77" s="3">
        <f t="shared" si="2"/>
        <v>0</v>
      </c>
      <c r="G77" s="18"/>
      <c r="H77" s="19"/>
      <c r="I77" s="20"/>
      <c r="J77" s="66"/>
      <c r="K77" s="22"/>
      <c r="L77" s="24"/>
      <c r="M77" s="1"/>
      <c r="N77" s="155">
        <f>'tab bord'!L71</f>
        <v>0</v>
      </c>
      <c r="O77" s="155">
        <f t="shared" si="3"/>
        <v>0</v>
      </c>
    </row>
    <row r="78" spans="1:15" x14ac:dyDescent="0.15">
      <c r="A78" s="103"/>
      <c r="B78" s="135"/>
      <c r="C78" s="2" t="e">
        <f>(SUMIF('1 23'!A:A,'Rég clients'!A78,'1 23'!C:C))+(SUMIF('1 23'!I:I,'Rég clients'!A78,'1 23'!K:K))+(SUMIF('2 23'!A:A,'Rég clients'!A78,'2 23'!C:C))+(SUMIF('2 23'!I:I,'Rég clients'!A78,'2 23'!K:K))+(SUMIF('3 23'!A:A,'Rég clients'!A78,'3 23'!C:C))+(SUMIF('3 23'!I:I,'Rég clients'!A78,'3 23'!K:K))+(SUMIF('4 23'!A:A,'Rég clients'!A78,'4 23'!C:C))+(SUMIF('4 23'!I:I,'Rég clients'!A78,'4 23'!K:K))+(SUMIF('5 20'!A:A,'Rég clients'!A78,'5 20'!C:C))+(SUMIF('5 20'!I:I,'Rég clients'!A78,'5 20'!K:K))+(SUMIF('6 20'!A:A,'Rég clients'!A78,'6 20'!C:C))+(SUMIF('6 20'!I:I,'Rég clients'!A78,'6 20'!K:K))+(SUMIF('7 23'!A:A,'Rég clients'!A78,'7 23'!C:C))+(SUMIF('7 23'!I:I,'Rég clients'!A78,'7 23'!K:K))+(SUMIF('8 23'!A:A,'Rég clients'!A78,'8 23'!C:C))+(SUMIF('8 23'!I:I,'Rég clients'!A78,'8 23'!K:K))+(SUMIF('9 20'!A:A,'Rég clients'!A78,'9 20'!C:C))+(SUMIF('9 20'!I:I,'Rég clients'!A78,'9 20'!K:K))+(SUMIF('10 20'!A:A,'Rég clients'!A78,'10 20'!C:C))+(SUMIF('10 20'!I:I,'Rég clients'!A78,'10 20'!K:K))+(SUMIF('11 20'!A:A,'Rég clients'!A78,'11 20'!C:C))+(SUMIF('11 20'!I:I,'Rég clients'!A78,'11 20'!K:K))+(SUMIF('12 20'!A:A,'Rég clients'!A78,'12 20'!C:C))+(SUMIF('Rég clients'!A78,'12 20'!K:K))</f>
        <v>#DIV/0!</v>
      </c>
      <c r="D78" s="2">
        <f>(SUMIF('1 23'!A:A,A78,'1 23'!D:D))+(SUMIF('1 23'!I:I,A78,'1 23'!L:L))+(SUMIF('2 23'!A:A,A78,'2 23'!D:D))+(SUMIF('2 23'!I:I,A78,'2 23'!L:L))+(SUMIF('3 23'!A:A,A78,'3 23'!D:D))+(SUMIF('3 23'!I:I,A78,'3 23'!L:L))+(SUMIF('4 23'!A:A,A78,'4 23'!D:D))+(SUMIF('4 23'!I:I,A78,'4 23'!L:L))+(SUMIF('5 20'!A:A,A78,'5 20'!D:D))+(SUMIF('5 20'!I:I,A78,'5 20'!L:L))+(SUMIF('6 20'!A:A,A78,'6 20'!D:D))+(SUMIF('6 20'!I:I,A78,'6 20'!L:L))+(SUMIF('7 23'!A:A,A78,'7 23'!D:D))+(SUMIF('7 23'!I:I,A78,'7 23'!L:L))+(SUMIF('8 23'!A:A,A78,'8 23'!D:D))+(SUMIF('8 23'!I:I,A78,'8 23'!L:L))+(SUMIF('9 20'!A:A,A78,'9 20'!D:D))+(SUMIF('9 20'!I:I,A78,'9 20'!L:L))+(SUMIF('10 20'!A:A,A78,'10 20'!D:D))+(SUMIF('10 20'!I:I,A78,'10 20'!L:L))+(SUMIF('11 20'!A:A,A78,'11 20'!D:D))+(SUMIF('11 20'!I:I,A78,'11 20'!L:L))+(SUMIF('12 20'!A:A,A78,'12 20'!D:D))+(SUMIF('12 20'!A:A,'Rég clients'!A78,'12 20'!L:L))</f>
        <v>0</v>
      </c>
      <c r="E78" s="3">
        <f t="shared" si="2"/>
        <v>0</v>
      </c>
      <c r="G78" s="18"/>
      <c r="H78" s="19"/>
      <c r="I78" s="20"/>
      <c r="J78" s="66"/>
      <c r="K78" s="22"/>
      <c r="L78" s="24"/>
      <c r="M78" s="1"/>
      <c r="N78" s="155">
        <f>'tab bord'!L72</f>
        <v>0</v>
      </c>
      <c r="O78" s="155">
        <f t="shared" si="3"/>
        <v>0</v>
      </c>
    </row>
    <row r="79" spans="1:15" x14ac:dyDescent="0.15">
      <c r="A79" s="103"/>
      <c r="B79" s="135"/>
      <c r="C79" s="2" t="e">
        <f>(SUMIF('1 23'!A:A,'Rég clients'!A79,'1 23'!C:C))+(SUMIF('1 23'!I:I,'Rég clients'!A79,'1 23'!K:K))+(SUMIF('2 23'!A:A,'Rég clients'!A79,'2 23'!C:C))+(SUMIF('2 23'!I:I,'Rég clients'!A79,'2 23'!K:K))+(SUMIF('3 23'!A:A,'Rég clients'!A79,'3 23'!C:C))+(SUMIF('3 23'!I:I,'Rég clients'!A79,'3 23'!K:K))+(SUMIF('4 23'!A:A,'Rég clients'!A79,'4 23'!C:C))+(SUMIF('4 23'!I:I,'Rég clients'!A79,'4 23'!K:K))+(SUMIF('5 20'!A:A,'Rég clients'!A79,'5 20'!C:C))+(SUMIF('5 20'!I:I,'Rég clients'!A79,'5 20'!K:K))+(SUMIF('6 20'!A:A,'Rég clients'!A79,'6 20'!C:C))+(SUMIF('6 20'!I:I,'Rég clients'!A79,'6 20'!K:K))+(SUMIF('7 23'!A:A,'Rég clients'!A79,'7 23'!C:C))+(SUMIF('7 23'!I:I,'Rég clients'!A79,'7 23'!K:K))+(SUMIF('8 23'!A:A,'Rég clients'!A79,'8 23'!C:C))+(SUMIF('8 23'!I:I,'Rég clients'!A79,'8 23'!K:K))+(SUMIF('9 20'!A:A,'Rég clients'!A79,'9 20'!C:C))+(SUMIF('9 20'!I:I,'Rég clients'!A79,'9 20'!K:K))+(SUMIF('10 20'!A:A,'Rég clients'!A79,'10 20'!C:C))+(SUMIF('10 20'!I:I,'Rég clients'!A79,'10 20'!K:K))+(SUMIF('11 20'!A:A,'Rég clients'!A79,'11 20'!C:C))+(SUMIF('11 20'!I:I,'Rég clients'!A79,'11 20'!K:K))+(SUMIF('12 20'!A:A,'Rég clients'!A79,'12 20'!C:C))+(SUMIF('Rég clients'!A79,'12 20'!K:K))</f>
        <v>#DIV/0!</v>
      </c>
      <c r="D79" s="2">
        <f>(SUMIF('1 23'!A:A,A79,'1 23'!D:D))+(SUMIF('1 23'!I:I,A79,'1 23'!L:L))+(SUMIF('2 23'!A:A,A79,'2 23'!D:D))+(SUMIF('2 23'!I:I,A79,'2 23'!L:L))+(SUMIF('3 23'!A:A,A79,'3 23'!D:D))+(SUMIF('3 23'!I:I,A79,'3 23'!L:L))+(SUMIF('4 23'!A:A,A79,'4 23'!D:D))+(SUMIF('4 23'!I:I,A79,'4 23'!L:L))+(SUMIF('5 20'!A:A,A79,'5 20'!D:D))+(SUMIF('5 20'!I:I,A79,'5 20'!L:L))+(SUMIF('6 20'!A:A,A79,'6 20'!D:D))+(SUMIF('6 20'!I:I,A79,'6 20'!L:L))+(SUMIF('7 23'!A:A,A79,'7 23'!D:D))+(SUMIF('7 23'!I:I,A79,'7 23'!L:L))+(SUMIF('8 23'!A:A,A79,'8 23'!D:D))+(SUMIF('8 23'!I:I,A79,'8 23'!L:L))+(SUMIF('9 20'!A:A,A79,'9 20'!D:D))+(SUMIF('9 20'!I:I,A79,'9 20'!L:L))+(SUMIF('10 20'!A:A,A79,'10 20'!D:D))+(SUMIF('10 20'!I:I,A79,'10 20'!L:L))+(SUMIF('11 20'!A:A,A79,'11 20'!D:D))+(SUMIF('11 20'!I:I,A79,'11 20'!L:L))+(SUMIF('12 20'!A:A,A79,'12 20'!D:D))+(SUMIF('12 20'!A:A,'Rég clients'!A79,'12 20'!L:L))</f>
        <v>0</v>
      </c>
      <c r="E79" s="3">
        <f t="shared" si="2"/>
        <v>0</v>
      </c>
      <c r="G79" s="18"/>
      <c r="H79" s="19"/>
      <c r="I79" s="20"/>
      <c r="J79" s="66"/>
      <c r="K79" s="22"/>
      <c r="L79" s="24"/>
      <c r="M79" s="1"/>
      <c r="N79" s="155">
        <f>'tab bord'!L73</f>
        <v>0</v>
      </c>
      <c r="O79" s="155">
        <f t="shared" si="3"/>
        <v>0</v>
      </c>
    </row>
    <row r="80" spans="1:15" x14ac:dyDescent="0.15">
      <c r="A80" s="103"/>
      <c r="B80" s="135"/>
      <c r="C80" s="2" t="e">
        <f>(SUMIF('1 23'!A:A,'Rég clients'!A80,'1 23'!C:C))+(SUMIF('1 23'!I:I,'Rég clients'!A80,'1 23'!K:K))+(SUMIF('2 23'!A:A,'Rég clients'!A80,'2 23'!C:C))+(SUMIF('2 23'!I:I,'Rég clients'!A80,'2 23'!K:K))+(SUMIF('3 23'!A:A,'Rég clients'!A80,'3 23'!C:C))+(SUMIF('3 23'!I:I,'Rég clients'!A80,'3 23'!K:K))+(SUMIF('4 23'!A:A,'Rég clients'!A80,'4 23'!C:C))+(SUMIF('4 23'!I:I,'Rég clients'!A80,'4 23'!K:K))+(SUMIF('5 20'!A:A,'Rég clients'!A80,'5 20'!C:C))+(SUMIF('5 20'!I:I,'Rég clients'!A80,'5 20'!K:K))+(SUMIF('6 20'!A:A,'Rég clients'!A80,'6 20'!C:C))+(SUMIF('6 20'!I:I,'Rég clients'!A80,'6 20'!K:K))+(SUMIF('7 23'!A:A,'Rég clients'!A80,'7 23'!C:C))+(SUMIF('7 23'!I:I,'Rég clients'!A80,'7 23'!K:K))+(SUMIF('8 23'!A:A,'Rég clients'!A80,'8 23'!C:C))+(SUMIF('8 23'!I:I,'Rég clients'!A80,'8 23'!K:K))+(SUMIF('9 20'!A:A,'Rég clients'!A80,'9 20'!C:C))+(SUMIF('9 20'!I:I,'Rég clients'!A80,'9 20'!K:K))+(SUMIF('10 20'!A:A,'Rég clients'!A80,'10 20'!C:C))+(SUMIF('10 20'!I:I,'Rég clients'!A80,'10 20'!K:K))+(SUMIF('11 20'!A:A,'Rég clients'!A80,'11 20'!C:C))+(SUMIF('11 20'!I:I,'Rég clients'!A80,'11 20'!K:K))+(SUMIF('12 20'!A:A,'Rég clients'!A80,'12 20'!C:C))+(SUMIF('Rég clients'!A80,'12 20'!K:K))</f>
        <v>#DIV/0!</v>
      </c>
      <c r="D80" s="2">
        <f>(SUMIF('1 23'!A:A,A80,'1 23'!D:D))+(SUMIF('1 23'!I:I,A80,'1 23'!L:L))+(SUMIF('2 23'!A:A,A80,'2 23'!D:D))+(SUMIF('2 23'!I:I,A80,'2 23'!L:L))+(SUMIF('3 23'!A:A,A80,'3 23'!D:D))+(SUMIF('3 23'!I:I,A80,'3 23'!L:L))+(SUMIF('4 23'!A:A,A80,'4 23'!D:D))+(SUMIF('4 23'!I:I,A80,'4 23'!L:L))+(SUMIF('5 20'!A:A,A80,'5 20'!D:D))+(SUMIF('5 20'!I:I,A80,'5 20'!L:L))+(SUMIF('6 20'!A:A,A80,'6 20'!D:D))+(SUMIF('6 20'!I:I,A80,'6 20'!L:L))+(SUMIF('7 23'!A:A,A80,'7 23'!D:D))+(SUMIF('7 23'!I:I,A80,'7 23'!L:L))+(SUMIF('8 23'!A:A,A80,'8 23'!D:D))+(SUMIF('8 23'!I:I,A80,'8 23'!L:L))+(SUMIF('9 20'!A:A,A80,'9 20'!D:D))+(SUMIF('9 20'!I:I,A80,'9 20'!L:L))+(SUMIF('10 20'!A:A,A80,'10 20'!D:D))+(SUMIF('10 20'!I:I,A80,'10 20'!L:L))+(SUMIF('11 20'!A:A,A80,'11 20'!D:D))+(SUMIF('11 20'!I:I,A80,'11 20'!L:L))+(SUMIF('12 20'!A:A,A80,'12 20'!D:D))+(SUMIF('12 20'!A:A,'Rég clients'!A80,'12 20'!L:L))</f>
        <v>0</v>
      </c>
      <c r="E80" s="3">
        <f t="shared" si="2"/>
        <v>0</v>
      </c>
      <c r="G80" s="18"/>
      <c r="H80" s="19"/>
      <c r="I80" s="20"/>
      <c r="J80" s="66"/>
      <c r="K80" s="22"/>
      <c r="L80" s="24"/>
      <c r="M80" s="1"/>
      <c r="N80" s="155">
        <f>'tab bord'!L74</f>
        <v>0</v>
      </c>
      <c r="O80" s="155">
        <f t="shared" si="3"/>
        <v>0</v>
      </c>
    </row>
    <row r="81" spans="1:15" x14ac:dyDescent="0.15">
      <c r="A81" s="103"/>
      <c r="B81" s="135"/>
      <c r="C81" s="2" t="e">
        <f>(SUMIF('1 23'!A:A,'Rég clients'!A81,'1 23'!C:C))+(SUMIF('1 23'!I:I,'Rég clients'!A81,'1 23'!K:K))+(SUMIF('2 23'!A:A,'Rég clients'!A81,'2 23'!C:C))+(SUMIF('2 23'!I:I,'Rég clients'!A81,'2 23'!K:K))+(SUMIF('3 23'!A:A,'Rég clients'!A81,'3 23'!C:C))+(SUMIF('3 23'!I:I,'Rég clients'!A81,'3 23'!K:K))+(SUMIF('4 23'!A:A,'Rég clients'!A81,'4 23'!C:C))+(SUMIF('4 23'!I:I,'Rég clients'!A81,'4 23'!K:K))+(SUMIF('5 20'!A:A,'Rég clients'!A81,'5 20'!C:C))+(SUMIF('5 20'!I:I,'Rég clients'!A81,'5 20'!K:K))+(SUMIF('6 20'!A:A,'Rég clients'!A81,'6 20'!C:C))+(SUMIF('6 20'!I:I,'Rég clients'!A81,'6 20'!K:K))+(SUMIF('7 23'!A:A,'Rég clients'!A81,'7 23'!C:C))+(SUMIF('7 23'!I:I,'Rég clients'!A81,'7 23'!K:K))+(SUMIF('8 23'!A:A,'Rég clients'!A81,'8 23'!C:C))+(SUMIF('8 23'!I:I,'Rég clients'!A81,'8 23'!K:K))+(SUMIF('9 20'!A:A,'Rég clients'!A81,'9 20'!C:C))+(SUMIF('9 20'!I:I,'Rég clients'!A81,'9 20'!K:K))+(SUMIF('10 20'!A:A,'Rég clients'!A81,'10 20'!C:C))+(SUMIF('10 20'!I:I,'Rég clients'!A81,'10 20'!K:K))+(SUMIF('11 20'!A:A,'Rég clients'!A81,'11 20'!C:C))+(SUMIF('11 20'!I:I,'Rég clients'!A81,'11 20'!K:K))+(SUMIF('12 20'!A:A,'Rég clients'!A81,'12 20'!C:C))+(SUMIF('Rég clients'!A81,'12 20'!K:K))</f>
        <v>#DIV/0!</v>
      </c>
      <c r="D81" s="2">
        <f>(SUMIF('1 23'!A:A,A81,'1 23'!D:D))+(SUMIF('1 23'!I:I,A81,'1 23'!L:L))+(SUMIF('2 23'!A:A,A81,'2 23'!D:D))+(SUMIF('2 23'!I:I,A81,'2 23'!L:L))+(SUMIF('3 23'!A:A,A81,'3 23'!D:D))+(SUMIF('3 23'!I:I,A81,'3 23'!L:L))+(SUMIF('4 23'!A:A,A81,'4 23'!D:D))+(SUMIF('4 23'!I:I,A81,'4 23'!L:L))+(SUMIF('5 20'!A:A,A81,'5 20'!D:D))+(SUMIF('5 20'!I:I,A81,'5 20'!L:L))+(SUMIF('6 20'!A:A,A81,'6 20'!D:D))+(SUMIF('6 20'!I:I,A81,'6 20'!L:L))+(SUMIF('7 23'!A:A,A81,'7 23'!D:D))+(SUMIF('7 23'!I:I,A81,'7 23'!L:L))+(SUMIF('8 23'!A:A,A81,'8 23'!D:D))+(SUMIF('8 23'!I:I,A81,'8 23'!L:L))+(SUMIF('9 20'!A:A,A81,'9 20'!D:D))+(SUMIF('9 20'!I:I,A81,'9 20'!L:L))+(SUMIF('10 20'!A:A,A81,'10 20'!D:D))+(SUMIF('10 20'!I:I,A81,'10 20'!L:L))+(SUMIF('11 20'!A:A,A81,'11 20'!D:D))+(SUMIF('11 20'!I:I,A81,'11 20'!L:L))+(SUMIF('12 20'!A:A,A81,'12 20'!D:D))+(SUMIF('12 20'!A:A,'Rég clients'!A81,'12 20'!L:L))</f>
        <v>0</v>
      </c>
      <c r="E81" s="3">
        <f t="shared" si="2"/>
        <v>0</v>
      </c>
      <c r="G81" s="18"/>
      <c r="H81" s="19"/>
      <c r="I81" s="20"/>
      <c r="J81" s="66"/>
      <c r="K81" s="22"/>
      <c r="L81" s="24"/>
      <c r="M81" s="1"/>
      <c r="N81" s="155">
        <f>'tab bord'!L75</f>
        <v>0</v>
      </c>
      <c r="O81" s="155">
        <f t="shared" si="3"/>
        <v>0</v>
      </c>
    </row>
    <row r="82" spans="1:15" x14ac:dyDescent="0.15">
      <c r="A82" s="103"/>
      <c r="B82" s="135"/>
      <c r="C82" s="2" t="e">
        <f>(SUMIF('1 23'!A:A,'Rég clients'!A82,'1 23'!C:C))+(SUMIF('1 23'!I:I,'Rég clients'!A82,'1 23'!K:K))+(SUMIF('2 23'!A:A,'Rég clients'!A82,'2 23'!C:C))+(SUMIF('2 23'!I:I,'Rég clients'!A82,'2 23'!K:K))+(SUMIF('3 23'!A:A,'Rég clients'!A82,'3 23'!C:C))+(SUMIF('3 23'!I:I,'Rég clients'!A82,'3 23'!K:K))+(SUMIF('4 23'!A:A,'Rég clients'!A82,'4 23'!C:C))+(SUMIF('4 23'!I:I,'Rég clients'!A82,'4 23'!K:K))+(SUMIF('5 20'!A:A,'Rég clients'!A82,'5 20'!C:C))+(SUMIF('5 20'!I:I,'Rég clients'!A82,'5 20'!K:K))+(SUMIF('6 20'!A:A,'Rég clients'!A82,'6 20'!C:C))+(SUMIF('6 20'!I:I,'Rég clients'!A82,'6 20'!K:K))+(SUMIF('7 23'!A:A,'Rég clients'!A82,'7 23'!C:C))+(SUMIF('7 23'!I:I,'Rég clients'!A82,'7 23'!K:K))+(SUMIF('8 23'!A:A,'Rég clients'!A82,'8 23'!C:C))+(SUMIF('8 23'!I:I,'Rég clients'!A82,'8 23'!K:K))+(SUMIF('9 20'!A:A,'Rég clients'!A82,'9 20'!C:C))+(SUMIF('9 20'!I:I,'Rég clients'!A82,'9 20'!K:K))+(SUMIF('10 20'!A:A,'Rég clients'!A82,'10 20'!C:C))+(SUMIF('10 20'!I:I,'Rég clients'!A82,'10 20'!K:K))+(SUMIF('11 20'!A:A,'Rég clients'!A82,'11 20'!C:C))+(SUMIF('11 20'!I:I,'Rég clients'!A82,'11 20'!K:K))+(SUMIF('12 20'!A:A,'Rég clients'!A82,'12 20'!C:C))+(SUMIF('Rég clients'!A82,'12 20'!K:K))</f>
        <v>#DIV/0!</v>
      </c>
      <c r="D82" s="2">
        <f>(SUMIF('1 23'!A:A,A82,'1 23'!D:D))+(SUMIF('1 23'!I:I,A82,'1 23'!L:L))+(SUMIF('2 23'!A:A,A82,'2 23'!D:D))+(SUMIF('2 23'!I:I,A82,'2 23'!L:L))+(SUMIF('3 23'!A:A,A82,'3 23'!D:D))+(SUMIF('3 23'!I:I,A82,'3 23'!L:L))+(SUMIF('4 23'!A:A,A82,'4 23'!D:D))+(SUMIF('4 23'!I:I,A82,'4 23'!L:L))+(SUMIF('5 20'!A:A,A82,'5 20'!D:D))+(SUMIF('5 20'!I:I,A82,'5 20'!L:L))+(SUMIF('6 20'!A:A,A82,'6 20'!D:D))+(SUMIF('6 20'!I:I,A82,'6 20'!L:L))+(SUMIF('7 23'!A:A,A82,'7 23'!D:D))+(SUMIF('7 23'!I:I,A82,'7 23'!L:L))+(SUMIF('8 23'!A:A,A82,'8 23'!D:D))+(SUMIF('8 23'!I:I,A82,'8 23'!L:L))+(SUMIF('9 20'!A:A,A82,'9 20'!D:D))+(SUMIF('9 20'!I:I,A82,'9 20'!L:L))+(SUMIF('10 20'!A:A,A82,'10 20'!D:D))+(SUMIF('10 20'!I:I,A82,'10 20'!L:L))+(SUMIF('11 20'!A:A,A82,'11 20'!D:D))+(SUMIF('11 20'!I:I,A82,'11 20'!L:L))+(SUMIF('12 20'!A:A,A82,'12 20'!D:D))+(SUMIF('12 20'!A:A,'Rég clients'!A82,'12 20'!L:L))</f>
        <v>0</v>
      </c>
      <c r="E82" s="3">
        <f t="shared" si="2"/>
        <v>0</v>
      </c>
      <c r="G82" s="18"/>
      <c r="H82" s="19"/>
      <c r="I82" s="20"/>
      <c r="J82" s="66"/>
      <c r="K82" s="22"/>
      <c r="L82" s="24"/>
      <c r="M82" s="1"/>
      <c r="N82" s="155">
        <f>'tab bord'!L76</f>
        <v>0</v>
      </c>
      <c r="O82" s="155">
        <f t="shared" si="3"/>
        <v>0</v>
      </c>
    </row>
    <row r="83" spans="1:15" x14ac:dyDescent="0.15">
      <c r="A83" s="103"/>
      <c r="B83" s="135"/>
      <c r="C83" s="2" t="e">
        <f>(SUMIF('1 23'!A:A,'Rég clients'!A83,'1 23'!C:C))+(SUMIF('1 23'!I:I,'Rég clients'!A83,'1 23'!K:K))+(SUMIF('2 23'!A:A,'Rég clients'!A83,'2 23'!C:C))+(SUMIF('2 23'!I:I,'Rég clients'!A83,'2 23'!K:K))+(SUMIF('3 23'!A:A,'Rég clients'!A83,'3 23'!C:C))+(SUMIF('3 23'!I:I,'Rég clients'!A83,'3 23'!K:K))+(SUMIF('4 23'!A:A,'Rég clients'!A83,'4 23'!C:C))+(SUMIF('4 23'!I:I,'Rég clients'!A83,'4 23'!K:K))+(SUMIF('5 20'!A:A,'Rég clients'!A83,'5 20'!C:C))+(SUMIF('5 20'!I:I,'Rég clients'!A83,'5 20'!K:K))+(SUMIF('6 20'!A:A,'Rég clients'!A83,'6 20'!C:C))+(SUMIF('6 20'!I:I,'Rég clients'!A83,'6 20'!K:K))+(SUMIF('7 23'!A:A,'Rég clients'!A83,'7 23'!C:C))+(SUMIF('7 23'!I:I,'Rég clients'!A83,'7 23'!K:K))+(SUMIF('8 23'!A:A,'Rég clients'!A83,'8 23'!C:C))+(SUMIF('8 23'!I:I,'Rég clients'!A83,'8 23'!K:K))+(SUMIF('9 20'!A:A,'Rég clients'!A83,'9 20'!C:C))+(SUMIF('9 20'!I:I,'Rég clients'!A83,'9 20'!K:K))+(SUMIF('10 20'!A:A,'Rég clients'!A83,'10 20'!C:C))+(SUMIF('10 20'!I:I,'Rég clients'!A83,'10 20'!K:K))+(SUMIF('11 20'!A:A,'Rég clients'!A83,'11 20'!C:C))+(SUMIF('11 20'!I:I,'Rég clients'!A83,'11 20'!K:K))+(SUMIF('12 20'!A:A,'Rég clients'!A83,'12 20'!C:C))+(SUMIF('Rég clients'!A83,'12 20'!K:K))</f>
        <v>#DIV/0!</v>
      </c>
      <c r="D83" s="2">
        <f>(SUMIF('1 23'!A:A,A83,'1 23'!D:D))+(SUMIF('1 23'!I:I,A83,'1 23'!L:L))+(SUMIF('2 23'!A:A,A83,'2 23'!D:D))+(SUMIF('2 23'!I:I,A83,'2 23'!L:L))+(SUMIF('3 23'!A:A,A83,'3 23'!D:D))+(SUMIF('3 23'!I:I,A83,'3 23'!L:L))+(SUMIF('4 23'!A:A,A83,'4 23'!D:D))+(SUMIF('4 23'!I:I,A83,'4 23'!L:L))+(SUMIF('5 20'!A:A,A83,'5 20'!D:D))+(SUMIF('5 20'!I:I,A83,'5 20'!L:L))+(SUMIF('6 20'!A:A,A83,'6 20'!D:D))+(SUMIF('6 20'!I:I,A83,'6 20'!L:L))+(SUMIF('7 23'!A:A,A83,'7 23'!D:D))+(SUMIF('7 23'!I:I,A83,'7 23'!L:L))+(SUMIF('8 23'!A:A,A83,'8 23'!D:D))+(SUMIF('8 23'!I:I,A83,'8 23'!L:L))+(SUMIF('9 20'!A:A,A83,'9 20'!D:D))+(SUMIF('9 20'!I:I,A83,'9 20'!L:L))+(SUMIF('10 20'!A:A,A83,'10 20'!D:D))+(SUMIF('10 20'!I:I,A83,'10 20'!L:L))+(SUMIF('11 20'!A:A,A83,'11 20'!D:D))+(SUMIF('11 20'!I:I,A83,'11 20'!L:L))+(SUMIF('12 20'!A:A,A83,'12 20'!D:D))+(SUMIF('12 20'!A:A,'Rég clients'!A83,'12 20'!L:L))</f>
        <v>0</v>
      </c>
      <c r="E83" s="3">
        <f t="shared" si="2"/>
        <v>0</v>
      </c>
      <c r="G83" s="18"/>
      <c r="H83" s="19"/>
      <c r="I83" s="20"/>
      <c r="J83" s="66"/>
      <c r="K83" s="22"/>
      <c r="L83" s="24"/>
      <c r="M83" s="1"/>
      <c r="N83" s="155">
        <f>'tab bord'!L77</f>
        <v>0</v>
      </c>
      <c r="O83" s="155">
        <f t="shared" si="3"/>
        <v>0</v>
      </c>
    </row>
    <row r="84" spans="1:15" x14ac:dyDescent="0.15">
      <c r="A84" s="103"/>
      <c r="B84" s="135"/>
      <c r="C84" s="2" t="e">
        <f>(SUMIF('1 23'!A:A,'Rég clients'!A84,'1 23'!C:C))+(SUMIF('1 23'!I:I,'Rég clients'!A84,'1 23'!K:K))+(SUMIF('2 23'!A:A,'Rég clients'!A84,'2 23'!C:C))+(SUMIF('2 23'!I:I,'Rég clients'!A84,'2 23'!K:K))+(SUMIF('3 23'!A:A,'Rég clients'!A84,'3 23'!C:C))+(SUMIF('3 23'!I:I,'Rég clients'!A84,'3 23'!K:K))+(SUMIF('4 23'!A:A,'Rég clients'!A84,'4 23'!C:C))+(SUMIF('4 23'!I:I,'Rég clients'!A84,'4 23'!K:K))+(SUMIF('5 20'!A:A,'Rég clients'!A84,'5 20'!C:C))+(SUMIF('5 20'!I:I,'Rég clients'!A84,'5 20'!K:K))+(SUMIF('6 20'!A:A,'Rég clients'!A84,'6 20'!C:C))+(SUMIF('6 20'!I:I,'Rég clients'!A84,'6 20'!K:K))+(SUMIF('7 23'!A:A,'Rég clients'!A84,'7 23'!C:C))+(SUMIF('7 23'!I:I,'Rég clients'!A84,'7 23'!K:K))+(SUMIF('8 23'!A:A,'Rég clients'!A84,'8 23'!C:C))+(SUMIF('8 23'!I:I,'Rég clients'!A84,'8 23'!K:K))+(SUMIF('9 20'!A:A,'Rég clients'!A84,'9 20'!C:C))+(SUMIF('9 20'!I:I,'Rég clients'!A84,'9 20'!K:K))+(SUMIF('10 20'!A:A,'Rég clients'!A84,'10 20'!C:C))+(SUMIF('10 20'!I:I,'Rég clients'!A84,'10 20'!K:K))+(SUMIF('11 20'!A:A,'Rég clients'!A84,'11 20'!C:C))+(SUMIF('11 20'!I:I,'Rég clients'!A84,'11 20'!K:K))+(SUMIF('12 20'!A:A,'Rég clients'!A84,'12 20'!C:C))+(SUMIF('Rég clients'!A84,'12 20'!K:K))</f>
        <v>#DIV/0!</v>
      </c>
      <c r="D84" s="2">
        <f>(SUMIF('1 23'!A:A,A84,'1 23'!D:D))+(SUMIF('1 23'!I:I,A84,'1 23'!L:L))+(SUMIF('2 23'!A:A,A84,'2 23'!D:D))+(SUMIF('2 23'!I:I,A84,'2 23'!L:L))+(SUMIF('3 23'!A:A,A84,'3 23'!D:D))+(SUMIF('3 23'!I:I,A84,'3 23'!L:L))+(SUMIF('4 23'!A:A,A84,'4 23'!D:D))+(SUMIF('4 23'!I:I,A84,'4 23'!L:L))+(SUMIF('5 20'!A:A,A84,'5 20'!D:D))+(SUMIF('5 20'!I:I,A84,'5 20'!L:L))+(SUMIF('6 20'!A:A,A84,'6 20'!D:D))+(SUMIF('6 20'!I:I,A84,'6 20'!L:L))+(SUMIF('7 23'!A:A,A84,'7 23'!D:D))+(SUMIF('7 23'!I:I,A84,'7 23'!L:L))+(SUMIF('8 23'!A:A,A84,'8 23'!D:D))+(SUMIF('8 23'!I:I,A84,'8 23'!L:L))+(SUMIF('9 20'!A:A,A84,'9 20'!D:D))+(SUMIF('9 20'!I:I,A84,'9 20'!L:L))+(SUMIF('10 20'!A:A,A84,'10 20'!D:D))+(SUMIF('10 20'!I:I,A84,'10 20'!L:L))+(SUMIF('11 20'!A:A,A84,'11 20'!D:D))+(SUMIF('11 20'!I:I,A84,'11 20'!L:L))+(SUMIF('12 20'!A:A,A84,'12 20'!D:D))+(SUMIF('12 20'!A:A,'Rég clients'!A84,'12 20'!L:L))</f>
        <v>0</v>
      </c>
      <c r="E84" s="3">
        <f t="shared" si="2"/>
        <v>0</v>
      </c>
      <c r="G84" s="18"/>
      <c r="H84" s="19"/>
      <c r="I84" s="20"/>
      <c r="J84" s="66"/>
      <c r="K84" s="22"/>
      <c r="L84" s="24"/>
      <c r="M84" s="1"/>
      <c r="N84" s="155">
        <f>'tab bord'!L78</f>
        <v>0</v>
      </c>
      <c r="O84" s="155">
        <f t="shared" si="3"/>
        <v>0</v>
      </c>
    </row>
    <row r="85" spans="1:15" x14ac:dyDescent="0.15">
      <c r="A85" s="103"/>
      <c r="B85" s="135"/>
      <c r="C85" s="2" t="e">
        <f>(SUMIF('1 23'!A:A,'Rég clients'!A85,'1 23'!C:C))+(SUMIF('1 23'!I:I,'Rég clients'!A85,'1 23'!K:K))+(SUMIF('2 23'!A:A,'Rég clients'!A85,'2 23'!C:C))+(SUMIF('2 23'!I:I,'Rég clients'!A85,'2 23'!K:K))+(SUMIF('3 23'!A:A,'Rég clients'!A85,'3 23'!C:C))+(SUMIF('3 23'!I:I,'Rég clients'!A85,'3 23'!K:K))+(SUMIF('4 23'!A:A,'Rég clients'!A85,'4 23'!C:C))+(SUMIF('4 23'!I:I,'Rég clients'!A85,'4 23'!K:K))+(SUMIF('5 20'!A:A,'Rég clients'!A85,'5 20'!C:C))+(SUMIF('5 20'!I:I,'Rég clients'!A85,'5 20'!K:K))+(SUMIF('6 20'!A:A,'Rég clients'!A85,'6 20'!C:C))+(SUMIF('6 20'!I:I,'Rég clients'!A85,'6 20'!K:K))+(SUMIF('7 23'!A:A,'Rég clients'!A85,'7 23'!C:C))+(SUMIF('7 23'!I:I,'Rég clients'!A85,'7 23'!K:K))+(SUMIF('8 23'!A:A,'Rég clients'!A85,'8 23'!C:C))+(SUMIF('8 23'!I:I,'Rég clients'!A85,'8 23'!K:K))+(SUMIF('9 20'!A:A,'Rég clients'!A85,'9 20'!C:C))+(SUMIF('9 20'!I:I,'Rég clients'!A85,'9 20'!K:K))+(SUMIF('10 20'!A:A,'Rég clients'!A85,'10 20'!C:C))+(SUMIF('10 20'!I:I,'Rég clients'!A85,'10 20'!K:K))+(SUMIF('11 20'!A:A,'Rég clients'!A85,'11 20'!C:C))+(SUMIF('11 20'!I:I,'Rég clients'!A85,'11 20'!K:K))+(SUMIF('12 20'!A:A,'Rég clients'!A85,'12 20'!C:C))+(SUMIF('Rég clients'!A85,'12 20'!K:K))</f>
        <v>#DIV/0!</v>
      </c>
      <c r="D85" s="2">
        <f>(SUMIF('1 23'!A:A,A85,'1 23'!D:D))+(SUMIF('1 23'!I:I,A85,'1 23'!L:L))+(SUMIF('2 23'!A:A,A85,'2 23'!D:D))+(SUMIF('2 23'!I:I,A85,'2 23'!L:L))+(SUMIF('3 23'!A:A,A85,'3 23'!D:D))+(SUMIF('3 23'!I:I,A85,'3 23'!L:L))+(SUMIF('4 23'!A:A,A85,'4 23'!D:D))+(SUMIF('4 23'!I:I,A85,'4 23'!L:L))+(SUMIF('5 20'!A:A,A85,'5 20'!D:D))+(SUMIF('5 20'!I:I,A85,'5 20'!L:L))+(SUMIF('6 20'!A:A,A85,'6 20'!D:D))+(SUMIF('6 20'!I:I,A85,'6 20'!L:L))+(SUMIF('7 23'!A:A,A85,'7 23'!D:D))+(SUMIF('7 23'!I:I,A85,'7 23'!L:L))+(SUMIF('8 23'!A:A,A85,'8 23'!D:D))+(SUMIF('8 23'!I:I,A85,'8 23'!L:L))+(SUMIF('9 20'!A:A,A85,'9 20'!D:D))+(SUMIF('9 20'!I:I,A85,'9 20'!L:L))+(SUMIF('10 20'!A:A,A85,'10 20'!D:D))+(SUMIF('10 20'!I:I,A85,'10 20'!L:L))+(SUMIF('11 20'!A:A,A85,'11 20'!D:D))+(SUMIF('11 20'!I:I,A85,'11 20'!L:L))+(SUMIF('12 20'!A:A,A85,'12 20'!D:D))+(SUMIF('12 20'!A:A,'Rég clients'!A85,'12 20'!L:L))</f>
        <v>0</v>
      </c>
      <c r="E85" s="3">
        <f t="shared" si="2"/>
        <v>0</v>
      </c>
      <c r="G85" s="18"/>
      <c r="H85" s="19"/>
      <c r="I85" s="20"/>
      <c r="J85" s="66"/>
      <c r="K85" s="22"/>
      <c r="L85" s="24"/>
      <c r="M85" s="1"/>
      <c r="N85" s="155">
        <f>'tab bord'!L79</f>
        <v>0</v>
      </c>
      <c r="O85" s="155">
        <f t="shared" si="3"/>
        <v>0</v>
      </c>
    </row>
    <row r="86" spans="1:15" x14ac:dyDescent="0.15">
      <c r="A86" s="103"/>
      <c r="B86" s="135"/>
      <c r="C86" s="2" t="e">
        <f>(SUMIF('1 23'!A:A,'Rég clients'!A86,'1 23'!C:C))+(SUMIF('1 23'!I:I,'Rég clients'!A86,'1 23'!K:K))+(SUMIF('2 23'!A:A,'Rég clients'!A86,'2 23'!C:C))+(SUMIF('2 23'!I:I,'Rég clients'!A86,'2 23'!K:K))+(SUMIF('3 23'!A:A,'Rég clients'!A86,'3 23'!C:C))+(SUMIF('3 23'!I:I,'Rég clients'!A86,'3 23'!K:K))+(SUMIF('4 23'!A:A,'Rég clients'!A86,'4 23'!C:C))+(SUMIF('4 23'!I:I,'Rég clients'!A86,'4 23'!K:K))+(SUMIF('5 20'!A:A,'Rég clients'!A86,'5 20'!C:C))+(SUMIF('5 20'!I:I,'Rég clients'!A86,'5 20'!K:K))+(SUMIF('6 20'!A:A,'Rég clients'!A86,'6 20'!C:C))+(SUMIF('6 20'!I:I,'Rég clients'!A86,'6 20'!K:K))+(SUMIF('7 23'!A:A,'Rég clients'!A86,'7 23'!C:C))+(SUMIF('7 23'!I:I,'Rég clients'!A86,'7 23'!K:K))+(SUMIF('8 23'!A:A,'Rég clients'!A86,'8 23'!C:C))+(SUMIF('8 23'!I:I,'Rég clients'!A86,'8 23'!K:K))+(SUMIF('9 20'!A:A,'Rég clients'!A86,'9 20'!C:C))+(SUMIF('9 20'!I:I,'Rég clients'!A86,'9 20'!K:K))+(SUMIF('10 20'!A:A,'Rég clients'!A86,'10 20'!C:C))+(SUMIF('10 20'!I:I,'Rég clients'!A86,'10 20'!K:K))+(SUMIF('11 20'!A:A,'Rég clients'!A86,'11 20'!C:C))+(SUMIF('11 20'!I:I,'Rég clients'!A86,'11 20'!K:K))+(SUMIF('12 20'!A:A,'Rég clients'!A86,'12 20'!C:C))+(SUMIF('Rég clients'!A86,'12 20'!K:K))</f>
        <v>#DIV/0!</v>
      </c>
      <c r="D86" s="2">
        <f>(SUMIF('1 23'!A:A,A86,'1 23'!D:D))+(SUMIF('1 23'!I:I,A86,'1 23'!L:L))+(SUMIF('2 23'!A:A,A86,'2 23'!D:D))+(SUMIF('2 23'!I:I,A86,'2 23'!L:L))+(SUMIF('3 23'!A:A,A86,'3 23'!D:D))+(SUMIF('3 23'!I:I,A86,'3 23'!L:L))+(SUMIF('4 23'!A:A,A86,'4 23'!D:D))+(SUMIF('4 23'!I:I,A86,'4 23'!L:L))+(SUMIF('5 20'!A:A,A86,'5 20'!D:D))+(SUMIF('5 20'!I:I,A86,'5 20'!L:L))+(SUMIF('6 20'!A:A,A86,'6 20'!D:D))+(SUMIF('6 20'!I:I,A86,'6 20'!L:L))+(SUMIF('7 23'!A:A,A86,'7 23'!D:D))+(SUMIF('7 23'!I:I,A86,'7 23'!L:L))+(SUMIF('8 23'!A:A,A86,'8 23'!D:D))+(SUMIF('8 23'!I:I,A86,'8 23'!L:L))+(SUMIF('9 20'!A:A,A86,'9 20'!D:D))+(SUMIF('9 20'!I:I,A86,'9 20'!L:L))+(SUMIF('10 20'!A:A,A86,'10 20'!D:D))+(SUMIF('10 20'!I:I,A86,'10 20'!L:L))+(SUMIF('11 20'!A:A,A86,'11 20'!D:D))+(SUMIF('11 20'!I:I,A86,'11 20'!L:L))+(SUMIF('12 20'!A:A,A86,'12 20'!D:D))+(SUMIF('12 20'!A:A,'Rég clients'!A86,'12 20'!L:L))</f>
        <v>0</v>
      </c>
      <c r="E86" s="3">
        <f t="shared" si="2"/>
        <v>0</v>
      </c>
      <c r="G86" s="18"/>
      <c r="J86" s="1"/>
      <c r="K86" s="1"/>
      <c r="L86" s="1"/>
      <c r="M86" s="1"/>
      <c r="N86" s="155">
        <f>'tab bord'!L80</f>
        <v>0</v>
      </c>
      <c r="O86" s="155">
        <f t="shared" si="3"/>
        <v>0</v>
      </c>
    </row>
    <row r="87" spans="1:15" x14ac:dyDescent="0.15">
      <c r="A87" s="103"/>
      <c r="B87" s="135"/>
      <c r="C87" s="2" t="e">
        <f>(SUMIF('1 23'!A:A,'Rég clients'!A87,'1 23'!C:C))+(SUMIF('1 23'!I:I,'Rég clients'!A87,'1 23'!K:K))+(SUMIF('2 23'!A:A,'Rég clients'!A87,'2 23'!C:C))+(SUMIF('2 23'!I:I,'Rég clients'!A87,'2 23'!K:K))+(SUMIF('3 23'!A:A,'Rég clients'!A87,'3 23'!C:C))+(SUMIF('3 23'!I:I,'Rég clients'!A87,'3 23'!K:K))+(SUMIF('4 23'!A:A,'Rég clients'!A87,'4 23'!C:C))+(SUMIF('4 23'!I:I,'Rég clients'!A87,'4 23'!K:K))+(SUMIF('5 20'!A:A,'Rég clients'!A87,'5 20'!C:C))+(SUMIF('5 20'!I:I,'Rég clients'!A87,'5 20'!K:K))+(SUMIF('6 20'!A:A,'Rég clients'!A87,'6 20'!C:C))+(SUMIF('6 20'!I:I,'Rég clients'!A87,'6 20'!K:K))+(SUMIF('7 23'!A:A,'Rég clients'!A87,'7 23'!C:C))+(SUMIF('7 23'!I:I,'Rég clients'!A87,'7 23'!K:K))+(SUMIF('8 23'!A:A,'Rég clients'!A87,'8 23'!C:C))+(SUMIF('8 23'!I:I,'Rég clients'!A87,'8 23'!K:K))+(SUMIF('9 20'!A:A,'Rég clients'!A87,'9 20'!C:C))+(SUMIF('9 20'!I:I,'Rég clients'!A87,'9 20'!K:K))+(SUMIF('10 20'!A:A,'Rég clients'!A87,'10 20'!C:C))+(SUMIF('10 20'!I:I,'Rég clients'!A87,'10 20'!K:K))+(SUMIF('11 20'!A:A,'Rég clients'!A87,'11 20'!C:C))+(SUMIF('11 20'!I:I,'Rég clients'!A87,'11 20'!K:K))+(SUMIF('12 20'!A:A,'Rég clients'!A87,'12 20'!C:C))+(SUMIF('Rég clients'!A87,'12 20'!K:K))</f>
        <v>#DIV/0!</v>
      </c>
      <c r="D87" s="2">
        <f>(SUMIF('1 23'!A:A,A87,'1 23'!D:D))+(SUMIF('1 23'!I:I,A87,'1 23'!L:L))+(SUMIF('2 23'!A:A,A87,'2 23'!D:D))+(SUMIF('2 23'!I:I,A87,'2 23'!L:L))+(SUMIF('3 23'!A:A,A87,'3 23'!D:D))+(SUMIF('3 23'!I:I,A87,'3 23'!L:L))+(SUMIF('4 23'!A:A,A87,'4 23'!D:D))+(SUMIF('4 23'!I:I,A87,'4 23'!L:L))+(SUMIF('5 20'!A:A,A87,'5 20'!D:D))+(SUMIF('5 20'!I:I,A87,'5 20'!L:L))+(SUMIF('6 20'!A:A,A87,'6 20'!D:D))+(SUMIF('6 20'!I:I,A87,'6 20'!L:L))+(SUMIF('7 23'!A:A,A87,'7 23'!D:D))+(SUMIF('7 23'!I:I,A87,'7 23'!L:L))+(SUMIF('8 23'!A:A,A87,'8 23'!D:D))+(SUMIF('8 23'!I:I,A87,'8 23'!L:L))+(SUMIF('9 20'!A:A,A87,'9 20'!D:D))+(SUMIF('9 20'!I:I,A87,'9 20'!L:L))+(SUMIF('10 20'!A:A,A87,'10 20'!D:D))+(SUMIF('10 20'!I:I,A87,'10 20'!L:L))+(SUMIF('11 20'!A:A,A87,'11 20'!D:D))+(SUMIF('11 20'!I:I,A87,'11 20'!L:L))+(SUMIF('12 20'!A:A,A87,'12 20'!D:D))+(SUMIF('12 20'!A:A,'Rég clients'!A87,'12 20'!L:L))</f>
        <v>0</v>
      </c>
      <c r="E87" s="3">
        <f t="shared" si="2"/>
        <v>0</v>
      </c>
      <c r="G87" s="18"/>
      <c r="J87" s="1"/>
      <c r="K87" s="1"/>
      <c r="L87" s="1"/>
      <c r="M87" s="1"/>
      <c r="N87" s="1"/>
    </row>
    <row r="88" spans="1:15" x14ac:dyDescent="0.15">
      <c r="A88" s="103"/>
      <c r="B88" s="135"/>
      <c r="C88" s="2" t="e">
        <f>(SUMIF('1 23'!A:A,'Rég clients'!A88,'1 23'!C:C))+(SUMIF('1 23'!I:I,'Rég clients'!A88,'1 23'!K:K))+(SUMIF('2 23'!A:A,'Rég clients'!A88,'2 23'!C:C))+(SUMIF('2 23'!I:I,'Rég clients'!A88,'2 23'!K:K))+(SUMIF('3 23'!A:A,'Rég clients'!A88,'3 23'!C:C))+(SUMIF('3 23'!I:I,'Rég clients'!A88,'3 23'!K:K))+(SUMIF('4 23'!A:A,'Rég clients'!A88,'4 23'!C:C))+(SUMIF('4 23'!I:I,'Rég clients'!A88,'4 23'!K:K))+(SUMIF('5 20'!A:A,'Rég clients'!A88,'5 20'!C:C))+(SUMIF('5 20'!I:I,'Rég clients'!A88,'5 20'!K:K))+(SUMIF('6 20'!A:A,'Rég clients'!A88,'6 20'!C:C))+(SUMIF('6 20'!I:I,'Rég clients'!A88,'6 20'!K:K))+(SUMIF('7 23'!A:A,'Rég clients'!A88,'7 23'!C:C))+(SUMIF('7 23'!I:I,'Rég clients'!A88,'7 23'!K:K))+(SUMIF('8 23'!A:A,'Rég clients'!A88,'8 23'!C:C))+(SUMIF('8 23'!I:I,'Rég clients'!A88,'8 23'!K:K))+(SUMIF('9 20'!A:A,'Rég clients'!A88,'9 20'!C:C))+(SUMIF('9 20'!I:I,'Rég clients'!A88,'9 20'!K:K))+(SUMIF('10 20'!A:A,'Rég clients'!A88,'10 20'!C:C))+(SUMIF('10 20'!I:I,'Rég clients'!A88,'10 20'!K:K))+(SUMIF('11 20'!A:A,'Rég clients'!A88,'11 20'!C:C))+(SUMIF('11 20'!I:I,'Rég clients'!A88,'11 20'!K:K))+(SUMIF('12 20'!A:A,'Rég clients'!A88,'12 20'!C:C))+(SUMIF('Rég clients'!A88,'12 20'!K:K))</f>
        <v>#DIV/0!</v>
      </c>
      <c r="D88" s="2">
        <f>(SUMIF('1 23'!A:A,A88,'1 23'!D:D))+(SUMIF('1 23'!I:I,A88,'1 23'!L:L))+(SUMIF('2 23'!A:A,A88,'2 23'!D:D))+(SUMIF('2 23'!I:I,A88,'2 23'!L:L))+(SUMIF('3 23'!A:A,A88,'3 23'!D:D))+(SUMIF('3 23'!I:I,A88,'3 23'!L:L))+(SUMIF('4 23'!A:A,A88,'4 23'!D:D))+(SUMIF('4 23'!I:I,A88,'4 23'!L:L))+(SUMIF('5 20'!A:A,A88,'5 20'!D:D))+(SUMIF('5 20'!I:I,A88,'5 20'!L:L))+(SUMIF('6 20'!A:A,A88,'6 20'!D:D))+(SUMIF('6 20'!I:I,A88,'6 20'!L:L))+(SUMIF('7 23'!A:A,A88,'7 23'!D:D))+(SUMIF('7 23'!I:I,A88,'7 23'!L:L))+(SUMIF('8 23'!A:A,A88,'8 23'!D:D))+(SUMIF('8 23'!I:I,A88,'8 23'!L:L))+(SUMIF('9 20'!A:A,A88,'9 20'!D:D))+(SUMIF('9 20'!I:I,A88,'9 20'!L:L))+(SUMIF('10 20'!A:A,A88,'10 20'!D:D))+(SUMIF('10 20'!I:I,A88,'10 20'!L:L))+(SUMIF('11 20'!A:A,A88,'11 20'!D:D))+(SUMIF('11 20'!I:I,A88,'11 20'!L:L))+(SUMIF('12 20'!A:A,A88,'12 20'!D:D))+(SUMIF('12 20'!A:A,'Rég clients'!A88,'12 20'!L:L))</f>
        <v>0</v>
      </c>
      <c r="E88" s="3">
        <f t="shared" si="2"/>
        <v>0</v>
      </c>
      <c r="G88" s="18"/>
      <c r="J88" s="1"/>
      <c r="K88" s="1"/>
      <c r="L88" s="1"/>
      <c r="M88" s="1"/>
      <c r="N88" s="1"/>
    </row>
    <row r="89" spans="1:15" x14ac:dyDescent="0.15">
      <c r="A89" s="103"/>
      <c r="B89" s="135"/>
      <c r="C89" s="2" t="e">
        <f>(SUMIF('1 23'!A:A,'Rég clients'!A89,'1 23'!C:C))+(SUMIF('1 23'!I:I,'Rég clients'!A89,'1 23'!K:K))+(SUMIF('2 23'!A:A,'Rég clients'!A89,'2 23'!C:C))+(SUMIF('2 23'!I:I,'Rég clients'!A89,'2 23'!K:K))+(SUMIF('3 23'!A:A,'Rég clients'!A89,'3 23'!C:C))+(SUMIF('3 23'!I:I,'Rég clients'!A89,'3 23'!K:K))+(SUMIF('4 23'!A:A,'Rég clients'!A89,'4 23'!C:C))+(SUMIF('4 23'!I:I,'Rég clients'!A89,'4 23'!K:K))+(SUMIF('5 20'!A:A,'Rég clients'!A89,'5 20'!C:C))+(SUMIF('5 20'!I:I,'Rég clients'!A89,'5 20'!K:K))+(SUMIF('6 20'!A:A,'Rég clients'!A89,'6 20'!C:C))+(SUMIF('6 20'!I:I,'Rég clients'!A89,'6 20'!K:K))+(SUMIF('7 23'!A:A,'Rég clients'!A89,'7 23'!C:C))+(SUMIF('7 23'!I:I,'Rég clients'!A89,'7 23'!K:K))+(SUMIF('8 23'!A:A,'Rég clients'!A89,'8 23'!C:C))+(SUMIF('8 23'!I:I,'Rég clients'!A89,'8 23'!K:K))+(SUMIF('9 20'!A:A,'Rég clients'!A89,'9 20'!C:C))+(SUMIF('9 20'!I:I,'Rég clients'!A89,'9 20'!K:K))+(SUMIF('10 20'!A:A,'Rég clients'!A89,'10 20'!C:C))+(SUMIF('10 20'!I:I,'Rég clients'!A89,'10 20'!K:K))+(SUMIF('11 20'!A:A,'Rég clients'!A89,'11 20'!C:C))+(SUMIF('11 20'!I:I,'Rég clients'!A89,'11 20'!K:K))+(SUMIF('12 20'!A:A,'Rég clients'!A89,'12 20'!C:C))+(SUMIF('Rég clients'!A89,'12 20'!K:K))</f>
        <v>#DIV/0!</v>
      </c>
      <c r="D89" s="2">
        <f>(SUMIF('1 23'!A:A,A89,'1 23'!D:D))+(SUMIF('1 23'!I:I,A89,'1 23'!L:L))+(SUMIF('2 23'!A:A,A89,'2 23'!D:D))+(SUMIF('2 23'!I:I,A89,'2 23'!L:L))+(SUMIF('3 23'!A:A,A89,'3 23'!D:D))+(SUMIF('3 23'!I:I,A89,'3 23'!L:L))+(SUMIF('4 23'!A:A,A89,'4 23'!D:D))+(SUMIF('4 23'!I:I,A89,'4 23'!L:L))+(SUMIF('5 20'!A:A,A89,'5 20'!D:D))+(SUMIF('5 20'!I:I,A89,'5 20'!L:L))+(SUMIF('6 20'!A:A,A89,'6 20'!D:D))+(SUMIF('6 20'!I:I,A89,'6 20'!L:L))+(SUMIF('7 23'!A:A,A89,'7 23'!D:D))+(SUMIF('7 23'!I:I,A89,'7 23'!L:L))+(SUMIF('8 23'!A:A,A89,'8 23'!D:D))+(SUMIF('8 23'!I:I,A89,'8 23'!L:L))+(SUMIF('9 20'!A:A,A89,'9 20'!D:D))+(SUMIF('9 20'!I:I,A89,'9 20'!L:L))+(SUMIF('10 20'!A:A,A89,'10 20'!D:D))+(SUMIF('10 20'!I:I,A89,'10 20'!L:L))+(SUMIF('11 20'!A:A,A89,'11 20'!D:D))+(SUMIF('11 20'!I:I,A89,'11 20'!L:L))+(SUMIF('12 20'!A:A,A89,'12 20'!D:D))+(SUMIF('12 20'!A:A,'Rég clients'!A89,'12 20'!L:L))</f>
        <v>0</v>
      </c>
      <c r="E89" s="3">
        <f t="shared" si="2"/>
        <v>0</v>
      </c>
      <c r="G89" s="18"/>
      <c r="J89" s="1"/>
      <c r="K89" s="1"/>
      <c r="L89" s="1"/>
      <c r="M89" s="1"/>
      <c r="N89" s="1"/>
    </row>
    <row r="90" spans="1:15" x14ac:dyDescent="0.15">
      <c r="A90" s="103"/>
      <c r="B90" s="135"/>
      <c r="C90" s="2" t="e">
        <f>(SUMIF('1 23'!A:A,'Rég clients'!A90,'1 23'!C:C))+(SUMIF('1 23'!I:I,'Rég clients'!A90,'1 23'!K:K))+(SUMIF('2 23'!A:A,'Rég clients'!A90,'2 23'!C:C))+(SUMIF('2 23'!I:I,'Rég clients'!A90,'2 23'!K:K))+(SUMIF('3 23'!A:A,'Rég clients'!A90,'3 23'!C:C))+(SUMIF('3 23'!I:I,'Rég clients'!A90,'3 23'!K:K))+(SUMIF('4 23'!A:A,'Rég clients'!A90,'4 23'!C:C))+(SUMIF('4 23'!I:I,'Rég clients'!A90,'4 23'!K:K))+(SUMIF('5 20'!A:A,'Rég clients'!A90,'5 20'!C:C))+(SUMIF('5 20'!I:I,'Rég clients'!A90,'5 20'!K:K))+(SUMIF('6 20'!A:A,'Rég clients'!A90,'6 20'!C:C))+(SUMIF('6 20'!I:I,'Rég clients'!A90,'6 20'!K:K))+(SUMIF('7 23'!A:A,'Rég clients'!A90,'7 23'!C:C))+(SUMIF('7 23'!I:I,'Rég clients'!A90,'7 23'!K:K))+(SUMIF('8 23'!A:A,'Rég clients'!A90,'8 23'!C:C))+(SUMIF('8 23'!I:I,'Rég clients'!A90,'8 23'!K:K))+(SUMIF('9 20'!A:A,'Rég clients'!A90,'9 20'!C:C))+(SUMIF('9 20'!I:I,'Rég clients'!A90,'9 20'!K:K))+(SUMIF('10 20'!A:A,'Rég clients'!A90,'10 20'!C:C))+(SUMIF('10 20'!I:I,'Rég clients'!A90,'10 20'!K:K))+(SUMIF('11 20'!A:A,'Rég clients'!A90,'11 20'!C:C))+(SUMIF('11 20'!I:I,'Rég clients'!A90,'11 20'!K:K))+(SUMIF('12 20'!A:A,'Rég clients'!A90,'12 20'!C:C))+(SUMIF('Rég clients'!A90,'12 20'!K:K))</f>
        <v>#DIV/0!</v>
      </c>
      <c r="D90" s="2">
        <f>(SUMIF('1 23'!A:A,A90,'1 23'!D:D))+(SUMIF('1 23'!I:I,A90,'1 23'!L:L))+(SUMIF('2 23'!A:A,A90,'2 23'!D:D))+(SUMIF('2 23'!I:I,A90,'2 23'!L:L))+(SUMIF('3 23'!A:A,A90,'3 23'!D:D))+(SUMIF('3 23'!I:I,A90,'3 23'!L:L))+(SUMIF('4 23'!A:A,A90,'4 23'!D:D))+(SUMIF('4 23'!I:I,A90,'4 23'!L:L))+(SUMIF('5 20'!A:A,A90,'5 20'!D:D))+(SUMIF('5 20'!I:I,A90,'5 20'!L:L))+(SUMIF('6 20'!A:A,A90,'6 20'!D:D))+(SUMIF('6 20'!I:I,A90,'6 20'!L:L))+(SUMIF('7 23'!A:A,A90,'7 23'!D:D))+(SUMIF('7 23'!I:I,A90,'7 23'!L:L))+(SUMIF('8 23'!A:A,A90,'8 23'!D:D))+(SUMIF('8 23'!I:I,A90,'8 23'!L:L))+(SUMIF('9 20'!A:A,A90,'9 20'!D:D))+(SUMIF('9 20'!I:I,A90,'9 20'!L:L))+(SUMIF('10 20'!A:A,A90,'10 20'!D:D))+(SUMIF('10 20'!I:I,A90,'10 20'!L:L))+(SUMIF('11 20'!A:A,A90,'11 20'!D:D))+(SUMIF('11 20'!I:I,A90,'11 20'!L:L))+(SUMIF('12 20'!A:A,A90,'12 20'!D:D))+(SUMIF('12 20'!A:A,'Rég clients'!A90,'12 20'!L:L))</f>
        <v>0</v>
      </c>
      <c r="E90" s="3">
        <f t="shared" si="2"/>
        <v>0</v>
      </c>
      <c r="G90" s="18"/>
      <c r="J90" s="1"/>
      <c r="K90" s="1"/>
      <c r="L90" s="1"/>
      <c r="M90" s="1"/>
      <c r="N90" s="1"/>
    </row>
    <row r="91" spans="1:15" x14ac:dyDescent="0.15">
      <c r="A91" s="103"/>
      <c r="B91" s="135"/>
      <c r="C91" s="2" t="e">
        <f>(SUMIF('1 23'!A:A,'Rég clients'!A91,'1 23'!C:C))+(SUMIF('1 23'!I:I,'Rég clients'!A91,'1 23'!K:K))+(SUMIF('2 23'!A:A,'Rég clients'!A91,'2 23'!C:C))+(SUMIF('2 23'!I:I,'Rég clients'!A91,'2 23'!K:K))+(SUMIF('3 23'!A:A,'Rég clients'!A91,'3 23'!C:C))+(SUMIF('3 23'!I:I,'Rég clients'!A91,'3 23'!K:K))+(SUMIF('4 23'!A:A,'Rég clients'!A91,'4 23'!C:C))+(SUMIF('4 23'!I:I,'Rég clients'!A91,'4 23'!K:K))+(SUMIF('5 20'!A:A,'Rég clients'!A91,'5 20'!C:C))+(SUMIF('5 20'!I:I,'Rég clients'!A91,'5 20'!K:K))+(SUMIF('6 20'!A:A,'Rég clients'!A91,'6 20'!C:C))+(SUMIF('6 20'!I:I,'Rég clients'!A91,'6 20'!K:K))+(SUMIF('7 23'!A:A,'Rég clients'!A91,'7 23'!C:C))+(SUMIF('7 23'!I:I,'Rég clients'!A91,'7 23'!K:K))+(SUMIF('8 23'!A:A,'Rég clients'!A91,'8 23'!C:C))+(SUMIF('8 23'!I:I,'Rég clients'!A91,'8 23'!K:K))+(SUMIF('9 20'!A:A,'Rég clients'!A91,'9 20'!C:C))+(SUMIF('9 20'!I:I,'Rég clients'!A91,'9 20'!K:K))+(SUMIF('10 20'!A:A,'Rég clients'!A91,'10 20'!C:C))+(SUMIF('10 20'!I:I,'Rég clients'!A91,'10 20'!K:K))+(SUMIF('11 20'!A:A,'Rég clients'!A91,'11 20'!C:C))+(SUMIF('11 20'!I:I,'Rég clients'!A91,'11 20'!K:K))+(SUMIF('12 20'!A:A,'Rég clients'!A91,'12 20'!C:C))+(SUMIF('Rég clients'!A91,'12 20'!K:K))</f>
        <v>#DIV/0!</v>
      </c>
      <c r="D91" s="2">
        <f>(SUMIF('1 23'!A:A,A91,'1 23'!D:D))+(SUMIF('1 23'!I:I,A91,'1 23'!L:L))+(SUMIF('2 23'!A:A,A91,'2 23'!D:D))+(SUMIF('2 23'!I:I,A91,'2 23'!L:L))+(SUMIF('3 23'!A:A,A91,'3 23'!D:D))+(SUMIF('3 23'!I:I,A91,'3 23'!L:L))+(SUMIF('4 23'!A:A,A91,'4 23'!D:D))+(SUMIF('4 23'!I:I,A91,'4 23'!L:L))+(SUMIF('5 20'!A:A,A91,'5 20'!D:D))+(SUMIF('5 20'!I:I,A91,'5 20'!L:L))+(SUMIF('6 20'!A:A,A91,'6 20'!D:D))+(SUMIF('6 20'!I:I,A91,'6 20'!L:L))+(SUMIF('7 23'!A:A,A91,'7 23'!D:D))+(SUMIF('7 23'!I:I,A91,'7 23'!L:L))+(SUMIF('8 23'!A:A,A91,'8 23'!D:D))+(SUMIF('8 23'!I:I,A91,'8 23'!L:L))+(SUMIF('9 20'!A:A,A91,'9 20'!D:D))+(SUMIF('9 20'!I:I,A91,'9 20'!L:L))+(SUMIF('10 20'!A:A,A91,'10 20'!D:D))+(SUMIF('10 20'!I:I,A91,'10 20'!L:L))+(SUMIF('11 20'!A:A,A91,'11 20'!D:D))+(SUMIF('11 20'!I:I,A91,'11 20'!L:L))+(SUMIF('12 20'!A:A,A91,'12 20'!D:D))+(SUMIF('12 20'!A:A,'Rég clients'!A91,'12 20'!L:L))</f>
        <v>0</v>
      </c>
      <c r="E91" s="3">
        <f t="shared" si="2"/>
        <v>0</v>
      </c>
      <c r="G91" s="18"/>
      <c r="J91" s="1"/>
      <c r="K91" s="1"/>
      <c r="L91" s="1"/>
      <c r="M91" s="1"/>
      <c r="N91" s="1"/>
    </row>
    <row r="92" spans="1:15" x14ac:dyDescent="0.15">
      <c r="A92" s="103"/>
      <c r="B92" s="135"/>
      <c r="C92" s="2" t="e">
        <f>(SUMIF('1 23'!A:A,'Rég clients'!A92,'1 23'!C:C))+(SUMIF('1 23'!I:I,'Rég clients'!A92,'1 23'!K:K))+(SUMIF('2 23'!A:A,'Rég clients'!A92,'2 23'!C:C))+(SUMIF('2 23'!I:I,'Rég clients'!A92,'2 23'!K:K))+(SUMIF('3 23'!A:A,'Rég clients'!A92,'3 23'!C:C))+(SUMIF('3 23'!I:I,'Rég clients'!A92,'3 23'!K:K))+(SUMIF('4 23'!A:A,'Rég clients'!A92,'4 23'!C:C))+(SUMIF('4 23'!I:I,'Rég clients'!A92,'4 23'!K:K))+(SUMIF('5 20'!A:A,'Rég clients'!A92,'5 20'!C:C))+(SUMIF('5 20'!I:I,'Rég clients'!A92,'5 20'!K:K))+(SUMIF('6 20'!A:A,'Rég clients'!A92,'6 20'!C:C))+(SUMIF('6 20'!I:I,'Rég clients'!A92,'6 20'!K:K))+(SUMIF('7 23'!A:A,'Rég clients'!A92,'7 23'!C:C))+(SUMIF('7 23'!I:I,'Rég clients'!A92,'7 23'!K:K))+(SUMIF('8 23'!A:A,'Rég clients'!A92,'8 23'!C:C))+(SUMIF('8 23'!I:I,'Rég clients'!A92,'8 23'!K:K))+(SUMIF('9 20'!A:A,'Rég clients'!A92,'9 20'!C:C))+(SUMIF('9 20'!I:I,'Rég clients'!A92,'9 20'!K:K))+(SUMIF('10 20'!A:A,'Rég clients'!A92,'10 20'!C:C))+(SUMIF('10 20'!I:I,'Rég clients'!A92,'10 20'!K:K))+(SUMIF('11 20'!A:A,'Rég clients'!A92,'11 20'!C:C))+(SUMIF('11 20'!I:I,'Rég clients'!A92,'11 20'!K:K))+(SUMIF('12 20'!A:A,'Rég clients'!A92,'12 20'!C:C))+(SUMIF('Rég clients'!A92,'12 20'!K:K))</f>
        <v>#DIV/0!</v>
      </c>
      <c r="D92" s="2">
        <f>(SUMIF('1 23'!A:A,A92,'1 23'!D:D))+(SUMIF('1 23'!I:I,A92,'1 23'!L:L))+(SUMIF('2 23'!A:A,A92,'2 23'!D:D))+(SUMIF('2 23'!I:I,A92,'2 23'!L:L))+(SUMIF('3 23'!A:A,A92,'3 23'!D:D))+(SUMIF('3 23'!I:I,A92,'3 23'!L:L))+(SUMIF('4 23'!A:A,A92,'4 23'!D:D))+(SUMIF('4 23'!I:I,A92,'4 23'!L:L))+(SUMIF('5 20'!A:A,A92,'5 20'!D:D))+(SUMIF('5 20'!I:I,A92,'5 20'!L:L))+(SUMIF('6 20'!A:A,A92,'6 20'!D:D))+(SUMIF('6 20'!I:I,A92,'6 20'!L:L))+(SUMIF('7 23'!A:A,A92,'7 23'!D:D))+(SUMIF('7 23'!I:I,A92,'7 23'!L:L))+(SUMIF('8 23'!A:A,A92,'8 23'!D:D))+(SUMIF('8 23'!I:I,A92,'8 23'!L:L))+(SUMIF('9 20'!A:A,A92,'9 20'!D:D))+(SUMIF('9 20'!I:I,A92,'9 20'!L:L))+(SUMIF('10 20'!A:A,A92,'10 20'!D:D))+(SUMIF('10 20'!I:I,A92,'10 20'!L:L))+(SUMIF('11 20'!A:A,A92,'11 20'!D:D))+(SUMIF('11 20'!I:I,A92,'11 20'!L:L))+(SUMIF('12 20'!A:A,A92,'12 20'!D:D))+(SUMIF('12 20'!A:A,'Rég clients'!A92,'12 20'!L:L))</f>
        <v>0</v>
      </c>
      <c r="E92" s="3">
        <f t="shared" si="2"/>
        <v>0</v>
      </c>
      <c r="G92" s="18"/>
      <c r="J92" s="1"/>
      <c r="K92" s="1"/>
      <c r="L92" s="1"/>
      <c r="M92" s="1"/>
      <c r="N92" s="1"/>
    </row>
    <row r="93" spans="1:15" x14ac:dyDescent="0.15">
      <c r="A93" s="103"/>
      <c r="B93" s="135"/>
      <c r="C93" s="2" t="e">
        <f>(SUMIF('1 23'!A:A,'Rég clients'!A93,'1 23'!C:C))+(SUMIF('1 23'!I:I,'Rég clients'!A93,'1 23'!K:K))+(SUMIF('2 23'!A:A,'Rég clients'!A93,'2 23'!C:C))+(SUMIF('2 23'!I:I,'Rég clients'!A93,'2 23'!K:K))+(SUMIF('3 23'!A:A,'Rég clients'!A93,'3 23'!C:C))+(SUMIF('3 23'!I:I,'Rég clients'!A93,'3 23'!K:K))+(SUMIF('4 23'!A:A,'Rég clients'!A93,'4 23'!C:C))+(SUMIF('4 23'!I:I,'Rég clients'!A93,'4 23'!K:K))+(SUMIF('5 20'!A:A,'Rég clients'!A93,'5 20'!C:C))+(SUMIF('5 20'!I:I,'Rég clients'!A93,'5 20'!K:K))+(SUMIF('6 20'!A:A,'Rég clients'!A93,'6 20'!C:C))+(SUMIF('6 20'!I:I,'Rég clients'!A93,'6 20'!K:K))+(SUMIF('7 23'!A:A,'Rég clients'!A93,'7 23'!C:C))+(SUMIF('7 23'!I:I,'Rég clients'!A93,'7 23'!K:K))+(SUMIF('8 23'!A:A,'Rég clients'!A93,'8 23'!C:C))+(SUMIF('8 23'!I:I,'Rég clients'!A93,'8 23'!K:K))+(SUMIF('9 20'!A:A,'Rég clients'!A93,'9 20'!C:C))+(SUMIF('9 20'!I:I,'Rég clients'!A93,'9 20'!K:K))+(SUMIF('10 20'!A:A,'Rég clients'!A93,'10 20'!C:C))+(SUMIF('10 20'!I:I,'Rég clients'!A93,'10 20'!K:K))+(SUMIF('11 20'!A:A,'Rég clients'!A93,'11 20'!C:C))+(SUMIF('11 20'!I:I,'Rég clients'!A93,'11 20'!K:K))+(SUMIF('12 20'!A:A,'Rég clients'!A93,'12 20'!C:C))+(SUMIF('Rég clients'!A93,'12 20'!K:K))</f>
        <v>#DIV/0!</v>
      </c>
      <c r="D93" s="2">
        <f>(SUMIF('1 23'!A:A,A93,'1 23'!D:D))+(SUMIF('1 23'!I:I,A93,'1 23'!L:L))+(SUMIF('2 23'!A:A,A93,'2 23'!D:D))+(SUMIF('2 23'!I:I,A93,'2 23'!L:L))+(SUMIF('3 23'!A:A,A93,'3 23'!D:D))+(SUMIF('3 23'!I:I,A93,'3 23'!L:L))+(SUMIF('4 23'!A:A,A93,'4 23'!D:D))+(SUMIF('4 23'!I:I,A93,'4 23'!L:L))+(SUMIF('5 20'!A:A,A93,'5 20'!D:D))+(SUMIF('5 20'!I:I,A93,'5 20'!L:L))+(SUMIF('6 20'!A:A,A93,'6 20'!D:D))+(SUMIF('6 20'!I:I,A93,'6 20'!L:L))+(SUMIF('7 23'!A:A,A93,'7 23'!D:D))+(SUMIF('7 23'!I:I,A93,'7 23'!L:L))+(SUMIF('8 23'!A:A,A93,'8 23'!D:D))+(SUMIF('8 23'!I:I,A93,'8 23'!L:L))+(SUMIF('9 20'!A:A,A93,'9 20'!D:D))+(SUMIF('9 20'!I:I,A93,'9 20'!L:L))+(SUMIF('10 20'!A:A,A93,'10 20'!D:D))+(SUMIF('10 20'!I:I,A93,'10 20'!L:L))+(SUMIF('11 20'!A:A,A93,'11 20'!D:D))+(SUMIF('11 20'!I:I,A93,'11 20'!L:L))+(SUMIF('12 20'!A:A,A93,'12 20'!D:D))+(SUMIF('12 20'!A:A,'Rég clients'!A93,'12 20'!L:L))</f>
        <v>0</v>
      </c>
      <c r="E93" s="3">
        <f t="shared" si="2"/>
        <v>0</v>
      </c>
      <c r="G93" s="18"/>
      <c r="J93" s="1"/>
      <c r="K93" s="1"/>
      <c r="L93" s="1"/>
      <c r="M93" s="1"/>
      <c r="N93" s="1"/>
    </row>
    <row r="94" spans="1:15" x14ac:dyDescent="0.15">
      <c r="A94" s="103"/>
      <c r="B94" s="135"/>
      <c r="C94" s="2" t="e">
        <f>(SUMIF('1 23'!A:A,'Rég clients'!A94,'1 23'!C:C))+(SUMIF('1 23'!I:I,'Rég clients'!A94,'1 23'!K:K))+(SUMIF('2 23'!A:A,'Rég clients'!A94,'2 23'!C:C))+(SUMIF('2 23'!I:I,'Rég clients'!A94,'2 23'!K:K))+(SUMIF('3 23'!A:A,'Rég clients'!A94,'3 23'!C:C))+(SUMIF('3 23'!I:I,'Rég clients'!A94,'3 23'!K:K))+(SUMIF('4 23'!A:A,'Rég clients'!A94,'4 23'!C:C))+(SUMIF('4 23'!I:I,'Rég clients'!A94,'4 23'!K:K))+(SUMIF('5 20'!A:A,'Rég clients'!A94,'5 20'!C:C))+(SUMIF('5 20'!I:I,'Rég clients'!A94,'5 20'!K:K))+(SUMIF('6 20'!A:A,'Rég clients'!A94,'6 20'!C:C))+(SUMIF('6 20'!I:I,'Rég clients'!A94,'6 20'!K:K))+(SUMIF('7 23'!A:A,'Rég clients'!A94,'7 23'!C:C))+(SUMIF('7 23'!I:I,'Rég clients'!A94,'7 23'!K:K))+(SUMIF('8 23'!A:A,'Rég clients'!A94,'8 23'!C:C))+(SUMIF('8 23'!I:I,'Rég clients'!A94,'8 23'!K:K))+(SUMIF('9 20'!A:A,'Rég clients'!A94,'9 20'!C:C))+(SUMIF('9 20'!I:I,'Rég clients'!A94,'9 20'!K:K))+(SUMIF('10 20'!A:A,'Rég clients'!A94,'10 20'!C:C))+(SUMIF('10 20'!I:I,'Rég clients'!A94,'10 20'!K:K))+(SUMIF('11 20'!A:A,'Rég clients'!A94,'11 20'!C:C))+(SUMIF('11 20'!I:I,'Rég clients'!A94,'11 20'!K:K))+(SUMIF('12 20'!A:A,'Rég clients'!A94,'12 20'!C:C))+(SUMIF('Rég clients'!A94,'12 20'!K:K))</f>
        <v>#DIV/0!</v>
      </c>
      <c r="D94" s="2">
        <f>(SUMIF('1 23'!A:A,A94,'1 23'!D:D))+(SUMIF('1 23'!I:I,A94,'1 23'!L:L))+(SUMIF('2 23'!A:A,A94,'2 23'!D:D))+(SUMIF('2 23'!I:I,A94,'2 23'!L:L))+(SUMIF('3 23'!A:A,A94,'3 23'!D:D))+(SUMIF('3 23'!I:I,A94,'3 23'!L:L))+(SUMIF('4 23'!A:A,A94,'4 23'!D:D))+(SUMIF('4 23'!I:I,A94,'4 23'!L:L))+(SUMIF('5 20'!A:A,A94,'5 20'!D:D))+(SUMIF('5 20'!I:I,A94,'5 20'!L:L))+(SUMIF('6 20'!A:A,A94,'6 20'!D:D))+(SUMIF('6 20'!I:I,A94,'6 20'!L:L))+(SUMIF('7 23'!A:A,A94,'7 23'!D:D))+(SUMIF('7 23'!I:I,A94,'7 23'!L:L))+(SUMIF('8 23'!A:A,A94,'8 23'!D:D))+(SUMIF('8 23'!I:I,A94,'8 23'!L:L))+(SUMIF('9 20'!A:A,A94,'9 20'!D:D))+(SUMIF('9 20'!I:I,A94,'9 20'!L:L))+(SUMIF('10 20'!A:A,A94,'10 20'!D:D))+(SUMIF('10 20'!I:I,A94,'10 20'!L:L))+(SUMIF('11 20'!A:A,A94,'11 20'!D:D))+(SUMIF('11 20'!I:I,A94,'11 20'!L:L))+(SUMIF('12 20'!A:A,A94,'12 20'!D:D))+(SUMIF('12 20'!A:A,'Rég clients'!A94,'12 20'!L:L))</f>
        <v>0</v>
      </c>
      <c r="E94" s="3">
        <f t="shared" si="2"/>
        <v>0</v>
      </c>
      <c r="G94" s="18"/>
      <c r="J94" s="1"/>
      <c r="K94" s="1"/>
      <c r="L94" s="1"/>
      <c r="M94" s="1"/>
      <c r="N94" s="1"/>
    </row>
    <row r="95" spans="1:15" x14ac:dyDescent="0.15">
      <c r="A95" s="103"/>
      <c r="B95" s="135"/>
      <c r="C95" s="2" t="e">
        <f>(SUMIF('1 23'!A:A,'Rég clients'!A95,'1 23'!C:C))+(SUMIF('1 23'!I:I,'Rég clients'!A95,'1 23'!K:K))+(SUMIF('2 23'!A:A,'Rég clients'!A95,'2 23'!C:C))+(SUMIF('2 23'!I:I,'Rég clients'!A95,'2 23'!K:K))+(SUMIF('3 23'!A:A,'Rég clients'!A95,'3 23'!C:C))+(SUMIF('3 23'!I:I,'Rég clients'!A95,'3 23'!K:K))+(SUMIF('4 23'!A:A,'Rég clients'!A95,'4 23'!C:C))+(SUMIF('4 23'!I:I,'Rég clients'!A95,'4 23'!K:K))+(SUMIF('5 20'!A:A,'Rég clients'!A95,'5 20'!C:C))+(SUMIF('5 20'!I:I,'Rég clients'!A95,'5 20'!K:K))+(SUMIF('6 20'!A:A,'Rég clients'!A95,'6 20'!C:C))+(SUMIF('6 20'!I:I,'Rég clients'!A95,'6 20'!K:K))+(SUMIF('7 23'!A:A,'Rég clients'!A95,'7 23'!C:C))+(SUMIF('7 23'!I:I,'Rég clients'!A95,'7 23'!K:K))+(SUMIF('8 23'!A:A,'Rég clients'!A95,'8 23'!C:C))+(SUMIF('8 23'!I:I,'Rég clients'!A95,'8 23'!K:K))+(SUMIF('9 20'!A:A,'Rég clients'!A95,'9 20'!C:C))+(SUMIF('9 20'!I:I,'Rég clients'!A95,'9 20'!K:K))+(SUMIF('10 20'!A:A,'Rég clients'!A95,'10 20'!C:C))+(SUMIF('10 20'!I:I,'Rég clients'!A95,'10 20'!K:K))+(SUMIF('11 20'!A:A,'Rég clients'!A95,'11 20'!C:C))+(SUMIF('11 20'!I:I,'Rég clients'!A95,'11 20'!K:K))+(SUMIF('12 20'!A:A,'Rég clients'!A95,'12 20'!C:C))+(SUMIF('Rég clients'!A95,'12 20'!K:K))</f>
        <v>#DIV/0!</v>
      </c>
      <c r="D95" s="2">
        <f>(SUMIF('1 23'!A:A,A95,'1 23'!D:D))+(SUMIF('1 23'!I:I,A95,'1 23'!L:L))+(SUMIF('2 23'!A:A,A95,'2 23'!D:D))+(SUMIF('2 23'!I:I,A95,'2 23'!L:L))+(SUMIF('3 23'!A:A,A95,'3 23'!D:D))+(SUMIF('3 23'!I:I,A95,'3 23'!L:L))+(SUMIF('4 23'!A:A,A95,'4 23'!D:D))+(SUMIF('4 23'!I:I,A95,'4 23'!L:L))+(SUMIF('5 20'!A:A,A95,'5 20'!D:D))+(SUMIF('5 20'!I:I,A95,'5 20'!L:L))+(SUMIF('6 20'!A:A,A95,'6 20'!D:D))+(SUMIF('6 20'!I:I,A95,'6 20'!L:L))+(SUMIF('7 23'!A:A,A95,'7 23'!D:D))+(SUMIF('7 23'!I:I,A95,'7 23'!L:L))+(SUMIF('8 23'!A:A,A95,'8 23'!D:D))+(SUMIF('8 23'!I:I,A95,'8 23'!L:L))+(SUMIF('9 20'!A:A,A95,'9 20'!D:D))+(SUMIF('9 20'!I:I,A95,'9 20'!L:L))+(SUMIF('10 20'!A:A,A95,'10 20'!D:D))+(SUMIF('10 20'!I:I,A95,'10 20'!L:L))+(SUMIF('11 20'!A:A,A95,'11 20'!D:D))+(SUMIF('11 20'!I:I,A95,'11 20'!L:L))+(SUMIF('12 20'!A:A,A95,'12 20'!D:D))+(SUMIF('12 20'!A:A,'Rég clients'!A95,'12 20'!L:L))</f>
        <v>0</v>
      </c>
      <c r="E95" s="3">
        <f t="shared" si="2"/>
        <v>0</v>
      </c>
      <c r="G95" s="18"/>
      <c r="J95" s="1"/>
      <c r="K95" s="1"/>
      <c r="L95" s="1"/>
      <c r="M95" s="1"/>
      <c r="N95" s="1"/>
    </row>
    <row r="96" spans="1:15" x14ac:dyDescent="0.15">
      <c r="A96" s="103"/>
      <c r="B96" s="135"/>
      <c r="C96" s="2" t="e">
        <f>(SUMIF('1 23'!A:A,'Rég clients'!A96,'1 23'!C:C))+(SUMIF('1 23'!I:I,'Rég clients'!A96,'1 23'!K:K))+(SUMIF('2 23'!A:A,'Rég clients'!A96,'2 23'!C:C))+(SUMIF('2 23'!I:I,'Rég clients'!A96,'2 23'!K:K))+(SUMIF('3 23'!A:A,'Rég clients'!A96,'3 23'!C:C))+(SUMIF('3 23'!I:I,'Rég clients'!A96,'3 23'!K:K))+(SUMIF('4 23'!A:A,'Rég clients'!A96,'4 23'!C:C))+(SUMIF('4 23'!I:I,'Rég clients'!A96,'4 23'!K:K))+(SUMIF('5 20'!A:A,'Rég clients'!A96,'5 20'!C:C))+(SUMIF('5 20'!I:I,'Rég clients'!A96,'5 20'!K:K))+(SUMIF('6 20'!A:A,'Rég clients'!A96,'6 20'!C:C))+(SUMIF('6 20'!I:I,'Rég clients'!A96,'6 20'!K:K))+(SUMIF('7 23'!A:A,'Rég clients'!A96,'7 23'!C:C))+(SUMIF('7 23'!I:I,'Rég clients'!A96,'7 23'!K:K))+(SUMIF('8 23'!A:A,'Rég clients'!A96,'8 23'!C:C))+(SUMIF('8 23'!I:I,'Rég clients'!A96,'8 23'!K:K))+(SUMIF('9 20'!A:A,'Rég clients'!A96,'9 20'!C:C))+(SUMIF('9 20'!I:I,'Rég clients'!A96,'9 20'!K:K))+(SUMIF('10 20'!A:A,'Rég clients'!A96,'10 20'!C:C))+(SUMIF('10 20'!I:I,'Rég clients'!A96,'10 20'!K:K))+(SUMIF('11 20'!A:A,'Rég clients'!A96,'11 20'!C:C))+(SUMIF('11 20'!I:I,'Rég clients'!A96,'11 20'!K:K))+(SUMIF('12 20'!A:A,'Rég clients'!A96,'12 20'!C:C))+(SUMIF('Rég clients'!A96,'12 20'!K:K))</f>
        <v>#DIV/0!</v>
      </c>
      <c r="D96" s="2">
        <f>(SUMIF('1 23'!A:A,A96,'1 23'!D:D))+(SUMIF('1 23'!I:I,A96,'1 23'!L:L))+(SUMIF('2 23'!A:A,A96,'2 23'!D:D))+(SUMIF('2 23'!I:I,A96,'2 23'!L:L))+(SUMIF('3 23'!A:A,A96,'3 23'!D:D))+(SUMIF('3 23'!I:I,A96,'3 23'!L:L))+(SUMIF('4 23'!A:A,A96,'4 23'!D:D))+(SUMIF('4 23'!I:I,A96,'4 23'!L:L))+(SUMIF('5 20'!A:A,A96,'5 20'!D:D))+(SUMIF('5 20'!I:I,A96,'5 20'!L:L))+(SUMIF('6 20'!A:A,A96,'6 20'!D:D))+(SUMIF('6 20'!I:I,A96,'6 20'!L:L))+(SUMIF('7 23'!A:A,A96,'7 23'!D:D))+(SUMIF('7 23'!I:I,A96,'7 23'!L:L))+(SUMIF('8 23'!A:A,A96,'8 23'!D:D))+(SUMIF('8 23'!I:I,A96,'8 23'!L:L))+(SUMIF('9 20'!A:A,A96,'9 20'!D:D))+(SUMIF('9 20'!I:I,A96,'9 20'!L:L))+(SUMIF('10 20'!A:A,A96,'10 20'!D:D))+(SUMIF('10 20'!I:I,A96,'10 20'!L:L))+(SUMIF('11 20'!A:A,A96,'11 20'!D:D))+(SUMIF('11 20'!I:I,A96,'11 20'!L:L))+(SUMIF('12 20'!A:A,A96,'12 20'!D:D))+(SUMIF('12 20'!A:A,'Rég clients'!A96,'12 20'!L:L))</f>
        <v>0</v>
      </c>
      <c r="E96" s="3">
        <f t="shared" si="2"/>
        <v>0</v>
      </c>
      <c r="G96" s="18"/>
      <c r="J96" s="1"/>
      <c r="K96" s="1"/>
      <c r="L96" s="1"/>
      <c r="M96" s="1"/>
      <c r="N96" s="1"/>
    </row>
    <row r="97" spans="1:14" x14ac:dyDescent="0.15">
      <c r="A97" s="103"/>
      <c r="B97" s="135"/>
      <c r="C97" s="2" t="e">
        <f>(SUMIF('1 23'!A:A,'Rég clients'!A97,'1 23'!C:C))+(SUMIF('1 23'!I:I,'Rég clients'!A97,'1 23'!K:K))+(SUMIF('2 23'!A:A,'Rég clients'!A97,'2 23'!C:C))+(SUMIF('2 23'!I:I,'Rég clients'!A97,'2 23'!K:K))+(SUMIF('3 23'!A:A,'Rég clients'!A97,'3 23'!C:C))+(SUMIF('3 23'!I:I,'Rég clients'!A97,'3 23'!K:K))+(SUMIF('4 23'!A:A,'Rég clients'!A97,'4 23'!C:C))+(SUMIF('4 23'!I:I,'Rég clients'!A97,'4 23'!K:K))+(SUMIF('5 20'!A:A,'Rég clients'!A97,'5 20'!C:C))+(SUMIF('5 20'!I:I,'Rég clients'!A97,'5 20'!K:K))+(SUMIF('6 20'!A:A,'Rég clients'!A97,'6 20'!C:C))+(SUMIF('6 20'!I:I,'Rég clients'!A97,'6 20'!K:K))+(SUMIF('7 23'!A:A,'Rég clients'!A97,'7 23'!C:C))+(SUMIF('7 23'!I:I,'Rég clients'!A97,'7 23'!K:K))+(SUMIF('8 23'!A:A,'Rég clients'!A97,'8 23'!C:C))+(SUMIF('8 23'!I:I,'Rég clients'!A97,'8 23'!K:K))+(SUMIF('9 20'!A:A,'Rég clients'!A97,'9 20'!C:C))+(SUMIF('9 20'!I:I,'Rég clients'!A97,'9 20'!K:K))+(SUMIF('10 20'!A:A,'Rég clients'!A97,'10 20'!C:C))+(SUMIF('10 20'!I:I,'Rég clients'!A97,'10 20'!K:K))+(SUMIF('11 20'!A:A,'Rég clients'!A97,'11 20'!C:C))+(SUMIF('11 20'!I:I,'Rég clients'!A97,'11 20'!K:K))+(SUMIF('12 20'!A:A,'Rég clients'!A97,'12 20'!C:C))+(SUMIF('Rég clients'!A97,'12 20'!K:K))</f>
        <v>#DIV/0!</v>
      </c>
      <c r="D97" s="2">
        <f>(SUMIF('1 23'!A:A,A97,'1 23'!D:D))+(SUMIF('1 23'!I:I,A97,'1 23'!L:L))+(SUMIF('2 23'!A:A,A97,'2 23'!D:D))+(SUMIF('2 23'!I:I,A97,'2 23'!L:L))+(SUMIF('3 23'!A:A,A97,'3 23'!D:D))+(SUMIF('3 23'!I:I,A97,'3 23'!L:L))+(SUMIF('4 23'!A:A,A97,'4 23'!D:D))+(SUMIF('4 23'!I:I,A97,'4 23'!L:L))+(SUMIF('5 20'!A:A,A97,'5 20'!D:D))+(SUMIF('5 20'!I:I,A97,'5 20'!L:L))+(SUMIF('6 20'!A:A,A97,'6 20'!D:D))+(SUMIF('6 20'!I:I,A97,'6 20'!L:L))+(SUMIF('7 23'!A:A,A97,'7 23'!D:D))+(SUMIF('7 23'!I:I,A97,'7 23'!L:L))+(SUMIF('8 23'!A:A,A97,'8 23'!D:D))+(SUMIF('8 23'!I:I,A97,'8 23'!L:L))+(SUMIF('9 20'!A:A,A97,'9 20'!D:D))+(SUMIF('9 20'!I:I,A97,'9 20'!L:L))+(SUMIF('10 20'!A:A,A97,'10 20'!D:D))+(SUMIF('10 20'!I:I,A97,'10 20'!L:L))+(SUMIF('11 20'!A:A,A97,'11 20'!D:D))+(SUMIF('11 20'!I:I,A97,'11 20'!L:L))+(SUMIF('12 20'!A:A,A97,'12 20'!D:D))+(SUMIF('12 20'!A:A,'Rég clients'!A97,'12 20'!L:L))</f>
        <v>0</v>
      </c>
      <c r="E97" s="3">
        <f t="shared" si="2"/>
        <v>0</v>
      </c>
      <c r="G97" s="18"/>
      <c r="J97" s="1"/>
      <c r="K97" s="1"/>
      <c r="L97" s="1"/>
      <c r="M97" s="1"/>
      <c r="N97" s="1"/>
    </row>
    <row r="98" spans="1:14" x14ac:dyDescent="0.15">
      <c r="A98" s="103"/>
      <c r="B98" s="135"/>
      <c r="C98" s="2" t="e">
        <f>(SUMIF('1 23'!A:A,'Rég clients'!A98,'1 23'!C:C))+(SUMIF('1 23'!I:I,'Rég clients'!A98,'1 23'!K:K))+(SUMIF('2 23'!A:A,'Rég clients'!A98,'2 23'!C:C))+(SUMIF('2 23'!I:I,'Rég clients'!A98,'2 23'!K:K))+(SUMIF('3 23'!A:A,'Rég clients'!A98,'3 23'!C:C))+(SUMIF('3 23'!I:I,'Rég clients'!A98,'3 23'!K:K))+(SUMIF('4 23'!A:A,'Rég clients'!A98,'4 23'!C:C))+(SUMIF('4 23'!I:I,'Rég clients'!A98,'4 23'!K:K))+(SUMIF('5 20'!A:A,'Rég clients'!A98,'5 20'!C:C))+(SUMIF('5 20'!I:I,'Rég clients'!A98,'5 20'!K:K))+(SUMIF('6 20'!A:A,'Rég clients'!A98,'6 20'!C:C))+(SUMIF('6 20'!I:I,'Rég clients'!A98,'6 20'!K:K))+(SUMIF('7 23'!A:A,'Rég clients'!A98,'7 23'!C:C))+(SUMIF('7 23'!I:I,'Rég clients'!A98,'7 23'!K:K))+(SUMIF('8 23'!A:A,'Rég clients'!A98,'8 23'!C:C))+(SUMIF('8 23'!I:I,'Rég clients'!A98,'8 23'!K:K))+(SUMIF('9 20'!A:A,'Rég clients'!A98,'9 20'!C:C))+(SUMIF('9 20'!I:I,'Rég clients'!A98,'9 20'!K:K))+(SUMIF('10 20'!A:A,'Rég clients'!A98,'10 20'!C:C))+(SUMIF('10 20'!I:I,'Rég clients'!A98,'10 20'!K:K))+(SUMIF('11 20'!A:A,'Rég clients'!A98,'11 20'!C:C))+(SUMIF('11 20'!I:I,'Rég clients'!A98,'11 20'!K:K))+(SUMIF('12 20'!A:A,'Rég clients'!A98,'12 20'!C:C))+(SUMIF('Rég clients'!A98,'12 20'!K:K))</f>
        <v>#DIV/0!</v>
      </c>
      <c r="D98" s="2">
        <f>(SUMIF('1 23'!A:A,A98,'1 23'!D:D))+(SUMIF('1 23'!I:I,A98,'1 23'!L:L))+(SUMIF('2 23'!A:A,A98,'2 23'!D:D))+(SUMIF('2 23'!I:I,A98,'2 23'!L:L))+(SUMIF('3 23'!A:A,A98,'3 23'!D:D))+(SUMIF('3 23'!I:I,A98,'3 23'!L:L))+(SUMIF('4 23'!A:A,A98,'4 23'!D:D))+(SUMIF('4 23'!I:I,A98,'4 23'!L:L))+(SUMIF('5 20'!A:A,A98,'5 20'!D:D))+(SUMIF('5 20'!I:I,A98,'5 20'!L:L))+(SUMIF('6 20'!A:A,A98,'6 20'!D:D))+(SUMIF('6 20'!I:I,A98,'6 20'!L:L))+(SUMIF('7 23'!A:A,A98,'7 23'!D:D))+(SUMIF('7 23'!I:I,A98,'7 23'!L:L))+(SUMIF('8 23'!A:A,A98,'8 23'!D:D))+(SUMIF('8 23'!I:I,A98,'8 23'!L:L))+(SUMIF('9 20'!A:A,A98,'9 20'!D:D))+(SUMIF('9 20'!I:I,A98,'9 20'!L:L))+(SUMIF('10 20'!A:A,A98,'10 20'!D:D))+(SUMIF('10 20'!I:I,A98,'10 20'!L:L))+(SUMIF('11 20'!A:A,A98,'11 20'!D:D))+(SUMIF('11 20'!I:I,A98,'11 20'!L:L))+(SUMIF('12 20'!A:A,A98,'12 20'!D:D))+(SUMIF('12 20'!A:A,'Rég clients'!A98,'12 20'!L:L))</f>
        <v>0</v>
      </c>
      <c r="E98" s="3">
        <f t="shared" si="2"/>
        <v>0</v>
      </c>
      <c r="G98" s="18"/>
      <c r="J98" s="1"/>
      <c r="K98" s="1"/>
      <c r="L98" s="1"/>
      <c r="M98" s="1"/>
      <c r="N98" s="1"/>
    </row>
    <row r="99" spans="1:14" x14ac:dyDescent="0.15">
      <c r="A99" s="103"/>
      <c r="B99" s="135"/>
      <c r="C99" s="2" t="e">
        <f>(SUMIF('1 23'!A:A,'Rég clients'!A99,'1 23'!C:C))+(SUMIF('1 23'!I:I,'Rég clients'!A99,'1 23'!K:K))+(SUMIF('2 23'!A:A,'Rég clients'!A99,'2 23'!C:C))+(SUMIF('2 23'!I:I,'Rég clients'!A99,'2 23'!K:K))+(SUMIF('3 23'!A:A,'Rég clients'!A99,'3 23'!C:C))+(SUMIF('3 23'!I:I,'Rég clients'!A99,'3 23'!K:K))+(SUMIF('4 23'!A:A,'Rég clients'!A99,'4 23'!C:C))+(SUMIF('4 23'!I:I,'Rég clients'!A99,'4 23'!K:K))+(SUMIF('5 20'!A:A,'Rég clients'!A99,'5 20'!C:C))+(SUMIF('5 20'!I:I,'Rég clients'!A99,'5 20'!K:K))+(SUMIF('6 20'!A:A,'Rég clients'!A99,'6 20'!C:C))+(SUMIF('6 20'!I:I,'Rég clients'!A99,'6 20'!K:K))+(SUMIF('7 23'!A:A,'Rég clients'!A99,'7 23'!C:C))+(SUMIF('7 23'!I:I,'Rég clients'!A99,'7 23'!K:K))+(SUMIF('8 23'!A:A,'Rég clients'!A99,'8 23'!C:C))+(SUMIF('8 23'!I:I,'Rég clients'!A99,'8 23'!K:K))+(SUMIF('9 20'!A:A,'Rég clients'!A99,'9 20'!C:C))+(SUMIF('9 20'!I:I,'Rég clients'!A99,'9 20'!K:K))+(SUMIF('10 20'!A:A,'Rég clients'!A99,'10 20'!C:C))+(SUMIF('10 20'!I:I,'Rég clients'!A99,'10 20'!K:K))+(SUMIF('11 20'!A:A,'Rég clients'!A99,'11 20'!C:C))+(SUMIF('11 20'!I:I,'Rég clients'!A99,'11 20'!K:K))+(SUMIF('12 20'!A:A,'Rég clients'!A99,'12 20'!C:C))+(SUMIF('Rég clients'!A99,'12 20'!K:K))</f>
        <v>#DIV/0!</v>
      </c>
      <c r="D99" s="2">
        <f>(SUMIF('1 23'!A:A,A99,'1 23'!D:D))+(SUMIF('1 23'!I:I,A99,'1 23'!L:L))+(SUMIF('2 23'!A:A,A99,'2 23'!D:D))+(SUMIF('2 23'!I:I,A99,'2 23'!L:L))+(SUMIF('3 23'!A:A,A99,'3 23'!D:D))+(SUMIF('3 23'!I:I,A99,'3 23'!L:L))+(SUMIF('4 23'!A:A,A99,'4 23'!D:D))+(SUMIF('4 23'!I:I,A99,'4 23'!L:L))+(SUMIF('5 20'!A:A,A99,'5 20'!D:D))+(SUMIF('5 20'!I:I,A99,'5 20'!L:L))+(SUMIF('6 20'!A:A,A99,'6 20'!D:D))+(SUMIF('6 20'!I:I,A99,'6 20'!L:L))+(SUMIF('7 23'!A:A,A99,'7 23'!D:D))+(SUMIF('7 23'!I:I,A99,'7 23'!L:L))+(SUMIF('8 23'!A:A,A99,'8 23'!D:D))+(SUMIF('8 23'!I:I,A99,'8 23'!L:L))+(SUMIF('9 20'!A:A,A99,'9 20'!D:D))+(SUMIF('9 20'!I:I,A99,'9 20'!L:L))+(SUMIF('10 20'!A:A,A99,'10 20'!D:D))+(SUMIF('10 20'!I:I,A99,'10 20'!L:L))+(SUMIF('11 20'!A:A,A99,'11 20'!D:D))+(SUMIF('11 20'!I:I,A99,'11 20'!L:L))+(SUMIF('12 20'!A:A,A99,'12 20'!D:D))+(SUMIF('12 20'!A:A,'Rég clients'!A99,'12 20'!L:L))</f>
        <v>0</v>
      </c>
      <c r="E99" s="3">
        <f t="shared" si="2"/>
        <v>0</v>
      </c>
      <c r="G99" s="18"/>
      <c r="J99" s="1"/>
      <c r="K99" s="1"/>
      <c r="L99" s="1"/>
      <c r="M99" s="1"/>
      <c r="N99" s="1"/>
    </row>
    <row r="100" spans="1:14" x14ac:dyDescent="0.15">
      <c r="A100" s="103"/>
      <c r="B100" s="135"/>
      <c r="C100" s="2" t="e">
        <f>(SUMIF('1 23'!A:A,'Rég clients'!A100,'1 23'!C:C))+(SUMIF('1 23'!I:I,'Rég clients'!A100,'1 23'!K:K))+(SUMIF('2 23'!A:A,'Rég clients'!A100,'2 23'!C:C))+(SUMIF('2 23'!I:I,'Rég clients'!A100,'2 23'!K:K))+(SUMIF('3 23'!A:A,'Rég clients'!A100,'3 23'!C:C))+(SUMIF('3 23'!I:I,'Rég clients'!A100,'3 23'!K:K))+(SUMIF('4 23'!A:A,'Rég clients'!A100,'4 23'!C:C))+(SUMIF('4 23'!I:I,'Rég clients'!A100,'4 23'!K:K))+(SUMIF('5 20'!A:A,'Rég clients'!A100,'5 20'!C:C))+(SUMIF('5 20'!I:I,'Rég clients'!A100,'5 20'!K:K))+(SUMIF('6 20'!A:A,'Rég clients'!A100,'6 20'!C:C))+(SUMIF('6 20'!I:I,'Rég clients'!A100,'6 20'!K:K))+(SUMIF('7 23'!A:A,'Rég clients'!A100,'7 23'!C:C))+(SUMIF('7 23'!I:I,'Rég clients'!A100,'7 23'!K:K))+(SUMIF('8 23'!A:A,'Rég clients'!A100,'8 23'!C:C))+(SUMIF('8 23'!I:I,'Rég clients'!A100,'8 23'!K:K))+(SUMIF('9 20'!A:A,'Rég clients'!A100,'9 20'!C:C))+(SUMIF('9 20'!I:I,'Rég clients'!A100,'9 20'!K:K))+(SUMIF('10 20'!A:A,'Rég clients'!A100,'10 20'!C:C))+(SUMIF('10 20'!I:I,'Rég clients'!A100,'10 20'!K:K))+(SUMIF('11 20'!A:A,'Rég clients'!A100,'11 20'!C:C))+(SUMIF('11 20'!I:I,'Rég clients'!A100,'11 20'!K:K))+(SUMIF('12 20'!A:A,'Rég clients'!A100,'12 20'!C:C))+(SUMIF('Rég clients'!A100,'12 20'!K:K))</f>
        <v>#DIV/0!</v>
      </c>
      <c r="D100" s="2">
        <f>(SUMIF('1 23'!A:A,A100,'1 23'!D:D))+(SUMIF('1 23'!I:I,A100,'1 23'!L:L))+(SUMIF('2 23'!A:A,A100,'2 23'!D:D))+(SUMIF('2 23'!I:I,A100,'2 23'!L:L))+(SUMIF('3 23'!A:A,A100,'3 23'!D:D))+(SUMIF('3 23'!I:I,A100,'3 23'!L:L))+(SUMIF('4 23'!A:A,A100,'4 23'!D:D))+(SUMIF('4 23'!I:I,A100,'4 23'!L:L))+(SUMIF('5 20'!A:A,A100,'5 20'!D:D))+(SUMIF('5 20'!I:I,A100,'5 20'!L:L))+(SUMIF('6 20'!A:A,A100,'6 20'!D:D))+(SUMIF('6 20'!I:I,A100,'6 20'!L:L))+(SUMIF('7 23'!A:A,A100,'7 23'!D:D))+(SUMIF('7 23'!I:I,A100,'7 23'!L:L))+(SUMIF('8 23'!A:A,A100,'8 23'!D:D))+(SUMIF('8 23'!I:I,A100,'8 23'!L:L))+(SUMIF('9 20'!A:A,A100,'9 20'!D:D))+(SUMIF('9 20'!I:I,A100,'9 20'!L:L))+(SUMIF('10 20'!A:A,A100,'10 20'!D:D))+(SUMIF('10 20'!I:I,A100,'10 20'!L:L))+(SUMIF('11 20'!A:A,A100,'11 20'!D:D))+(SUMIF('11 20'!I:I,A100,'11 20'!L:L))+(SUMIF('12 20'!A:A,A100,'12 20'!D:D))+(SUMIF('12 20'!A:A,'Rég clients'!A100,'12 20'!L:L))</f>
        <v>0</v>
      </c>
      <c r="E100" s="3">
        <f t="shared" si="2"/>
        <v>0</v>
      </c>
      <c r="G100" s="18"/>
      <c r="J100" s="1"/>
      <c r="K100" s="1"/>
      <c r="L100" s="1"/>
      <c r="M100" s="1"/>
      <c r="N100" s="1"/>
    </row>
    <row r="101" spans="1:14" x14ac:dyDescent="0.15">
      <c r="A101" s="103"/>
      <c r="B101" s="135"/>
      <c r="C101" s="2" t="e">
        <f>(SUMIF('1 23'!A:A,'Rég clients'!A101,'1 23'!C:C))+(SUMIF('1 23'!I:I,'Rég clients'!A101,'1 23'!K:K))+(SUMIF('2 23'!A:A,'Rég clients'!A101,'2 23'!C:C))+(SUMIF('2 23'!I:I,'Rég clients'!A101,'2 23'!K:K))+(SUMIF('3 23'!A:A,'Rég clients'!A101,'3 23'!C:C))+(SUMIF('3 23'!I:I,'Rég clients'!A101,'3 23'!K:K))+(SUMIF('4 23'!A:A,'Rég clients'!A101,'4 23'!C:C))+(SUMIF('4 23'!I:I,'Rég clients'!A101,'4 23'!K:K))+(SUMIF('5 20'!A:A,'Rég clients'!A101,'5 20'!C:C))+(SUMIF('5 20'!I:I,'Rég clients'!A101,'5 20'!K:K))+(SUMIF('6 20'!A:A,'Rég clients'!A101,'6 20'!C:C))+(SUMIF('6 20'!I:I,'Rég clients'!A101,'6 20'!K:K))+(SUMIF('7 23'!A:A,'Rég clients'!A101,'7 23'!C:C))+(SUMIF('7 23'!I:I,'Rég clients'!A101,'7 23'!K:K))+(SUMIF('8 23'!A:A,'Rég clients'!A101,'8 23'!C:C))+(SUMIF('8 23'!I:I,'Rég clients'!A101,'8 23'!K:K))+(SUMIF('9 20'!A:A,'Rég clients'!A101,'9 20'!C:C))+(SUMIF('9 20'!I:I,'Rég clients'!A101,'9 20'!K:K))+(SUMIF('10 20'!A:A,'Rég clients'!A101,'10 20'!C:C))+(SUMIF('10 20'!I:I,'Rég clients'!A101,'10 20'!K:K))+(SUMIF('11 20'!A:A,'Rég clients'!A101,'11 20'!C:C))+(SUMIF('11 20'!I:I,'Rég clients'!A101,'11 20'!K:K))+(SUMIF('12 20'!A:A,'Rég clients'!A101,'12 20'!C:C))+(SUMIF('Rég clients'!A101,'12 20'!K:K))</f>
        <v>#DIV/0!</v>
      </c>
      <c r="D101" s="2">
        <f>(SUMIF('1 23'!A:A,A101,'1 23'!D:D))+(SUMIF('1 23'!I:I,A101,'1 23'!L:L))+(SUMIF('2 23'!A:A,A101,'2 23'!D:D))+(SUMIF('2 23'!I:I,A101,'2 23'!L:L))+(SUMIF('3 23'!A:A,A101,'3 23'!D:D))+(SUMIF('3 23'!I:I,A101,'3 23'!L:L))+(SUMIF('4 23'!A:A,A101,'4 23'!D:D))+(SUMIF('4 23'!I:I,A101,'4 23'!L:L))+(SUMIF('5 20'!A:A,A101,'5 20'!D:D))+(SUMIF('5 20'!I:I,A101,'5 20'!L:L))+(SUMIF('6 20'!A:A,A101,'6 20'!D:D))+(SUMIF('6 20'!I:I,A101,'6 20'!L:L))+(SUMIF('7 23'!A:A,A101,'7 23'!D:D))+(SUMIF('7 23'!I:I,A101,'7 23'!L:L))+(SUMIF('8 23'!A:A,A101,'8 23'!D:D))+(SUMIF('8 23'!I:I,A101,'8 23'!L:L))+(SUMIF('9 20'!A:A,A101,'9 20'!D:D))+(SUMIF('9 20'!I:I,A101,'9 20'!L:L))+(SUMIF('10 20'!A:A,A101,'10 20'!D:D))+(SUMIF('10 20'!I:I,A101,'10 20'!L:L))+(SUMIF('11 20'!A:A,A101,'11 20'!D:D))+(SUMIF('11 20'!I:I,A101,'11 20'!L:L))+(SUMIF('12 20'!A:A,A101,'12 20'!D:D))+(SUMIF('12 20'!A:A,'Rég clients'!A101,'12 20'!L:L))</f>
        <v>0</v>
      </c>
      <c r="E101" s="3">
        <f t="shared" si="2"/>
        <v>0</v>
      </c>
      <c r="G101" s="18"/>
      <c r="J101" s="1"/>
      <c r="K101" s="1"/>
      <c r="L101" s="1"/>
      <c r="M101" s="1"/>
      <c r="N101" s="1"/>
    </row>
    <row r="102" spans="1:14" x14ac:dyDescent="0.15">
      <c r="A102" s="103"/>
      <c r="B102" s="135"/>
      <c r="C102" s="2" t="e">
        <f>(SUMIF('1 23'!A:A,'Rég clients'!A102,'1 23'!C:C))+(SUMIF('1 23'!I:I,'Rég clients'!A102,'1 23'!K:K))+(SUMIF('2 23'!A:A,'Rég clients'!A102,'2 23'!C:C))+(SUMIF('2 23'!I:I,'Rég clients'!A102,'2 23'!K:K))+(SUMIF('3 23'!A:A,'Rég clients'!A102,'3 23'!C:C))+(SUMIF('3 23'!I:I,'Rég clients'!A102,'3 23'!K:K))+(SUMIF('4 23'!A:A,'Rég clients'!A102,'4 23'!C:C))+(SUMIF('4 23'!I:I,'Rég clients'!A102,'4 23'!K:K))+(SUMIF('5 20'!A:A,'Rég clients'!A102,'5 20'!C:C))+(SUMIF('5 20'!I:I,'Rég clients'!A102,'5 20'!K:K))+(SUMIF('6 20'!A:A,'Rég clients'!A102,'6 20'!C:C))+(SUMIF('6 20'!I:I,'Rég clients'!A102,'6 20'!K:K))+(SUMIF('7 23'!A:A,'Rég clients'!A102,'7 23'!C:C))+(SUMIF('7 23'!I:I,'Rég clients'!A102,'7 23'!K:K))+(SUMIF('8 23'!A:A,'Rég clients'!A102,'8 23'!C:C))+(SUMIF('8 23'!I:I,'Rég clients'!A102,'8 23'!K:K))+(SUMIF('9 20'!A:A,'Rég clients'!A102,'9 20'!C:C))+(SUMIF('9 20'!I:I,'Rég clients'!A102,'9 20'!K:K))+(SUMIF('10 20'!A:A,'Rég clients'!A102,'10 20'!C:C))+(SUMIF('10 20'!I:I,'Rég clients'!A102,'10 20'!K:K))+(SUMIF('11 20'!A:A,'Rég clients'!A102,'11 20'!C:C))+(SUMIF('11 20'!I:I,'Rég clients'!A102,'11 20'!K:K))+(SUMIF('12 20'!A:A,'Rég clients'!A102,'12 20'!C:C))+(SUMIF('Rég clients'!A102,'12 20'!K:K))</f>
        <v>#DIV/0!</v>
      </c>
      <c r="D102" s="2">
        <f>(SUMIF('1 23'!A:A,A102,'1 23'!D:D))+(SUMIF('1 23'!I:I,A102,'1 23'!L:L))+(SUMIF('2 23'!A:A,A102,'2 23'!D:D))+(SUMIF('2 23'!I:I,A102,'2 23'!L:L))+(SUMIF('3 23'!A:A,A102,'3 23'!D:D))+(SUMIF('3 23'!I:I,A102,'3 23'!L:L))+(SUMIF('4 23'!A:A,A102,'4 23'!D:D))+(SUMIF('4 23'!I:I,A102,'4 23'!L:L))+(SUMIF('5 20'!A:A,A102,'5 20'!D:D))+(SUMIF('5 20'!I:I,A102,'5 20'!L:L))+(SUMIF('6 20'!A:A,A102,'6 20'!D:D))+(SUMIF('6 20'!I:I,A102,'6 20'!L:L))+(SUMIF('7 23'!A:A,A102,'7 23'!D:D))+(SUMIF('7 23'!I:I,A102,'7 23'!L:L))+(SUMIF('8 23'!A:A,A102,'8 23'!D:D))+(SUMIF('8 23'!I:I,A102,'8 23'!L:L))+(SUMIF('9 20'!A:A,A102,'9 20'!D:D))+(SUMIF('9 20'!I:I,A102,'9 20'!L:L))+(SUMIF('10 20'!A:A,A102,'10 20'!D:D))+(SUMIF('10 20'!I:I,A102,'10 20'!L:L))+(SUMIF('11 20'!A:A,A102,'11 20'!D:D))+(SUMIF('11 20'!I:I,A102,'11 20'!L:L))+(SUMIF('12 20'!A:A,A102,'12 20'!D:D))+(SUMIF('12 20'!A:A,'Rég clients'!A102,'12 20'!L:L))</f>
        <v>0</v>
      </c>
      <c r="E102" s="3">
        <f t="shared" si="2"/>
        <v>0</v>
      </c>
      <c r="G102" s="18"/>
      <c r="J102" s="1"/>
      <c r="K102" s="1"/>
      <c r="L102" s="1"/>
      <c r="M102" s="1"/>
      <c r="N102" s="1"/>
    </row>
    <row r="103" spans="1:14" x14ac:dyDescent="0.15">
      <c r="A103" s="103"/>
      <c r="B103" s="135"/>
      <c r="C103" s="2" t="e">
        <f>(SUMIF('1 23'!A:A,'Rég clients'!A103,'1 23'!C:C))+(SUMIF('1 23'!I:I,'Rég clients'!A103,'1 23'!K:K))+(SUMIF('2 23'!A:A,'Rég clients'!A103,'2 23'!C:C))+(SUMIF('2 23'!I:I,'Rég clients'!A103,'2 23'!K:K))+(SUMIF('3 23'!A:A,'Rég clients'!A103,'3 23'!C:C))+(SUMIF('3 23'!I:I,'Rég clients'!A103,'3 23'!K:K))+(SUMIF('4 23'!A:A,'Rég clients'!A103,'4 23'!C:C))+(SUMIF('4 23'!I:I,'Rég clients'!A103,'4 23'!K:K))+(SUMIF('5 20'!A:A,'Rég clients'!A103,'5 20'!C:C))+(SUMIF('5 20'!I:I,'Rég clients'!A103,'5 20'!K:K))+(SUMIF('6 20'!A:A,'Rég clients'!A103,'6 20'!C:C))+(SUMIF('6 20'!I:I,'Rég clients'!A103,'6 20'!K:K))+(SUMIF('7 23'!A:A,'Rég clients'!A103,'7 23'!C:C))+(SUMIF('7 23'!I:I,'Rég clients'!A103,'7 23'!K:K))+(SUMIF('8 23'!A:A,'Rég clients'!A103,'8 23'!C:C))+(SUMIF('8 23'!I:I,'Rég clients'!A103,'8 23'!K:K))+(SUMIF('9 20'!A:A,'Rég clients'!A103,'9 20'!C:C))+(SUMIF('9 20'!I:I,'Rég clients'!A103,'9 20'!K:K))+(SUMIF('10 20'!A:A,'Rég clients'!A103,'10 20'!C:C))+(SUMIF('10 20'!I:I,'Rég clients'!A103,'10 20'!K:K))+(SUMIF('11 20'!A:A,'Rég clients'!A103,'11 20'!C:C))+(SUMIF('11 20'!I:I,'Rég clients'!A103,'11 20'!K:K))+(SUMIF('12 20'!A:A,'Rég clients'!A103,'12 20'!C:C))+(SUMIF('Rég clients'!A103,'12 20'!K:K))</f>
        <v>#DIV/0!</v>
      </c>
      <c r="D103" s="2">
        <f>(SUMIF('1 23'!A:A,A103,'1 23'!D:D))+(SUMIF('1 23'!I:I,A103,'1 23'!L:L))+(SUMIF('2 23'!A:A,A103,'2 23'!D:D))+(SUMIF('2 23'!I:I,A103,'2 23'!L:L))+(SUMIF('3 23'!A:A,A103,'3 23'!D:D))+(SUMIF('3 23'!I:I,A103,'3 23'!L:L))+(SUMIF('4 23'!A:A,A103,'4 23'!D:D))+(SUMIF('4 23'!I:I,A103,'4 23'!L:L))+(SUMIF('5 20'!A:A,A103,'5 20'!D:D))+(SUMIF('5 20'!I:I,A103,'5 20'!L:L))+(SUMIF('6 20'!A:A,A103,'6 20'!D:D))+(SUMIF('6 20'!I:I,A103,'6 20'!L:L))+(SUMIF('7 23'!A:A,A103,'7 23'!D:D))+(SUMIF('7 23'!I:I,A103,'7 23'!L:L))+(SUMIF('8 23'!A:A,A103,'8 23'!D:D))+(SUMIF('8 23'!I:I,A103,'8 23'!L:L))+(SUMIF('9 20'!A:A,A103,'9 20'!D:D))+(SUMIF('9 20'!I:I,A103,'9 20'!L:L))+(SUMIF('10 20'!A:A,A103,'10 20'!D:D))+(SUMIF('10 20'!I:I,A103,'10 20'!L:L))+(SUMIF('11 20'!A:A,A103,'11 20'!D:D))+(SUMIF('11 20'!I:I,A103,'11 20'!L:L))+(SUMIF('12 20'!A:A,A103,'12 20'!D:D))+(SUMIF('12 20'!A:A,'Rég clients'!A103,'12 20'!L:L))</f>
        <v>0</v>
      </c>
      <c r="E103" s="3">
        <f t="shared" si="2"/>
        <v>0</v>
      </c>
      <c r="G103" s="18"/>
      <c r="J103" s="1"/>
      <c r="K103" s="1"/>
      <c r="L103" s="1"/>
      <c r="M103" s="1"/>
      <c r="N103" s="1"/>
    </row>
    <row r="104" spans="1:14" x14ac:dyDescent="0.15">
      <c r="A104" s="103"/>
      <c r="B104" s="135"/>
      <c r="C104" s="2" t="e">
        <f>(SUMIF('1 23'!A:A,'Rég clients'!A104,'1 23'!C:C))+(SUMIF('1 23'!I:I,'Rég clients'!A104,'1 23'!K:K))+(SUMIF('2 23'!A:A,'Rég clients'!A104,'2 23'!C:C))+(SUMIF('2 23'!I:I,'Rég clients'!A104,'2 23'!K:K))+(SUMIF('3 23'!A:A,'Rég clients'!A104,'3 23'!C:C))+(SUMIF('3 23'!I:I,'Rég clients'!A104,'3 23'!K:K))+(SUMIF('4 23'!A:A,'Rég clients'!A104,'4 23'!C:C))+(SUMIF('4 23'!I:I,'Rég clients'!A104,'4 23'!K:K))+(SUMIF('5 20'!A:A,'Rég clients'!A104,'5 20'!C:C))+(SUMIF('5 20'!I:I,'Rég clients'!A104,'5 20'!K:K))+(SUMIF('6 20'!A:A,'Rég clients'!A104,'6 20'!C:C))+(SUMIF('6 20'!I:I,'Rég clients'!A104,'6 20'!K:K))+(SUMIF('7 23'!A:A,'Rég clients'!A104,'7 23'!C:C))+(SUMIF('7 23'!I:I,'Rég clients'!A104,'7 23'!K:K))+(SUMIF('8 23'!A:A,'Rég clients'!A104,'8 23'!C:C))+(SUMIF('8 23'!I:I,'Rég clients'!A104,'8 23'!K:K))+(SUMIF('9 20'!A:A,'Rég clients'!A104,'9 20'!C:C))+(SUMIF('9 20'!I:I,'Rég clients'!A104,'9 20'!K:K))+(SUMIF('10 20'!A:A,'Rég clients'!A104,'10 20'!C:C))+(SUMIF('10 20'!I:I,'Rég clients'!A104,'10 20'!K:K))+(SUMIF('11 20'!A:A,'Rég clients'!A104,'11 20'!C:C))+(SUMIF('11 20'!I:I,'Rég clients'!A104,'11 20'!K:K))+(SUMIF('12 20'!A:A,'Rég clients'!A104,'12 20'!C:C))+(SUMIF('Rég clients'!A104,'12 20'!K:K))</f>
        <v>#DIV/0!</v>
      </c>
      <c r="D104" s="2">
        <f>(SUMIF('1 23'!A:A,A104,'1 23'!D:D))+(SUMIF('1 23'!I:I,A104,'1 23'!L:L))+(SUMIF('2 23'!A:A,A104,'2 23'!D:D))+(SUMIF('2 23'!I:I,A104,'2 23'!L:L))+(SUMIF('3 23'!A:A,A104,'3 23'!D:D))+(SUMIF('3 23'!I:I,A104,'3 23'!L:L))+(SUMIF('4 23'!A:A,A104,'4 23'!D:D))+(SUMIF('4 23'!I:I,A104,'4 23'!L:L))+(SUMIF('5 20'!A:A,A104,'5 20'!D:D))+(SUMIF('5 20'!I:I,A104,'5 20'!L:L))+(SUMIF('6 20'!A:A,A104,'6 20'!D:D))+(SUMIF('6 20'!I:I,A104,'6 20'!L:L))+(SUMIF('7 23'!A:A,A104,'7 23'!D:D))+(SUMIF('7 23'!I:I,A104,'7 23'!L:L))+(SUMIF('8 23'!A:A,A104,'8 23'!D:D))+(SUMIF('8 23'!I:I,A104,'8 23'!L:L))+(SUMIF('9 20'!A:A,A104,'9 20'!D:D))+(SUMIF('9 20'!I:I,A104,'9 20'!L:L))+(SUMIF('10 20'!A:A,A104,'10 20'!D:D))+(SUMIF('10 20'!I:I,A104,'10 20'!L:L))+(SUMIF('11 20'!A:A,A104,'11 20'!D:D))+(SUMIF('11 20'!I:I,A104,'11 20'!L:L))+(SUMIF('12 20'!A:A,A104,'12 20'!D:D))+(SUMIF('12 20'!A:A,'Rég clients'!A104,'12 20'!L:L))</f>
        <v>0</v>
      </c>
      <c r="E104" s="3">
        <f t="shared" si="2"/>
        <v>0</v>
      </c>
      <c r="G104" s="18"/>
      <c r="J104" s="1"/>
      <c r="K104" s="1"/>
      <c r="L104" s="1"/>
      <c r="M104" s="1"/>
      <c r="N104" s="1"/>
    </row>
    <row r="105" spans="1:14" x14ac:dyDescent="0.15">
      <c r="A105" s="103"/>
      <c r="B105" s="135"/>
      <c r="C105" s="2" t="e">
        <f>(SUMIF('1 23'!A:A,'Rég clients'!A105,'1 23'!C:C))+(SUMIF('1 23'!I:I,'Rég clients'!A105,'1 23'!K:K))+(SUMIF('2 23'!A:A,'Rég clients'!A105,'2 23'!C:C))+(SUMIF('2 23'!I:I,'Rég clients'!A105,'2 23'!K:K))+(SUMIF('3 23'!A:A,'Rég clients'!A105,'3 23'!C:C))+(SUMIF('3 23'!I:I,'Rég clients'!A105,'3 23'!K:K))+(SUMIF('4 23'!A:A,'Rég clients'!A105,'4 23'!C:C))+(SUMIF('4 23'!I:I,'Rég clients'!A105,'4 23'!K:K))+(SUMIF('5 20'!A:A,'Rég clients'!A105,'5 20'!C:C))+(SUMIF('5 20'!I:I,'Rég clients'!A105,'5 20'!K:K))+(SUMIF('6 20'!A:A,'Rég clients'!A105,'6 20'!C:C))+(SUMIF('6 20'!I:I,'Rég clients'!A105,'6 20'!K:K))+(SUMIF('7 23'!A:A,'Rég clients'!A105,'7 23'!C:C))+(SUMIF('7 23'!I:I,'Rég clients'!A105,'7 23'!K:K))+(SUMIF('8 23'!A:A,'Rég clients'!A105,'8 23'!C:C))+(SUMIF('8 23'!I:I,'Rég clients'!A105,'8 23'!K:K))+(SUMIF('9 20'!A:A,'Rég clients'!A105,'9 20'!C:C))+(SUMIF('9 20'!I:I,'Rég clients'!A105,'9 20'!K:K))+(SUMIF('10 20'!A:A,'Rég clients'!A105,'10 20'!C:C))+(SUMIF('10 20'!I:I,'Rég clients'!A105,'10 20'!K:K))+(SUMIF('11 20'!A:A,'Rég clients'!A105,'11 20'!C:C))+(SUMIF('11 20'!I:I,'Rég clients'!A105,'11 20'!K:K))+(SUMIF('12 20'!A:A,'Rég clients'!A105,'12 20'!C:C))+(SUMIF('Rég clients'!A105,'12 20'!K:K))</f>
        <v>#DIV/0!</v>
      </c>
      <c r="D105" s="2">
        <f>(SUMIF('1 23'!A:A,A105,'1 23'!D:D))+(SUMIF('1 23'!I:I,A105,'1 23'!L:L))+(SUMIF('2 23'!A:A,A105,'2 23'!D:D))+(SUMIF('2 23'!I:I,A105,'2 23'!L:L))+(SUMIF('3 23'!A:A,A105,'3 23'!D:D))+(SUMIF('3 23'!I:I,A105,'3 23'!L:L))+(SUMIF('4 23'!A:A,A105,'4 23'!D:D))+(SUMIF('4 23'!I:I,A105,'4 23'!L:L))+(SUMIF('5 20'!A:A,A105,'5 20'!D:D))+(SUMIF('5 20'!I:I,A105,'5 20'!L:L))+(SUMIF('6 20'!A:A,A105,'6 20'!D:D))+(SUMIF('6 20'!I:I,A105,'6 20'!L:L))+(SUMIF('7 23'!A:A,A105,'7 23'!D:D))+(SUMIF('7 23'!I:I,A105,'7 23'!L:L))+(SUMIF('8 23'!A:A,A105,'8 23'!D:D))+(SUMIF('8 23'!I:I,A105,'8 23'!L:L))+(SUMIF('9 20'!A:A,A105,'9 20'!D:D))+(SUMIF('9 20'!I:I,A105,'9 20'!L:L))+(SUMIF('10 20'!A:A,A105,'10 20'!D:D))+(SUMIF('10 20'!I:I,A105,'10 20'!L:L))+(SUMIF('11 20'!A:A,A105,'11 20'!D:D))+(SUMIF('11 20'!I:I,A105,'11 20'!L:L))+(SUMIF('12 20'!A:A,A105,'12 20'!D:D))+(SUMIF('12 20'!A:A,'Rég clients'!A105,'12 20'!L:L))</f>
        <v>0</v>
      </c>
      <c r="E105" s="3">
        <f t="shared" si="2"/>
        <v>0</v>
      </c>
      <c r="G105" s="18"/>
      <c r="J105" s="1"/>
      <c r="K105" s="1"/>
      <c r="L105" s="1"/>
      <c r="M105" s="1"/>
      <c r="N105" s="1"/>
    </row>
    <row r="106" spans="1:14" x14ac:dyDescent="0.15">
      <c r="G106" s="18"/>
      <c r="J106" s="1"/>
      <c r="K106" s="1"/>
      <c r="L106" s="1"/>
      <c r="M106" s="1"/>
      <c r="N106" s="1"/>
    </row>
    <row r="107" spans="1:14" x14ac:dyDescent="0.15">
      <c r="G107" s="18"/>
      <c r="J107" s="1"/>
      <c r="K107" s="1"/>
      <c r="L107" s="1"/>
      <c r="M107" s="1"/>
      <c r="N107" s="1"/>
    </row>
    <row r="108" spans="1:14" x14ac:dyDescent="0.15">
      <c r="G108" s="18"/>
      <c r="J108" s="1"/>
      <c r="K108" s="1"/>
      <c r="L108" s="1"/>
      <c r="M108" s="1"/>
      <c r="N108" s="1"/>
    </row>
    <row r="109" spans="1:14" x14ac:dyDescent="0.15">
      <c r="G109" s="18"/>
      <c r="J109" s="1"/>
      <c r="K109" s="1"/>
      <c r="L109" s="1"/>
      <c r="M109" s="1"/>
      <c r="N109" s="1"/>
    </row>
    <row r="110" spans="1:14" x14ac:dyDescent="0.15">
      <c r="G110" s="18"/>
      <c r="J110" s="1"/>
      <c r="K110" s="1"/>
      <c r="L110" s="1"/>
      <c r="M110" s="1"/>
      <c r="N110" s="1"/>
    </row>
    <row r="111" spans="1:14" ht="11.25" x14ac:dyDescent="0.15">
      <c r="J111" s="1"/>
      <c r="K111" s="1"/>
      <c r="L111" s="1"/>
      <c r="M111" s="1"/>
      <c r="N111" s="1"/>
    </row>
    <row r="112" spans="1:14" ht="11.25" x14ac:dyDescent="0.15">
      <c r="J112" s="1"/>
      <c r="K112" s="1"/>
      <c r="L112" s="1"/>
      <c r="M112" s="1"/>
      <c r="N112" s="1"/>
    </row>
    <row r="113" spans="1:14" ht="15" x14ac:dyDescent="0.2">
      <c r="A113" s="5"/>
      <c r="J113" s="1"/>
      <c r="K113" s="1"/>
      <c r="L113" s="1"/>
      <c r="M113" s="1"/>
      <c r="N113" s="1"/>
    </row>
    <row r="114" spans="1:14" ht="11.25" x14ac:dyDescent="0.15">
      <c r="J114" s="1"/>
      <c r="K114" s="1"/>
      <c r="L114" s="1"/>
      <c r="M114" s="1"/>
      <c r="N114" s="1"/>
    </row>
    <row r="115" spans="1:14" ht="11.25" x14ac:dyDescent="0.15">
      <c r="J115" s="1"/>
      <c r="K115" s="1"/>
      <c r="L115" s="1"/>
      <c r="M115" s="1"/>
      <c r="N115" s="1"/>
    </row>
    <row r="116" spans="1:14" ht="9.75" customHeight="1" x14ac:dyDescent="0.15">
      <c r="J116" s="1"/>
      <c r="K116" s="1"/>
      <c r="L116" s="1"/>
      <c r="M116" s="1"/>
      <c r="N116" s="1"/>
    </row>
    <row r="117" spans="1:14" ht="11.25" hidden="1" x14ac:dyDescent="0.15">
      <c r="J117" s="1"/>
      <c r="K117" s="1"/>
      <c r="L117" s="1"/>
      <c r="M117" s="1"/>
      <c r="N117" s="1"/>
    </row>
    <row r="118" spans="1:14" ht="11.25" hidden="1" x14ac:dyDescent="0.15">
      <c r="J118" s="1"/>
      <c r="K118" s="1"/>
      <c r="L118" s="1"/>
      <c r="M118" s="1"/>
      <c r="N118" s="1"/>
    </row>
    <row r="119" spans="1:14" ht="11.25" hidden="1" x14ac:dyDescent="0.15">
      <c r="J119" s="1"/>
      <c r="K119" s="1"/>
      <c r="L119" s="1"/>
      <c r="M119" s="1"/>
      <c r="N119" s="1"/>
    </row>
    <row r="120" spans="1:14" ht="11.25" hidden="1" x14ac:dyDescent="0.15">
      <c r="J120" s="1"/>
      <c r="K120" s="1"/>
      <c r="L120" s="1"/>
      <c r="M120" s="1"/>
      <c r="N120" s="1"/>
    </row>
    <row r="121" spans="1:14" ht="11.25" hidden="1" x14ac:dyDescent="0.15">
      <c r="J121" s="1"/>
      <c r="K121" s="1"/>
      <c r="L121" s="1"/>
      <c r="M121" s="1"/>
      <c r="N121" s="1"/>
    </row>
    <row r="122" spans="1:14" ht="11.25" hidden="1" x14ac:dyDescent="0.15">
      <c r="J122" s="1"/>
      <c r="K122" s="1"/>
      <c r="L122" s="1"/>
      <c r="M122" s="1"/>
      <c r="N122" s="1"/>
    </row>
    <row r="123" spans="1:14" ht="11.25" hidden="1" x14ac:dyDescent="0.15">
      <c r="J123" s="1"/>
      <c r="K123" s="1"/>
      <c r="L123" s="1"/>
      <c r="M123" s="1"/>
      <c r="N123" s="1"/>
    </row>
    <row r="124" spans="1:14" ht="11.25" hidden="1" x14ac:dyDescent="0.15">
      <c r="J124" s="1"/>
      <c r="K124" s="1"/>
      <c r="L124" s="1"/>
      <c r="M124" s="1"/>
      <c r="N124" s="1"/>
    </row>
    <row r="125" spans="1:14" ht="11.25" hidden="1" x14ac:dyDescent="0.15">
      <c r="J125" s="1"/>
      <c r="K125" s="1"/>
      <c r="L125" s="1"/>
      <c r="M125" s="1"/>
      <c r="N125" s="1"/>
    </row>
    <row r="126" spans="1:14" ht="11.25" hidden="1" x14ac:dyDescent="0.15">
      <c r="J126" s="1"/>
      <c r="K126" s="1"/>
      <c r="L126" s="1"/>
      <c r="M126" s="1"/>
      <c r="N126" s="1"/>
    </row>
    <row r="127" spans="1:14" ht="11.25" hidden="1" x14ac:dyDescent="0.15">
      <c r="J127" s="1"/>
      <c r="K127" s="1"/>
      <c r="L127" s="1"/>
      <c r="M127" s="1"/>
      <c r="N127" s="1"/>
    </row>
    <row r="128" spans="1:14" ht="11.25" hidden="1" x14ac:dyDescent="0.15">
      <c r="J128" s="1"/>
      <c r="K128" s="1"/>
      <c r="L128" s="1"/>
      <c r="M128" s="1"/>
      <c r="N128" s="1"/>
    </row>
    <row r="129" s="1" customFormat="1" ht="11.25" hidden="1" x14ac:dyDescent="0.15"/>
    <row r="130" s="1" customFormat="1" ht="11.25" hidden="1" x14ac:dyDescent="0.15"/>
    <row r="131" s="1" customFormat="1" ht="11.25" hidden="1" x14ac:dyDescent="0.15"/>
    <row r="132" s="1" customFormat="1" ht="11.25" hidden="1" x14ac:dyDescent="0.15"/>
    <row r="133" s="1" customFormat="1" ht="11.25" hidden="1" x14ac:dyDescent="0.15"/>
    <row r="134" s="1" customFormat="1" ht="11.25" hidden="1" x14ac:dyDescent="0.15"/>
    <row r="135" s="1" customFormat="1" ht="11.25" hidden="1" x14ac:dyDescent="0.15"/>
    <row r="136" s="1" customFormat="1" ht="11.25" hidden="1" x14ac:dyDescent="0.15"/>
    <row r="137" s="1" customFormat="1" ht="11.25" hidden="1" x14ac:dyDescent="0.15"/>
    <row r="138" s="1" customFormat="1" ht="11.25" hidden="1" x14ac:dyDescent="0.15"/>
    <row r="139" s="1" customFormat="1" ht="11.25" hidden="1" x14ac:dyDescent="0.15"/>
    <row r="140" s="1" customFormat="1" ht="11.25" hidden="1" x14ac:dyDescent="0.15"/>
    <row r="141" s="1" customFormat="1" ht="11.25" hidden="1" x14ac:dyDescent="0.15"/>
    <row r="142" s="1" customFormat="1" ht="11.25" hidden="1" x14ac:dyDescent="0.15"/>
    <row r="143" s="1" customFormat="1" ht="11.25" hidden="1" x14ac:dyDescent="0.15"/>
    <row r="144" s="1" customFormat="1" ht="11.25" hidden="1" x14ac:dyDescent="0.15"/>
    <row r="145" s="1" customFormat="1" ht="11.25" hidden="1" x14ac:dyDescent="0.15"/>
    <row r="146" s="1" customFormat="1" ht="11.25" hidden="1" x14ac:dyDescent="0.15"/>
    <row r="147" s="1" customFormat="1" ht="11.25" hidden="1" x14ac:dyDescent="0.15"/>
    <row r="148" s="1" customFormat="1" ht="11.25" hidden="1" x14ac:dyDescent="0.15"/>
    <row r="149" s="1" customFormat="1" ht="11.25" hidden="1" x14ac:dyDescent="0.15"/>
    <row r="150" s="1" customFormat="1" ht="11.25" hidden="1" x14ac:dyDescent="0.15"/>
    <row r="151" s="1" customFormat="1" ht="11.25" hidden="1" x14ac:dyDescent="0.15"/>
    <row r="152" s="1" customFormat="1" ht="11.25" hidden="1" x14ac:dyDescent="0.15"/>
    <row r="153" s="1" customFormat="1" ht="11.25" hidden="1" x14ac:dyDescent="0.15"/>
    <row r="154" s="1" customFormat="1" ht="11.25" hidden="1" x14ac:dyDescent="0.15"/>
    <row r="155" s="1" customFormat="1" ht="11.25" hidden="1" x14ac:dyDescent="0.15"/>
    <row r="156" s="1" customFormat="1" ht="11.25" hidden="1" x14ac:dyDescent="0.15"/>
    <row r="157" s="1" customFormat="1" ht="11.25" hidden="1" x14ac:dyDescent="0.15"/>
    <row r="158" s="1" customFormat="1" ht="11.25" hidden="1" x14ac:dyDescent="0.15"/>
    <row r="159" s="1" customFormat="1" ht="11.25" hidden="1" x14ac:dyDescent="0.15"/>
    <row r="160" s="1" customFormat="1" ht="11.25" hidden="1" x14ac:dyDescent="0.15"/>
    <row r="161" s="1" customFormat="1" ht="11.25" hidden="1" x14ac:dyDescent="0.15"/>
    <row r="162" s="1" customFormat="1" ht="11.25" hidden="1" x14ac:dyDescent="0.15"/>
    <row r="163" s="1" customFormat="1" ht="11.25" hidden="1" x14ac:dyDescent="0.15"/>
    <row r="164" s="1" customFormat="1" ht="11.25" hidden="1" x14ac:dyDescent="0.15"/>
    <row r="165" s="1" customFormat="1" ht="11.25" hidden="1" x14ac:dyDescent="0.15"/>
    <row r="166" s="1" customFormat="1" ht="9" hidden="1" customHeight="1" x14ac:dyDescent="0.15"/>
    <row r="167" s="1" customFormat="1" ht="11.25" hidden="1" x14ac:dyDescent="0.15"/>
    <row r="168" s="1" customFormat="1" ht="11.25" hidden="1" x14ac:dyDescent="0.15"/>
    <row r="169" s="1" customFormat="1" ht="11.25" hidden="1" x14ac:dyDescent="0.15"/>
    <row r="170" s="1" customFormat="1" ht="11.25" hidden="1" x14ac:dyDescent="0.15"/>
    <row r="171" s="1" customFormat="1" ht="11.25" hidden="1" x14ac:dyDescent="0.15"/>
    <row r="172" s="1" customFormat="1" ht="11.25" hidden="1" x14ac:dyDescent="0.15"/>
    <row r="173" s="1" customFormat="1" ht="11.25" hidden="1" x14ac:dyDescent="0.15"/>
    <row r="174" s="1" customFormat="1" ht="11.25" hidden="1" x14ac:dyDescent="0.15"/>
    <row r="175" s="1" customFormat="1" ht="11.25" hidden="1" x14ac:dyDescent="0.15"/>
    <row r="176" s="1" customFormat="1" ht="11.25" hidden="1" x14ac:dyDescent="0.15"/>
    <row r="177" s="1" customFormat="1" ht="11.25" hidden="1" x14ac:dyDescent="0.15"/>
    <row r="178" s="1" customFormat="1" ht="11.25" hidden="1" x14ac:dyDescent="0.15"/>
    <row r="179" s="1" customFormat="1" ht="11.25" hidden="1" x14ac:dyDescent="0.15"/>
    <row r="180" s="1" customFormat="1" ht="11.25" hidden="1" x14ac:dyDescent="0.15"/>
    <row r="181" s="1" customFormat="1" ht="11.25" hidden="1" x14ac:dyDescent="0.15"/>
    <row r="182" s="1" customFormat="1" ht="11.25" hidden="1" x14ac:dyDescent="0.15"/>
    <row r="183" s="1" customFormat="1" ht="11.25" hidden="1" x14ac:dyDescent="0.15"/>
    <row r="184" s="1" customFormat="1" ht="11.25" hidden="1" x14ac:dyDescent="0.15"/>
    <row r="185" s="1" customFormat="1" ht="11.25" hidden="1" x14ac:dyDescent="0.15"/>
    <row r="186" s="1" customFormat="1" ht="11.25" hidden="1" x14ac:dyDescent="0.15"/>
    <row r="187" s="1" customFormat="1" ht="11.25" hidden="1" x14ac:dyDescent="0.15"/>
    <row r="188" s="1" customFormat="1" ht="11.25" hidden="1" x14ac:dyDescent="0.15"/>
    <row r="189" s="1" customFormat="1" ht="11.25" hidden="1" x14ac:dyDescent="0.15"/>
    <row r="190" s="1" customFormat="1" ht="11.25" hidden="1" x14ac:dyDescent="0.15"/>
    <row r="191" s="1" customFormat="1" ht="1.5" hidden="1" customHeight="1" x14ac:dyDescent="0.15"/>
    <row r="192" s="1" customFormat="1" ht="11.25" hidden="1" x14ac:dyDescent="0.15"/>
    <row r="193" s="1" customFormat="1" ht="11.25" hidden="1" x14ac:dyDescent="0.15"/>
    <row r="194" s="1" customFormat="1" ht="11.25" hidden="1" x14ac:dyDescent="0.15"/>
    <row r="195" s="1" customFormat="1" ht="11.25" hidden="1" x14ac:dyDescent="0.15"/>
    <row r="196" s="1" customFormat="1" ht="11.25" hidden="1" x14ac:dyDescent="0.15"/>
    <row r="197" s="1" customFormat="1" ht="11.25" hidden="1" x14ac:dyDescent="0.15"/>
    <row r="198" s="1" customFormat="1" ht="11.25" hidden="1" x14ac:dyDescent="0.15"/>
    <row r="199" s="1" customFormat="1" ht="11.25" hidden="1" x14ac:dyDescent="0.15"/>
    <row r="200" s="1" customFormat="1" ht="11.25" hidden="1" x14ac:dyDescent="0.15"/>
    <row r="201" s="1" customFormat="1" ht="11.25" hidden="1" x14ac:dyDescent="0.15"/>
    <row r="202" s="1" customFormat="1" ht="11.25" hidden="1" x14ac:dyDescent="0.15"/>
    <row r="203" s="1" customFormat="1" ht="11.25" hidden="1" customHeight="1" x14ac:dyDescent="0.15"/>
    <row r="204" s="1" customFormat="1" ht="11.25" hidden="1" x14ac:dyDescent="0.15"/>
    <row r="205" s="1" customFormat="1" ht="11.25" hidden="1" x14ac:dyDescent="0.15"/>
    <row r="206" s="1" customFormat="1" ht="11.25" hidden="1" x14ac:dyDescent="0.15"/>
    <row r="207" s="1" customFormat="1" ht="11.25" hidden="1" x14ac:dyDescent="0.15"/>
    <row r="208" s="1" customFormat="1" ht="11.25" hidden="1" x14ac:dyDescent="0.15"/>
    <row r="209" spans="2:31" ht="11.25" hidden="1" x14ac:dyDescent="0.15">
      <c r="J209" s="1"/>
      <c r="K209" s="1"/>
      <c r="L209" s="1"/>
      <c r="M209" s="1"/>
      <c r="N209" s="1"/>
    </row>
    <row r="210" spans="2:31" ht="11.25" hidden="1" x14ac:dyDescent="0.15">
      <c r="J210" s="1"/>
      <c r="K210" s="1"/>
      <c r="L210" s="1"/>
      <c r="M210" s="1"/>
      <c r="N210" s="1"/>
    </row>
    <row r="211" spans="2:31" ht="11.25" hidden="1" x14ac:dyDescent="0.15">
      <c r="J211" s="1"/>
      <c r="K211" s="1"/>
      <c r="L211" s="1"/>
      <c r="M211" s="1"/>
      <c r="N211" s="1"/>
    </row>
    <row r="212" spans="2:31" ht="11.25" hidden="1" x14ac:dyDescent="0.15">
      <c r="J212" s="1"/>
      <c r="K212" s="1"/>
      <c r="L212" s="1"/>
      <c r="M212" s="1"/>
      <c r="N212" s="1"/>
    </row>
    <row r="213" spans="2:31" ht="11.25" hidden="1" x14ac:dyDescent="0.15">
      <c r="J213" s="1"/>
      <c r="K213" s="1"/>
      <c r="L213" s="1"/>
      <c r="M213" s="1"/>
      <c r="N213" s="1"/>
    </row>
    <row r="214" spans="2:31" ht="11.25" hidden="1" x14ac:dyDescent="0.15">
      <c r="J214" s="1"/>
      <c r="K214" s="1"/>
      <c r="L214" s="1"/>
      <c r="M214" s="1"/>
      <c r="N214" s="1"/>
    </row>
    <row r="215" spans="2:31" hidden="1" x14ac:dyDescent="0.15"/>
    <row r="216" spans="2:31" ht="17.25" customHeight="1" x14ac:dyDescent="0.2"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</row>
    <row r="217" spans="2:31" ht="15" thickBot="1" x14ac:dyDescent="0.2"/>
    <row r="218" spans="2:31" ht="15.75" thickBot="1" x14ac:dyDescent="0.25">
      <c r="B218" s="9"/>
      <c r="C218" s="197"/>
      <c r="E218" s="204" t="s">
        <v>46</v>
      </c>
      <c r="F218" s="205"/>
      <c r="G218" s="205"/>
      <c r="H218" s="205"/>
      <c r="I218" s="206"/>
      <c r="J218" s="11"/>
      <c r="K218" s="1"/>
      <c r="L218" s="1"/>
      <c r="M218" s="1"/>
      <c r="N218" s="1"/>
    </row>
    <row r="219" spans="2:31" ht="15.75" thickBot="1" x14ac:dyDescent="0.25">
      <c r="B219" s="10"/>
      <c r="C219" s="197"/>
      <c r="E219" s="27" t="s">
        <v>6</v>
      </c>
      <c r="F219" s="17" t="s">
        <v>28</v>
      </c>
      <c r="G219" s="21" t="s">
        <v>29</v>
      </c>
      <c r="H219" s="21" t="s">
        <v>27</v>
      </c>
      <c r="I219" s="17" t="s">
        <v>69</v>
      </c>
      <c r="J219" s="1"/>
      <c r="K219" s="1"/>
      <c r="L219" s="1"/>
      <c r="M219" s="1"/>
      <c r="N219" s="1"/>
    </row>
    <row r="220" spans="2:31" ht="19.5" customHeight="1" x14ac:dyDescent="0.15">
      <c r="B220" s="207" t="e">
        <f>SUM(E5:E199)</f>
        <v>#VALUE!</v>
      </c>
      <c r="C220" s="209" t="e">
        <f>achats!K401+'Rég clients'!B220</f>
        <v>#VALUE!</v>
      </c>
      <c r="E220" s="19"/>
      <c r="F220" s="20"/>
      <c r="G220" s="66"/>
      <c r="H220" s="22"/>
      <c r="I220" s="24"/>
      <c r="J220" s="1"/>
      <c r="K220" s="1"/>
      <c r="L220" s="1"/>
      <c r="M220" s="1"/>
      <c r="N220" s="1"/>
    </row>
    <row r="221" spans="2:31" ht="12" customHeight="1" thickBot="1" x14ac:dyDescent="0.2">
      <c r="B221" s="208"/>
      <c r="C221" s="210"/>
      <c r="E221" s="19"/>
      <c r="F221" s="20"/>
      <c r="G221" s="66"/>
      <c r="H221" s="22"/>
      <c r="I221" s="24"/>
      <c r="J221" s="1"/>
      <c r="K221" s="1"/>
      <c r="L221" s="1"/>
      <c r="M221" s="1"/>
      <c r="N221" s="1"/>
    </row>
    <row r="222" spans="2:31" ht="15" thickBot="1" x14ac:dyDescent="0.2">
      <c r="B222" s="201" t="s">
        <v>89</v>
      </c>
      <c r="C222" s="202"/>
      <c r="E222" s="19"/>
      <c r="F222" s="20"/>
      <c r="G222" s="66"/>
      <c r="H222" s="22"/>
      <c r="I222" s="24"/>
      <c r="J222" s="1"/>
      <c r="K222" s="1"/>
      <c r="L222" s="1"/>
      <c r="M222" s="1"/>
      <c r="N222" s="1"/>
    </row>
    <row r="223" spans="2:31" ht="12.75" customHeight="1" x14ac:dyDescent="0.15">
      <c r="B223" s="69" t="str">
        <f>'tab bord'!L4</f>
        <v>Rabat</v>
      </c>
      <c r="C223" s="70">
        <f>SUMIF(N:N,B223,O:O)</f>
        <v>0</v>
      </c>
      <c r="D223" s="25"/>
      <c r="E223" s="19"/>
      <c r="F223" s="20"/>
      <c r="G223" s="66"/>
      <c r="H223" s="22"/>
      <c r="I223" s="24"/>
      <c r="J223" s="1"/>
      <c r="K223" s="1"/>
      <c r="L223" s="1"/>
      <c r="M223" s="1"/>
      <c r="N223" s="1"/>
    </row>
    <row r="224" spans="2:31" ht="15" customHeight="1" x14ac:dyDescent="0.15">
      <c r="B224" s="69" t="str">
        <f>'tab bord'!L5</f>
        <v>Frigo rte MEK</v>
      </c>
      <c r="C224" s="70">
        <f t="shared" ref="C224:C287" si="4">SUMIF(N:N,B224,O:O)</f>
        <v>1350000</v>
      </c>
      <c r="D224" s="25"/>
      <c r="E224" s="19"/>
      <c r="F224" s="20"/>
      <c r="G224" s="66"/>
      <c r="H224" s="22"/>
      <c r="I224" s="24"/>
      <c r="J224" s="1"/>
      <c r="K224" s="1"/>
      <c r="L224" s="1"/>
      <c r="M224" s="1"/>
      <c r="N224" s="1"/>
    </row>
    <row r="225" spans="2:14" x14ac:dyDescent="0.15">
      <c r="B225" s="69" t="str">
        <f>'tab bord'!L6</f>
        <v>Bab ftouh</v>
      </c>
      <c r="C225" s="70">
        <f t="shared" si="4"/>
        <v>0</v>
      </c>
      <c r="D225" s="16"/>
      <c r="E225" s="19"/>
      <c r="F225" s="20"/>
      <c r="G225" s="66"/>
      <c r="H225" s="22"/>
      <c r="I225" s="24"/>
      <c r="J225" s="1"/>
      <c r="K225" s="1"/>
      <c r="L225" s="1"/>
      <c r="M225" s="1"/>
      <c r="N225" s="1"/>
    </row>
    <row r="226" spans="2:14" x14ac:dyDescent="0.15">
      <c r="B226" s="69" t="str">
        <f>'tab bord'!L7</f>
        <v>ferme ghomari</v>
      </c>
      <c r="C226" s="70">
        <f t="shared" si="4"/>
        <v>0</v>
      </c>
      <c r="E226" s="19"/>
      <c r="F226" s="20"/>
      <c r="G226" s="66"/>
      <c r="H226" s="22"/>
      <c r="I226" s="24"/>
      <c r="J226" s="1"/>
      <c r="K226" s="1"/>
      <c r="L226" s="1"/>
      <c r="M226" s="1"/>
      <c r="N226" s="1"/>
    </row>
    <row r="227" spans="2:14" x14ac:dyDescent="0.15">
      <c r="B227" s="69">
        <f>'tab bord'!L8</f>
        <v>0</v>
      </c>
      <c r="C227" s="70">
        <f t="shared" si="4"/>
        <v>0</v>
      </c>
      <c r="E227" s="19"/>
      <c r="F227" s="20"/>
      <c r="G227" s="66"/>
      <c r="H227" s="22"/>
      <c r="I227" s="24"/>
      <c r="J227" s="1"/>
      <c r="K227" s="1"/>
      <c r="L227" s="1"/>
      <c r="M227" s="1"/>
      <c r="N227" s="1"/>
    </row>
    <row r="228" spans="2:14" x14ac:dyDescent="0.15">
      <c r="B228" s="69">
        <f>'tab bord'!L9</f>
        <v>0</v>
      </c>
      <c r="C228" s="70">
        <f t="shared" si="4"/>
        <v>0</v>
      </c>
      <c r="E228" s="19"/>
      <c r="F228" s="20"/>
      <c r="G228" s="66"/>
      <c r="H228" s="22"/>
      <c r="I228" s="24"/>
      <c r="J228" s="1"/>
      <c r="K228" s="1"/>
      <c r="L228" s="1"/>
      <c r="M228" s="1"/>
      <c r="N228" s="1"/>
    </row>
    <row r="229" spans="2:14" x14ac:dyDescent="0.15">
      <c r="B229" s="69">
        <f>'tab bord'!L10</f>
        <v>0</v>
      </c>
      <c r="C229" s="70">
        <f t="shared" si="4"/>
        <v>0</v>
      </c>
      <c r="E229" s="19"/>
      <c r="F229" s="20"/>
      <c r="G229" s="66"/>
      <c r="H229" s="22"/>
      <c r="I229" s="24"/>
      <c r="J229" s="1"/>
      <c r="K229" s="1"/>
      <c r="L229" s="1"/>
      <c r="M229" s="1"/>
      <c r="N229" s="1"/>
    </row>
    <row r="230" spans="2:14" x14ac:dyDescent="0.15">
      <c r="B230" s="69">
        <f>'tab bord'!L11</f>
        <v>0</v>
      </c>
      <c r="C230" s="70">
        <f t="shared" si="4"/>
        <v>0</v>
      </c>
      <c r="E230" s="19"/>
      <c r="F230" s="20"/>
      <c r="G230" s="66"/>
      <c r="H230" s="22"/>
      <c r="I230" s="24"/>
      <c r="J230" s="1"/>
      <c r="K230" s="1"/>
      <c r="L230" s="1"/>
      <c r="M230" s="1"/>
      <c r="N230" s="1"/>
    </row>
    <row r="231" spans="2:14" x14ac:dyDescent="0.15">
      <c r="B231" s="69">
        <f>'tab bord'!L12</f>
        <v>0</v>
      </c>
      <c r="C231" s="70">
        <f t="shared" si="4"/>
        <v>0</v>
      </c>
      <c r="E231" s="19"/>
      <c r="F231" s="20"/>
      <c r="G231" s="66"/>
      <c r="H231" s="22"/>
      <c r="I231" s="24"/>
      <c r="J231" s="1"/>
      <c r="K231" s="1"/>
      <c r="L231" s="1"/>
      <c r="M231" s="1"/>
      <c r="N231" s="1"/>
    </row>
    <row r="232" spans="2:14" ht="12" customHeight="1" x14ac:dyDescent="0.15">
      <c r="B232" s="69">
        <f>'tab bord'!L13</f>
        <v>0</v>
      </c>
      <c r="C232" s="70">
        <f t="shared" si="4"/>
        <v>0</v>
      </c>
      <c r="E232" s="19"/>
      <c r="F232" s="20"/>
      <c r="G232" s="66"/>
      <c r="H232" s="22"/>
      <c r="I232" s="24"/>
      <c r="J232" s="1"/>
      <c r="K232" s="1"/>
      <c r="L232" s="1"/>
      <c r="M232" s="1"/>
      <c r="N232" s="1"/>
    </row>
    <row r="233" spans="2:14" x14ac:dyDescent="0.15">
      <c r="B233" s="69">
        <f>'tab bord'!L14</f>
        <v>0</v>
      </c>
      <c r="C233" s="70">
        <f t="shared" si="4"/>
        <v>0</v>
      </c>
      <c r="E233" s="19"/>
      <c r="F233" s="20"/>
      <c r="G233" s="66"/>
      <c r="H233" s="22"/>
      <c r="I233" s="24"/>
      <c r="J233" s="1"/>
      <c r="K233" s="1"/>
      <c r="L233" s="1"/>
      <c r="M233" s="1"/>
      <c r="N233" s="1"/>
    </row>
    <row r="234" spans="2:14" x14ac:dyDescent="0.15">
      <c r="B234" s="69">
        <f>'tab bord'!L15</f>
        <v>0</v>
      </c>
      <c r="C234" s="70">
        <f t="shared" si="4"/>
        <v>0</v>
      </c>
      <c r="E234" s="19"/>
      <c r="F234" s="20"/>
      <c r="G234" s="66"/>
      <c r="H234" s="22"/>
      <c r="I234" s="24"/>
      <c r="J234" s="1"/>
      <c r="K234" s="1"/>
      <c r="L234" s="1"/>
      <c r="M234" s="1"/>
      <c r="N234" s="1"/>
    </row>
    <row r="235" spans="2:14" x14ac:dyDescent="0.15">
      <c r="B235" s="69">
        <f>'tab bord'!L16</f>
        <v>0</v>
      </c>
      <c r="C235" s="70">
        <f t="shared" si="4"/>
        <v>0</v>
      </c>
      <c r="E235" s="19"/>
      <c r="F235" s="20"/>
      <c r="G235" s="66"/>
      <c r="H235" s="22"/>
      <c r="I235" s="24"/>
      <c r="J235" s="1"/>
      <c r="K235" s="1"/>
      <c r="L235" s="1"/>
      <c r="M235" s="1"/>
      <c r="N235" s="1"/>
    </row>
    <row r="236" spans="2:14" ht="15" customHeight="1" x14ac:dyDescent="0.15">
      <c r="B236" s="69">
        <f>'tab bord'!L17</f>
        <v>0</v>
      </c>
      <c r="C236" s="70">
        <f t="shared" si="4"/>
        <v>0</v>
      </c>
      <c r="E236" s="19"/>
      <c r="F236" s="20"/>
      <c r="G236" s="66"/>
      <c r="H236" s="22"/>
      <c r="I236" s="24"/>
      <c r="J236" s="1"/>
      <c r="K236" s="1"/>
      <c r="L236" s="1"/>
      <c r="M236" s="1"/>
      <c r="N236" s="1"/>
    </row>
    <row r="237" spans="2:14" x14ac:dyDescent="0.15">
      <c r="B237" s="69">
        <f>'tab bord'!L18</f>
        <v>0</v>
      </c>
      <c r="C237" s="70">
        <f t="shared" si="4"/>
        <v>0</v>
      </c>
      <c r="E237" s="19"/>
      <c r="F237" s="20"/>
      <c r="G237" s="66"/>
      <c r="H237" s="22"/>
      <c r="I237" s="24"/>
      <c r="J237" s="1"/>
      <c r="K237" s="1"/>
      <c r="L237" s="1"/>
      <c r="M237" s="1"/>
      <c r="N237" s="1"/>
    </row>
    <row r="238" spans="2:14" x14ac:dyDescent="0.15">
      <c r="B238" s="69">
        <f>'tab bord'!L19</f>
        <v>0</v>
      </c>
      <c r="C238" s="70">
        <f t="shared" si="4"/>
        <v>0</v>
      </c>
      <c r="E238" s="19"/>
      <c r="F238" s="20"/>
      <c r="G238" s="66"/>
      <c r="H238" s="22"/>
      <c r="I238" s="24"/>
      <c r="J238" s="1"/>
      <c r="K238" s="1"/>
      <c r="L238" s="1"/>
      <c r="M238" s="1"/>
      <c r="N238" s="1"/>
    </row>
    <row r="239" spans="2:14" x14ac:dyDescent="0.15">
      <c r="B239" s="69">
        <f>'tab bord'!L20</f>
        <v>0</v>
      </c>
      <c r="C239" s="70">
        <f t="shared" si="4"/>
        <v>0</v>
      </c>
      <c r="E239" s="19"/>
      <c r="F239" s="20"/>
      <c r="G239" s="66"/>
      <c r="H239" s="22"/>
      <c r="I239" s="24"/>
      <c r="J239" s="1"/>
      <c r="K239" s="1"/>
      <c r="L239" s="1"/>
      <c r="M239" s="1"/>
      <c r="N239" s="1"/>
    </row>
    <row r="240" spans="2:14" ht="13.5" customHeight="1" x14ac:dyDescent="0.15">
      <c r="B240" s="69">
        <f>'tab bord'!L21</f>
        <v>0</v>
      </c>
      <c r="C240" s="70">
        <f t="shared" si="4"/>
        <v>0</v>
      </c>
      <c r="E240" s="19"/>
      <c r="F240" s="20"/>
      <c r="G240" s="66"/>
      <c r="H240" s="22"/>
      <c r="I240" s="24"/>
      <c r="J240" s="1"/>
      <c r="K240" s="1"/>
      <c r="L240" s="1"/>
      <c r="M240" s="1"/>
      <c r="N240" s="1"/>
    </row>
    <row r="241" spans="2:14" x14ac:dyDescent="0.15">
      <c r="B241" s="69">
        <f>'tab bord'!L22</f>
        <v>0</v>
      </c>
      <c r="C241" s="70">
        <f t="shared" si="4"/>
        <v>0</v>
      </c>
      <c r="E241" s="19"/>
      <c r="F241" s="20"/>
      <c r="G241" s="66"/>
      <c r="H241" s="22"/>
      <c r="I241" s="24"/>
      <c r="J241" s="1"/>
      <c r="K241" s="1"/>
      <c r="L241" s="1"/>
      <c r="M241" s="1"/>
      <c r="N241" s="1"/>
    </row>
    <row r="242" spans="2:14" x14ac:dyDescent="0.15">
      <c r="B242" s="69">
        <f>'tab bord'!L23</f>
        <v>0</v>
      </c>
      <c r="C242" s="70">
        <f t="shared" si="4"/>
        <v>0</v>
      </c>
      <c r="E242" s="19"/>
      <c r="F242" s="20"/>
      <c r="G242" s="66"/>
      <c r="H242" s="22"/>
      <c r="I242" s="24"/>
      <c r="J242" s="1"/>
      <c r="K242" s="1"/>
      <c r="L242" s="1"/>
      <c r="M242" s="1"/>
      <c r="N242" s="1"/>
    </row>
    <row r="243" spans="2:14" x14ac:dyDescent="0.15">
      <c r="B243" s="69">
        <f>'tab bord'!L24</f>
        <v>0</v>
      </c>
      <c r="C243" s="70">
        <f t="shared" si="4"/>
        <v>0</v>
      </c>
      <c r="E243" s="19"/>
      <c r="F243" s="20"/>
      <c r="G243" s="66"/>
      <c r="H243" s="22"/>
      <c r="I243" s="24"/>
      <c r="J243" s="1"/>
      <c r="K243" s="1"/>
      <c r="L243" s="1"/>
      <c r="M243" s="1"/>
      <c r="N243" s="1"/>
    </row>
    <row r="244" spans="2:14" x14ac:dyDescent="0.15">
      <c r="B244" s="69">
        <f>'tab bord'!L25</f>
        <v>0</v>
      </c>
      <c r="C244" s="70">
        <f t="shared" si="4"/>
        <v>0</v>
      </c>
      <c r="E244" s="19"/>
      <c r="F244" s="20"/>
      <c r="G244" s="66"/>
      <c r="H244" s="22"/>
      <c r="I244" s="24"/>
      <c r="J244" s="1"/>
      <c r="K244" s="1"/>
      <c r="L244" s="1"/>
      <c r="M244" s="1"/>
      <c r="N244" s="1"/>
    </row>
    <row r="245" spans="2:14" x14ac:dyDescent="0.15">
      <c r="B245" s="69">
        <f>'tab bord'!L26</f>
        <v>0</v>
      </c>
      <c r="C245" s="70">
        <f t="shared" si="4"/>
        <v>0</v>
      </c>
      <c r="E245" s="19"/>
      <c r="F245" s="20"/>
      <c r="G245" s="66"/>
      <c r="H245" s="22"/>
      <c r="I245" s="24"/>
      <c r="J245" s="1"/>
      <c r="K245" s="1"/>
      <c r="L245" s="1"/>
      <c r="M245" s="1"/>
      <c r="N245" s="1"/>
    </row>
    <row r="246" spans="2:14" x14ac:dyDescent="0.15">
      <c r="B246" s="69">
        <f>'tab bord'!L27</f>
        <v>0</v>
      </c>
      <c r="C246" s="70">
        <f t="shared" si="4"/>
        <v>0</v>
      </c>
      <c r="E246" s="19"/>
      <c r="F246" s="20"/>
      <c r="G246" s="66"/>
      <c r="H246" s="22"/>
      <c r="I246" s="24"/>
      <c r="J246" s="1"/>
      <c r="K246" s="1"/>
      <c r="L246" s="1"/>
      <c r="M246" s="1"/>
      <c r="N246" s="1"/>
    </row>
    <row r="247" spans="2:14" x14ac:dyDescent="0.15">
      <c r="B247" s="69">
        <f>'tab bord'!L28</f>
        <v>0</v>
      </c>
      <c r="C247" s="70">
        <f t="shared" si="4"/>
        <v>0</v>
      </c>
      <c r="E247" s="19"/>
      <c r="F247" s="20"/>
      <c r="G247" s="66"/>
      <c r="H247" s="22"/>
      <c r="I247" s="24"/>
      <c r="J247" s="1"/>
      <c r="K247" s="1"/>
      <c r="L247" s="1"/>
      <c r="M247" s="1"/>
      <c r="N247" s="1"/>
    </row>
    <row r="248" spans="2:14" x14ac:dyDescent="0.15">
      <c r="B248" s="69">
        <f>'tab bord'!L29</f>
        <v>0</v>
      </c>
      <c r="C248" s="70">
        <f t="shared" si="4"/>
        <v>0</v>
      </c>
      <c r="E248" s="19"/>
      <c r="F248" s="20"/>
      <c r="G248" s="66"/>
      <c r="H248" s="22"/>
      <c r="I248" s="24"/>
      <c r="J248" s="1"/>
      <c r="K248" s="1"/>
      <c r="L248" s="1"/>
      <c r="M248" s="1"/>
      <c r="N248" s="1"/>
    </row>
    <row r="249" spans="2:14" x14ac:dyDescent="0.15">
      <c r="B249" s="69">
        <f>'tab bord'!L30</f>
        <v>0</v>
      </c>
      <c r="C249" s="70">
        <f t="shared" si="4"/>
        <v>0</v>
      </c>
      <c r="E249" s="19"/>
      <c r="F249" s="20"/>
      <c r="G249" s="66"/>
      <c r="H249" s="22"/>
      <c r="I249" s="24"/>
      <c r="J249" s="1"/>
      <c r="K249" s="1"/>
      <c r="L249" s="1"/>
      <c r="M249" s="1"/>
      <c r="N249" s="1"/>
    </row>
    <row r="250" spans="2:14" x14ac:dyDescent="0.15">
      <c r="B250" s="69">
        <f>'tab bord'!L31</f>
        <v>0</v>
      </c>
      <c r="C250" s="70">
        <f t="shared" si="4"/>
        <v>0</v>
      </c>
      <c r="E250" s="19"/>
      <c r="F250" s="20"/>
      <c r="G250" s="66"/>
      <c r="H250" s="22"/>
      <c r="I250" s="24"/>
      <c r="J250" s="1"/>
      <c r="K250" s="1"/>
      <c r="L250" s="1"/>
      <c r="M250" s="1"/>
      <c r="N250" s="1"/>
    </row>
    <row r="251" spans="2:14" ht="15.75" customHeight="1" x14ac:dyDescent="0.15">
      <c r="B251" s="69">
        <f>'tab bord'!L32</f>
        <v>0</v>
      </c>
      <c r="C251" s="70">
        <f t="shared" si="4"/>
        <v>0</v>
      </c>
      <c r="E251" s="19"/>
      <c r="F251" s="20"/>
      <c r="G251" s="66"/>
      <c r="H251" s="22"/>
      <c r="I251" s="24"/>
      <c r="J251" s="1"/>
      <c r="K251" s="1"/>
      <c r="L251" s="1"/>
      <c r="M251" s="1"/>
      <c r="N251" s="1"/>
    </row>
    <row r="252" spans="2:14" x14ac:dyDescent="0.15">
      <c r="B252" s="69">
        <f>'tab bord'!L33</f>
        <v>0</v>
      </c>
      <c r="C252" s="70">
        <f t="shared" si="4"/>
        <v>0</v>
      </c>
      <c r="E252" s="19"/>
      <c r="F252" s="20"/>
      <c r="G252" s="66"/>
      <c r="H252" s="22"/>
      <c r="I252" s="24"/>
      <c r="J252" s="1"/>
      <c r="K252" s="1"/>
      <c r="L252" s="1"/>
      <c r="M252" s="1"/>
      <c r="N252" s="1"/>
    </row>
    <row r="253" spans="2:14" x14ac:dyDescent="0.15">
      <c r="B253" s="69">
        <f>'tab bord'!L34</f>
        <v>0</v>
      </c>
      <c r="C253" s="70">
        <f t="shared" si="4"/>
        <v>0</v>
      </c>
      <c r="E253" s="19"/>
      <c r="F253" s="20"/>
      <c r="G253" s="66"/>
      <c r="H253" s="22"/>
      <c r="I253" s="24"/>
      <c r="J253" s="1"/>
      <c r="K253" s="1"/>
      <c r="L253" s="1"/>
      <c r="M253" s="1"/>
      <c r="N253" s="1"/>
    </row>
    <row r="254" spans="2:14" x14ac:dyDescent="0.15">
      <c r="B254" s="69">
        <f>'tab bord'!L35</f>
        <v>0</v>
      </c>
      <c r="C254" s="70">
        <f t="shared" si="4"/>
        <v>0</v>
      </c>
      <c r="E254" s="19"/>
      <c r="F254" s="20"/>
      <c r="G254" s="66"/>
      <c r="H254" s="22"/>
      <c r="I254" s="24"/>
      <c r="J254" s="1"/>
      <c r="K254" s="1"/>
      <c r="L254" s="1"/>
      <c r="M254" s="1"/>
      <c r="N254" s="1"/>
    </row>
    <row r="255" spans="2:14" x14ac:dyDescent="0.15">
      <c r="B255" s="69">
        <f>'tab bord'!L36</f>
        <v>0</v>
      </c>
      <c r="C255" s="70">
        <f t="shared" si="4"/>
        <v>0</v>
      </c>
      <c r="E255" s="19"/>
      <c r="F255" s="20"/>
      <c r="G255" s="66"/>
      <c r="H255" s="22"/>
      <c r="I255" s="24"/>
      <c r="J255" s="1"/>
      <c r="K255" s="1"/>
      <c r="L255" s="1"/>
      <c r="M255" s="1"/>
      <c r="N255" s="1"/>
    </row>
    <row r="256" spans="2:14" x14ac:dyDescent="0.15">
      <c r="B256" s="69">
        <f>'tab bord'!L37</f>
        <v>0</v>
      </c>
      <c r="C256" s="70">
        <f t="shared" si="4"/>
        <v>0</v>
      </c>
      <c r="E256" s="19"/>
      <c r="F256" s="20"/>
      <c r="G256" s="66"/>
      <c r="H256" s="22"/>
      <c r="I256" s="24"/>
      <c r="J256" s="1"/>
      <c r="K256" s="1"/>
      <c r="L256" s="1"/>
      <c r="M256" s="1"/>
      <c r="N256" s="1"/>
    </row>
    <row r="257" spans="2:14" x14ac:dyDescent="0.15">
      <c r="B257" s="69">
        <f>'tab bord'!L38</f>
        <v>0</v>
      </c>
      <c r="C257" s="70">
        <f t="shared" si="4"/>
        <v>0</v>
      </c>
      <c r="E257" s="19"/>
      <c r="F257" s="20"/>
      <c r="G257" s="66"/>
      <c r="H257" s="22"/>
      <c r="I257" s="24"/>
      <c r="J257" s="1"/>
      <c r="K257" s="1"/>
      <c r="L257" s="1"/>
      <c r="M257" s="1"/>
      <c r="N257" s="1"/>
    </row>
    <row r="258" spans="2:14" x14ac:dyDescent="0.15">
      <c r="B258" s="69">
        <f>'tab bord'!L39</f>
        <v>0</v>
      </c>
      <c r="C258" s="70">
        <f t="shared" si="4"/>
        <v>0</v>
      </c>
      <c r="E258" s="19"/>
      <c r="F258" s="20"/>
      <c r="G258" s="66"/>
      <c r="H258" s="22"/>
      <c r="I258" s="24"/>
      <c r="J258" s="1"/>
      <c r="K258" s="1"/>
      <c r="L258" s="1"/>
      <c r="M258" s="1"/>
      <c r="N258" s="1"/>
    </row>
    <row r="259" spans="2:14" x14ac:dyDescent="0.15">
      <c r="B259" s="69">
        <f>'tab bord'!L40</f>
        <v>0</v>
      </c>
      <c r="C259" s="70">
        <f t="shared" si="4"/>
        <v>0</v>
      </c>
      <c r="E259" s="19"/>
      <c r="F259" s="20"/>
      <c r="G259" s="66"/>
      <c r="H259" s="22"/>
      <c r="I259" s="24"/>
      <c r="J259" s="1"/>
      <c r="K259" s="1"/>
      <c r="L259" s="1"/>
      <c r="M259" s="1"/>
      <c r="N259" s="1"/>
    </row>
    <row r="260" spans="2:14" x14ac:dyDescent="0.15">
      <c r="B260" s="69">
        <f>'tab bord'!L41</f>
        <v>0</v>
      </c>
      <c r="C260" s="70">
        <f t="shared" si="4"/>
        <v>0</v>
      </c>
      <c r="E260" s="19"/>
      <c r="F260" s="20"/>
      <c r="G260" s="66"/>
      <c r="H260" s="22"/>
      <c r="I260" s="24"/>
      <c r="J260" s="1"/>
      <c r="K260" s="1"/>
      <c r="L260" s="1"/>
      <c r="M260" s="1"/>
      <c r="N260" s="1"/>
    </row>
    <row r="261" spans="2:14" x14ac:dyDescent="0.15">
      <c r="B261" s="69">
        <f>'tab bord'!L42</f>
        <v>0</v>
      </c>
      <c r="C261" s="70">
        <f t="shared" si="4"/>
        <v>0</v>
      </c>
      <c r="E261" s="19"/>
      <c r="F261" s="20"/>
      <c r="G261" s="66"/>
      <c r="H261" s="22"/>
      <c r="I261" s="24"/>
      <c r="J261" s="1"/>
      <c r="K261" s="1"/>
      <c r="L261" s="1"/>
      <c r="M261" s="1"/>
      <c r="N261" s="1"/>
    </row>
    <row r="262" spans="2:14" x14ac:dyDescent="0.15">
      <c r="B262" s="69">
        <f>'tab bord'!L43</f>
        <v>0</v>
      </c>
      <c r="C262" s="70">
        <f t="shared" si="4"/>
        <v>0</v>
      </c>
      <c r="E262" s="19"/>
      <c r="F262" s="20"/>
      <c r="G262" s="66"/>
      <c r="H262" s="22"/>
      <c r="I262" s="24"/>
      <c r="J262" s="1"/>
      <c r="K262" s="1"/>
      <c r="L262" s="1"/>
      <c r="M262" s="1"/>
      <c r="N262" s="1"/>
    </row>
    <row r="263" spans="2:14" x14ac:dyDescent="0.15">
      <c r="B263" s="69">
        <f>'tab bord'!L44</f>
        <v>0</v>
      </c>
      <c r="C263" s="70">
        <f t="shared" si="4"/>
        <v>0</v>
      </c>
      <c r="E263" s="19"/>
      <c r="F263" s="20"/>
      <c r="G263" s="66"/>
      <c r="H263" s="22"/>
      <c r="I263" s="24"/>
      <c r="J263" s="1"/>
      <c r="K263" s="1"/>
      <c r="L263" s="1"/>
      <c r="M263" s="1"/>
      <c r="N263" s="1"/>
    </row>
    <row r="264" spans="2:14" x14ac:dyDescent="0.15">
      <c r="B264" s="69">
        <f>'tab bord'!L45</f>
        <v>0</v>
      </c>
      <c r="C264" s="70">
        <f t="shared" si="4"/>
        <v>0</v>
      </c>
      <c r="E264" s="19"/>
      <c r="F264" s="20"/>
      <c r="G264" s="66"/>
      <c r="H264" s="22"/>
      <c r="I264" s="24"/>
      <c r="J264" s="1"/>
      <c r="K264" s="1"/>
      <c r="L264" s="1"/>
      <c r="M264" s="1"/>
      <c r="N264" s="1"/>
    </row>
    <row r="265" spans="2:14" ht="11.25" customHeight="1" x14ac:dyDescent="0.15">
      <c r="B265" s="69">
        <f>'tab bord'!L46</f>
        <v>0</v>
      </c>
      <c r="C265" s="70">
        <f t="shared" si="4"/>
        <v>0</v>
      </c>
      <c r="E265" s="19"/>
      <c r="F265" s="20"/>
      <c r="G265" s="66"/>
      <c r="H265" s="22"/>
      <c r="I265" s="24"/>
      <c r="J265" s="1"/>
      <c r="K265" s="1"/>
      <c r="L265" s="1"/>
      <c r="M265" s="1"/>
      <c r="N265" s="1"/>
    </row>
    <row r="266" spans="2:14" hidden="1" x14ac:dyDescent="0.15">
      <c r="B266" s="69">
        <f>'tab bord'!L47</f>
        <v>0</v>
      </c>
      <c r="C266" s="70">
        <f t="shared" si="4"/>
        <v>0</v>
      </c>
      <c r="E266" s="19"/>
      <c r="F266" s="20"/>
      <c r="G266" s="66"/>
      <c r="H266" s="22"/>
      <c r="I266" s="24"/>
      <c r="J266" s="1"/>
      <c r="K266" s="1"/>
      <c r="L266" s="1"/>
      <c r="M266" s="1"/>
      <c r="N266" s="1"/>
    </row>
    <row r="267" spans="2:14" hidden="1" x14ac:dyDescent="0.15">
      <c r="B267" s="69">
        <f>'tab bord'!L48</f>
        <v>0</v>
      </c>
      <c r="C267" s="70">
        <f t="shared" si="4"/>
        <v>0</v>
      </c>
      <c r="E267" s="19"/>
      <c r="F267" s="20"/>
      <c r="G267" s="66"/>
      <c r="H267" s="22"/>
      <c r="I267" s="24"/>
      <c r="J267" s="1"/>
      <c r="K267" s="1"/>
      <c r="L267" s="1"/>
      <c r="M267" s="1"/>
      <c r="N267" s="1"/>
    </row>
    <row r="268" spans="2:14" hidden="1" x14ac:dyDescent="0.15">
      <c r="B268" s="69">
        <f>'tab bord'!L49</f>
        <v>0</v>
      </c>
      <c r="C268" s="70">
        <f t="shared" si="4"/>
        <v>0</v>
      </c>
      <c r="E268" s="19"/>
      <c r="F268" s="20"/>
      <c r="G268" s="66"/>
      <c r="H268" s="22"/>
      <c r="I268" s="24"/>
      <c r="J268" s="1"/>
      <c r="K268" s="1"/>
      <c r="L268" s="1"/>
      <c r="M268" s="1"/>
      <c r="N268" s="1"/>
    </row>
    <row r="269" spans="2:14" hidden="1" x14ac:dyDescent="0.15">
      <c r="B269" s="69">
        <f>'tab bord'!L50</f>
        <v>0</v>
      </c>
      <c r="C269" s="70">
        <f t="shared" si="4"/>
        <v>0</v>
      </c>
      <c r="E269" s="19"/>
      <c r="F269" s="20"/>
      <c r="G269" s="66"/>
      <c r="H269" s="22"/>
      <c r="I269" s="24"/>
      <c r="J269" s="1"/>
      <c r="K269" s="1"/>
      <c r="L269" s="1"/>
      <c r="M269" s="1"/>
      <c r="N269" s="1"/>
    </row>
    <row r="270" spans="2:14" x14ac:dyDescent="0.15">
      <c r="B270" s="69">
        <f>'tab bord'!L51</f>
        <v>0</v>
      </c>
      <c r="C270" s="70">
        <f t="shared" si="4"/>
        <v>0</v>
      </c>
      <c r="E270" s="19"/>
      <c r="F270" s="20"/>
      <c r="G270" s="66"/>
      <c r="H270" s="22"/>
      <c r="I270" s="24"/>
      <c r="J270" s="1"/>
      <c r="K270" s="1"/>
      <c r="L270" s="1"/>
      <c r="M270" s="1"/>
      <c r="N270" s="1"/>
    </row>
    <row r="271" spans="2:14" x14ac:dyDescent="0.15">
      <c r="B271" s="69">
        <f>'tab bord'!L52</f>
        <v>0</v>
      </c>
      <c r="C271" s="70">
        <f t="shared" si="4"/>
        <v>0</v>
      </c>
      <c r="E271" s="19"/>
      <c r="F271" s="20"/>
      <c r="G271" s="66"/>
      <c r="H271" s="22"/>
      <c r="I271" s="24"/>
      <c r="J271" s="1"/>
      <c r="K271" s="1"/>
      <c r="L271" s="1"/>
      <c r="M271" s="1"/>
      <c r="N271" s="1"/>
    </row>
    <row r="272" spans="2:14" x14ac:dyDescent="0.15">
      <c r="B272" s="69">
        <f>'tab bord'!L53</f>
        <v>0</v>
      </c>
      <c r="C272" s="70">
        <f t="shared" si="4"/>
        <v>0</v>
      </c>
      <c r="E272" s="19"/>
      <c r="F272" s="20"/>
      <c r="G272" s="66"/>
      <c r="H272" s="22"/>
      <c r="I272" s="24"/>
      <c r="J272" s="1"/>
      <c r="K272" s="1"/>
      <c r="L272" s="1"/>
      <c r="M272" s="1"/>
      <c r="N272" s="1"/>
    </row>
    <row r="273" spans="2:14" x14ac:dyDescent="0.15">
      <c r="B273" s="69">
        <f>'tab bord'!L54</f>
        <v>0</v>
      </c>
      <c r="C273" s="70">
        <f t="shared" si="4"/>
        <v>0</v>
      </c>
      <c r="E273" s="19"/>
      <c r="F273" s="20"/>
      <c r="G273" s="66"/>
      <c r="H273" s="22"/>
      <c r="I273" s="24"/>
      <c r="J273" s="1"/>
      <c r="K273" s="1"/>
      <c r="L273" s="1"/>
      <c r="M273" s="1"/>
      <c r="N273" s="1"/>
    </row>
    <row r="274" spans="2:14" x14ac:dyDescent="0.15">
      <c r="B274" s="69">
        <f>'tab bord'!L55</f>
        <v>0</v>
      </c>
      <c r="C274" s="70">
        <f t="shared" si="4"/>
        <v>0</v>
      </c>
      <c r="E274" s="19"/>
      <c r="F274" s="20"/>
      <c r="G274" s="66"/>
      <c r="H274" s="22"/>
      <c r="I274" s="24"/>
      <c r="J274" s="1"/>
      <c r="K274" s="1"/>
      <c r="L274" s="1"/>
      <c r="M274" s="1"/>
      <c r="N274" s="1"/>
    </row>
    <row r="275" spans="2:14" x14ac:dyDescent="0.15">
      <c r="B275" s="69">
        <f>'tab bord'!L56</f>
        <v>0</v>
      </c>
      <c r="C275" s="70">
        <f t="shared" si="4"/>
        <v>0</v>
      </c>
      <c r="E275" s="19"/>
      <c r="F275" s="20"/>
      <c r="G275" s="66"/>
      <c r="H275" s="22"/>
      <c r="I275" s="24"/>
      <c r="J275" s="1"/>
      <c r="K275" s="1"/>
      <c r="L275" s="1"/>
      <c r="M275" s="1"/>
      <c r="N275" s="1"/>
    </row>
    <row r="276" spans="2:14" x14ac:dyDescent="0.15">
      <c r="B276" s="69">
        <f>'tab bord'!L57</f>
        <v>0</v>
      </c>
      <c r="C276" s="70">
        <f t="shared" si="4"/>
        <v>0</v>
      </c>
      <c r="E276" s="19"/>
      <c r="F276" s="20"/>
      <c r="G276" s="66"/>
      <c r="H276" s="22"/>
      <c r="I276" s="24"/>
      <c r="J276" s="1"/>
      <c r="K276" s="1"/>
      <c r="L276" s="1"/>
      <c r="M276" s="1"/>
      <c r="N276" s="1"/>
    </row>
    <row r="277" spans="2:14" x14ac:dyDescent="0.15">
      <c r="B277" s="69">
        <f>'tab bord'!L58</f>
        <v>0</v>
      </c>
      <c r="C277" s="70">
        <f t="shared" si="4"/>
        <v>0</v>
      </c>
      <c r="E277" s="19"/>
      <c r="F277" s="20"/>
      <c r="G277" s="66"/>
      <c r="H277" s="22"/>
      <c r="I277" s="24"/>
      <c r="J277" s="1"/>
      <c r="K277" s="1"/>
      <c r="L277" s="1"/>
      <c r="M277" s="1"/>
      <c r="N277" s="1"/>
    </row>
    <row r="278" spans="2:14" x14ac:dyDescent="0.15">
      <c r="B278" s="69">
        <f>'tab bord'!L59</f>
        <v>0</v>
      </c>
      <c r="C278" s="70">
        <f t="shared" si="4"/>
        <v>0</v>
      </c>
      <c r="E278" s="19"/>
      <c r="F278" s="20"/>
      <c r="G278" s="66"/>
      <c r="H278" s="22"/>
      <c r="I278" s="24"/>
      <c r="J278" s="1"/>
      <c r="K278" s="1"/>
      <c r="L278" s="1"/>
      <c r="M278" s="1"/>
      <c r="N278" s="1"/>
    </row>
    <row r="279" spans="2:14" x14ac:dyDescent="0.15">
      <c r="B279" s="69">
        <f>'tab bord'!L60</f>
        <v>0</v>
      </c>
      <c r="C279" s="70">
        <f t="shared" si="4"/>
        <v>0</v>
      </c>
      <c r="E279" s="19"/>
      <c r="F279" s="20"/>
      <c r="G279" s="66"/>
      <c r="H279" s="22"/>
      <c r="I279" s="24"/>
      <c r="J279" s="1"/>
      <c r="K279" s="1"/>
      <c r="L279" s="1"/>
      <c r="M279" s="1"/>
      <c r="N279" s="1"/>
    </row>
    <row r="280" spans="2:14" x14ac:dyDescent="0.15">
      <c r="B280" s="69">
        <f>'tab bord'!L61</f>
        <v>0</v>
      </c>
      <c r="C280" s="70">
        <f t="shared" si="4"/>
        <v>0</v>
      </c>
      <c r="E280" s="19"/>
      <c r="F280" s="20"/>
      <c r="G280" s="66"/>
      <c r="H280" s="22"/>
      <c r="I280" s="24"/>
      <c r="J280" s="1"/>
      <c r="K280" s="1"/>
      <c r="L280" s="1"/>
      <c r="M280" s="1"/>
      <c r="N280" s="1"/>
    </row>
    <row r="281" spans="2:14" x14ac:dyDescent="0.15">
      <c r="B281" s="69">
        <f>'tab bord'!L62</f>
        <v>0</v>
      </c>
      <c r="C281" s="70">
        <f t="shared" si="4"/>
        <v>0</v>
      </c>
      <c r="E281" s="19"/>
      <c r="F281" s="20"/>
      <c r="G281" s="66"/>
      <c r="H281" s="22"/>
      <c r="I281" s="24"/>
      <c r="J281" s="1"/>
      <c r="K281" s="1"/>
      <c r="L281" s="1"/>
      <c r="M281" s="1"/>
      <c r="N281" s="1"/>
    </row>
    <row r="282" spans="2:14" x14ac:dyDescent="0.15">
      <c r="B282" s="69">
        <f>'tab bord'!L63</f>
        <v>0</v>
      </c>
      <c r="C282" s="70">
        <f t="shared" si="4"/>
        <v>0</v>
      </c>
      <c r="E282" s="19"/>
      <c r="F282" s="20"/>
      <c r="G282" s="66"/>
      <c r="H282" s="22"/>
      <c r="I282" s="24"/>
      <c r="J282" s="1"/>
      <c r="K282" s="1"/>
      <c r="L282" s="1"/>
      <c r="M282" s="1"/>
      <c r="N282" s="1"/>
    </row>
    <row r="283" spans="2:14" x14ac:dyDescent="0.15">
      <c r="B283" s="69">
        <f>'tab bord'!L64</f>
        <v>0</v>
      </c>
      <c r="C283" s="70">
        <f t="shared" si="4"/>
        <v>0</v>
      </c>
      <c r="E283" s="19"/>
      <c r="F283" s="20"/>
      <c r="G283" s="66"/>
      <c r="H283" s="22"/>
      <c r="I283" s="24"/>
      <c r="J283" s="1"/>
      <c r="K283" s="1"/>
      <c r="L283" s="1"/>
      <c r="M283" s="1"/>
      <c r="N283" s="1"/>
    </row>
    <row r="284" spans="2:14" x14ac:dyDescent="0.15">
      <c r="B284" s="69">
        <f>'tab bord'!L65</f>
        <v>0</v>
      </c>
      <c r="C284" s="70">
        <f t="shared" si="4"/>
        <v>0</v>
      </c>
      <c r="E284" s="19"/>
      <c r="F284" s="20"/>
      <c r="G284" s="66"/>
      <c r="H284" s="22"/>
      <c r="I284" s="24"/>
      <c r="J284" s="1"/>
      <c r="K284" s="1"/>
      <c r="L284" s="1"/>
      <c r="M284" s="1"/>
      <c r="N284" s="1"/>
    </row>
    <row r="285" spans="2:14" x14ac:dyDescent="0.15">
      <c r="B285" s="69">
        <f>'tab bord'!L66</f>
        <v>0</v>
      </c>
      <c r="C285" s="70">
        <f t="shared" si="4"/>
        <v>0</v>
      </c>
      <c r="E285" s="19"/>
      <c r="F285" s="20"/>
      <c r="G285" s="66"/>
      <c r="H285" s="22"/>
      <c r="I285" s="24"/>
      <c r="J285" s="1"/>
      <c r="K285" s="1"/>
      <c r="L285" s="1"/>
      <c r="M285" s="1"/>
      <c r="N285" s="1"/>
    </row>
    <row r="286" spans="2:14" x14ac:dyDescent="0.15">
      <c r="B286" s="69">
        <f>'tab bord'!L67</f>
        <v>0</v>
      </c>
      <c r="C286" s="70">
        <f t="shared" si="4"/>
        <v>0</v>
      </c>
      <c r="E286" s="19"/>
      <c r="F286" s="20"/>
      <c r="G286" s="66"/>
      <c r="H286" s="22"/>
      <c r="I286" s="24"/>
      <c r="J286" s="1"/>
      <c r="K286" s="1"/>
      <c r="L286" s="1"/>
      <c r="M286" s="1"/>
      <c r="N286" s="1"/>
    </row>
    <row r="287" spans="2:14" x14ac:dyDescent="0.15">
      <c r="B287" s="69">
        <f>'tab bord'!L68</f>
        <v>0</v>
      </c>
      <c r="C287" s="70">
        <f t="shared" si="4"/>
        <v>0</v>
      </c>
      <c r="E287" s="19"/>
      <c r="F287" s="20"/>
      <c r="G287" s="66"/>
      <c r="H287" s="22"/>
      <c r="I287" s="24"/>
      <c r="J287" s="1"/>
      <c r="K287" s="1"/>
      <c r="L287" s="1"/>
      <c r="M287" s="1"/>
      <c r="N287" s="1"/>
    </row>
    <row r="288" spans="2:14" x14ac:dyDescent="0.15">
      <c r="B288" s="69">
        <f>'tab bord'!L69</f>
        <v>0</v>
      </c>
      <c r="C288" s="70">
        <f t="shared" ref="C288:C299" si="5">SUMIF(N:N,B288,O:O)</f>
        <v>0</v>
      </c>
      <c r="E288" s="19"/>
      <c r="F288" s="20"/>
      <c r="G288" s="66"/>
      <c r="H288" s="22"/>
      <c r="I288" s="24"/>
      <c r="J288" s="1"/>
      <c r="K288" s="1"/>
      <c r="L288" s="1"/>
      <c r="M288" s="1"/>
      <c r="N288" s="1"/>
    </row>
    <row r="289" spans="2:14" x14ac:dyDescent="0.15">
      <c r="B289" s="69">
        <f>'tab bord'!L70</f>
        <v>0</v>
      </c>
      <c r="C289" s="70">
        <f t="shared" si="5"/>
        <v>0</v>
      </c>
      <c r="E289" s="19"/>
      <c r="F289" s="20"/>
      <c r="G289" s="66"/>
      <c r="H289" s="22"/>
      <c r="I289" s="24"/>
      <c r="J289" s="1"/>
      <c r="K289" s="1"/>
      <c r="L289" s="1"/>
      <c r="M289" s="1"/>
      <c r="N289" s="1"/>
    </row>
    <row r="290" spans="2:14" x14ac:dyDescent="0.15">
      <c r="B290" s="69">
        <f>'tab bord'!L71</f>
        <v>0</v>
      </c>
      <c r="C290" s="70">
        <f t="shared" si="5"/>
        <v>0</v>
      </c>
      <c r="E290" s="19"/>
      <c r="F290" s="20"/>
      <c r="G290" s="66"/>
      <c r="H290" s="22"/>
      <c r="I290" s="24"/>
      <c r="J290" s="1"/>
      <c r="K290" s="1"/>
      <c r="L290" s="1"/>
      <c r="M290" s="1"/>
      <c r="N290" s="1"/>
    </row>
    <row r="291" spans="2:14" x14ac:dyDescent="0.15">
      <c r="B291" s="69">
        <f>'tab bord'!L72</f>
        <v>0</v>
      </c>
      <c r="C291" s="70">
        <f t="shared" si="5"/>
        <v>0</v>
      </c>
      <c r="E291" s="19"/>
      <c r="F291" s="20"/>
      <c r="G291" s="66"/>
      <c r="H291" s="22"/>
      <c r="I291" s="24"/>
      <c r="J291" s="1"/>
      <c r="K291" s="1"/>
      <c r="L291" s="1"/>
      <c r="M291" s="1"/>
      <c r="N291" s="1"/>
    </row>
    <row r="292" spans="2:14" x14ac:dyDescent="0.15">
      <c r="B292" s="69">
        <f>'tab bord'!L73</f>
        <v>0</v>
      </c>
      <c r="C292" s="70">
        <f t="shared" si="5"/>
        <v>0</v>
      </c>
      <c r="E292" s="19"/>
      <c r="F292" s="20"/>
      <c r="G292" s="66"/>
      <c r="H292" s="22"/>
      <c r="I292" s="24"/>
      <c r="J292" s="1"/>
      <c r="K292" s="1"/>
      <c r="L292" s="1"/>
      <c r="M292" s="1"/>
      <c r="N292" s="1"/>
    </row>
    <row r="293" spans="2:14" x14ac:dyDescent="0.15">
      <c r="B293" s="69">
        <f>'tab bord'!L74</f>
        <v>0</v>
      </c>
      <c r="C293" s="70">
        <f t="shared" si="5"/>
        <v>0</v>
      </c>
      <c r="E293" s="19"/>
      <c r="F293" s="20"/>
      <c r="G293" s="66"/>
      <c r="H293" s="22"/>
      <c r="I293" s="24"/>
      <c r="J293" s="1"/>
      <c r="K293" s="1"/>
      <c r="L293" s="1"/>
      <c r="M293" s="1"/>
      <c r="N293" s="1"/>
    </row>
    <row r="294" spans="2:14" x14ac:dyDescent="0.15">
      <c r="B294" s="69">
        <f>'tab bord'!L75</f>
        <v>0</v>
      </c>
      <c r="C294" s="70">
        <f t="shared" si="5"/>
        <v>0</v>
      </c>
      <c r="E294" s="19"/>
      <c r="F294" s="20"/>
      <c r="G294" s="66"/>
      <c r="H294" s="22"/>
      <c r="I294" s="24"/>
      <c r="J294" s="1"/>
      <c r="K294" s="1"/>
      <c r="L294" s="1"/>
      <c r="M294" s="1"/>
      <c r="N294" s="1"/>
    </row>
    <row r="295" spans="2:14" x14ac:dyDescent="0.15">
      <c r="B295" s="69">
        <f>'tab bord'!L76</f>
        <v>0</v>
      </c>
      <c r="C295" s="70">
        <f t="shared" si="5"/>
        <v>0</v>
      </c>
      <c r="E295" s="19"/>
      <c r="F295" s="20"/>
      <c r="G295" s="66"/>
      <c r="H295" s="22"/>
      <c r="I295" s="24"/>
      <c r="J295" s="1"/>
      <c r="K295" s="1"/>
      <c r="L295" s="1"/>
      <c r="M295" s="1"/>
      <c r="N295" s="1"/>
    </row>
    <row r="296" spans="2:14" x14ac:dyDescent="0.15">
      <c r="B296" s="69">
        <f>'tab bord'!L77</f>
        <v>0</v>
      </c>
      <c r="C296" s="70">
        <f t="shared" si="5"/>
        <v>0</v>
      </c>
      <c r="E296" s="19"/>
      <c r="F296" s="20"/>
      <c r="G296" s="66"/>
      <c r="H296" s="22"/>
      <c r="I296" s="24"/>
      <c r="J296" s="1"/>
      <c r="K296" s="1"/>
      <c r="L296" s="1"/>
      <c r="M296" s="1"/>
      <c r="N296" s="1"/>
    </row>
    <row r="297" spans="2:14" x14ac:dyDescent="0.15">
      <c r="B297" s="69">
        <f>'tab bord'!L78</f>
        <v>0</v>
      </c>
      <c r="C297" s="70">
        <f t="shared" si="5"/>
        <v>0</v>
      </c>
      <c r="E297" s="19"/>
      <c r="F297" s="20"/>
      <c r="G297" s="66"/>
      <c r="H297" s="22"/>
      <c r="I297" s="24"/>
      <c r="J297" s="1"/>
      <c r="K297" s="1"/>
      <c r="L297" s="1"/>
      <c r="M297" s="1"/>
      <c r="N297" s="1"/>
    </row>
    <row r="298" spans="2:14" x14ac:dyDescent="0.15">
      <c r="B298" s="69">
        <f>'tab bord'!L79</f>
        <v>0</v>
      </c>
      <c r="C298" s="70">
        <f t="shared" si="5"/>
        <v>0</v>
      </c>
      <c r="E298" s="19"/>
      <c r="F298" s="20"/>
      <c r="G298" s="66"/>
      <c r="H298" s="22"/>
      <c r="I298" s="24"/>
      <c r="J298" s="1"/>
      <c r="K298" s="1"/>
      <c r="L298" s="1"/>
      <c r="M298" s="1"/>
      <c r="N298" s="1"/>
    </row>
    <row r="299" spans="2:14" ht="15" thickBot="1" x14ac:dyDescent="0.2">
      <c r="B299" s="68">
        <f>'tab bord'!L80</f>
        <v>0</v>
      </c>
      <c r="C299" s="70">
        <f t="shared" si="5"/>
        <v>0</v>
      </c>
      <c r="E299" s="19"/>
      <c r="F299" s="20"/>
      <c r="G299" s="66"/>
      <c r="H299" s="22"/>
      <c r="I299" s="24"/>
      <c r="J299" s="1"/>
      <c r="K299" s="1"/>
      <c r="L299" s="1"/>
      <c r="M299" s="1"/>
      <c r="N299" s="1"/>
    </row>
    <row r="300" spans="2:14" x14ac:dyDescent="0.15">
      <c r="E300" s="26"/>
      <c r="F300" s="6"/>
      <c r="G300" s="18"/>
      <c r="H300" s="23"/>
      <c r="I300" s="16"/>
      <c r="J300" s="1"/>
      <c r="K300" s="1"/>
      <c r="L300" s="1"/>
      <c r="M300" s="1"/>
      <c r="N300" s="1"/>
    </row>
    <row r="301" spans="2:14" x14ac:dyDescent="0.15">
      <c r="E301" s="26"/>
      <c r="F301" s="6"/>
      <c r="G301" s="18"/>
      <c r="H301" s="23"/>
      <c r="I301" s="16"/>
      <c r="J301" s="1"/>
      <c r="K301" s="1"/>
      <c r="L301" s="1"/>
      <c r="M301" s="1"/>
      <c r="N301" s="1"/>
    </row>
    <row r="302" spans="2:14" x14ac:dyDescent="0.15">
      <c r="E302" s="26"/>
      <c r="F302" s="6"/>
      <c r="G302" s="18"/>
      <c r="H302" s="23"/>
      <c r="I302" s="16"/>
      <c r="J302" s="1"/>
      <c r="K302" s="1"/>
      <c r="L302" s="1"/>
      <c r="M302" s="1"/>
      <c r="N302" s="1"/>
    </row>
    <row r="303" spans="2:14" x14ac:dyDescent="0.15">
      <c r="E303" s="26"/>
      <c r="F303" s="6"/>
      <c r="G303" s="18"/>
      <c r="H303" s="23"/>
      <c r="I303" s="16"/>
      <c r="J303" s="1"/>
      <c r="K303" s="1"/>
      <c r="L303" s="1"/>
      <c r="M303" s="1"/>
      <c r="N303" s="1"/>
    </row>
    <row r="304" spans="2:14" x14ac:dyDescent="0.15">
      <c r="E304" s="26"/>
      <c r="F304" s="6"/>
      <c r="G304" s="18"/>
      <c r="H304" s="23"/>
      <c r="I304" s="16"/>
      <c r="J304" s="1"/>
      <c r="K304" s="1"/>
      <c r="L304" s="1"/>
      <c r="M304" s="1"/>
      <c r="N304" s="1"/>
    </row>
    <row r="305" spans="5:14" x14ac:dyDescent="0.15">
      <c r="E305" s="26"/>
      <c r="F305" s="6"/>
      <c r="G305" s="18"/>
      <c r="H305" s="23"/>
      <c r="I305" s="16"/>
      <c r="J305" s="1"/>
      <c r="K305" s="1"/>
      <c r="L305" s="1"/>
      <c r="M305" s="1"/>
      <c r="N305" s="1"/>
    </row>
    <row r="306" spans="5:14" x14ac:dyDescent="0.15">
      <c r="E306" s="26"/>
      <c r="F306" s="6"/>
      <c r="G306" s="18"/>
      <c r="H306" s="23"/>
      <c r="I306" s="16"/>
      <c r="J306" s="1"/>
      <c r="K306" s="1"/>
      <c r="L306" s="1"/>
      <c r="M306" s="1"/>
      <c r="N306" s="1"/>
    </row>
    <row r="307" spans="5:14" x14ac:dyDescent="0.15">
      <c r="E307" s="26"/>
      <c r="F307" s="6"/>
      <c r="G307" s="18"/>
      <c r="H307" s="23"/>
      <c r="I307" s="16"/>
      <c r="J307" s="1"/>
      <c r="K307" s="1"/>
      <c r="L307" s="1"/>
      <c r="M307" s="1"/>
      <c r="N307" s="1"/>
    </row>
    <row r="308" spans="5:14" x14ac:dyDescent="0.15">
      <c r="E308" s="26"/>
      <c r="F308" s="6"/>
      <c r="G308" s="18"/>
      <c r="H308" s="23"/>
      <c r="I308" s="16"/>
      <c r="J308" s="1"/>
      <c r="K308" s="1"/>
      <c r="L308" s="1"/>
      <c r="M308" s="1"/>
      <c r="N308" s="1"/>
    </row>
    <row r="309" spans="5:14" x14ac:dyDescent="0.15">
      <c r="E309" s="26"/>
      <c r="F309" s="6"/>
      <c r="G309" s="18"/>
      <c r="H309" s="23"/>
      <c r="I309" s="16"/>
      <c r="J309" s="1"/>
      <c r="K309" s="1"/>
      <c r="L309" s="1"/>
      <c r="M309" s="1"/>
      <c r="N309" s="1"/>
    </row>
    <row r="310" spans="5:14" x14ac:dyDescent="0.15">
      <c r="E310" s="26"/>
      <c r="F310" s="6"/>
      <c r="G310" s="18"/>
      <c r="H310" s="23"/>
      <c r="I310" s="16"/>
      <c r="J310" s="1"/>
      <c r="K310" s="1"/>
      <c r="L310" s="1"/>
      <c r="M310" s="1"/>
      <c r="N310" s="1"/>
    </row>
    <row r="311" spans="5:14" x14ac:dyDescent="0.15">
      <c r="E311" s="26"/>
      <c r="F311" s="6"/>
      <c r="G311" s="18"/>
      <c r="H311" s="23"/>
      <c r="I311" s="16"/>
      <c r="J311" s="1"/>
      <c r="K311" s="1"/>
      <c r="L311" s="1"/>
      <c r="M311" s="1"/>
      <c r="N311" s="1"/>
    </row>
    <row r="312" spans="5:14" x14ac:dyDescent="0.15">
      <c r="E312" s="26"/>
      <c r="F312" s="6"/>
      <c r="G312" s="18"/>
      <c r="H312" s="23"/>
      <c r="I312" s="16"/>
      <c r="J312" s="1"/>
      <c r="K312" s="1"/>
      <c r="L312" s="1"/>
      <c r="M312" s="1"/>
      <c r="N312" s="1"/>
    </row>
    <row r="313" spans="5:14" x14ac:dyDescent="0.15">
      <c r="E313" s="26"/>
      <c r="F313" s="6"/>
      <c r="G313" s="18"/>
      <c r="H313" s="23"/>
      <c r="I313" s="16"/>
      <c r="J313" s="1"/>
      <c r="K313" s="1"/>
      <c r="L313" s="1"/>
      <c r="M313" s="1"/>
      <c r="N313" s="1"/>
    </row>
    <row r="314" spans="5:14" x14ac:dyDescent="0.15">
      <c r="E314" s="26"/>
      <c r="F314" s="6"/>
      <c r="G314" s="18"/>
      <c r="H314" s="23"/>
      <c r="I314" s="16"/>
      <c r="J314" s="1"/>
      <c r="K314" s="1"/>
      <c r="L314" s="1"/>
      <c r="M314" s="1"/>
      <c r="N314" s="1"/>
    </row>
    <row r="315" spans="5:14" x14ac:dyDescent="0.15">
      <c r="E315" s="26"/>
      <c r="F315" s="6"/>
      <c r="G315" s="18"/>
      <c r="H315" s="23"/>
      <c r="I315" s="16"/>
      <c r="J315" s="1"/>
      <c r="K315" s="1"/>
      <c r="L315" s="1"/>
      <c r="M315" s="1"/>
      <c r="N315" s="1"/>
    </row>
    <row r="316" spans="5:14" x14ac:dyDescent="0.15">
      <c r="E316" s="26"/>
      <c r="F316" s="6"/>
      <c r="G316" s="18"/>
      <c r="H316" s="23"/>
      <c r="I316" s="16"/>
      <c r="J316" s="1"/>
      <c r="K316" s="1"/>
      <c r="L316" s="1"/>
      <c r="M316" s="1"/>
      <c r="N316" s="1"/>
    </row>
    <row r="317" spans="5:14" x14ac:dyDescent="0.15">
      <c r="E317" s="26"/>
      <c r="F317" s="6"/>
      <c r="G317" s="18"/>
      <c r="H317" s="23"/>
      <c r="I317" s="16"/>
      <c r="J317" s="1"/>
      <c r="K317" s="1"/>
      <c r="L317" s="1"/>
      <c r="M317" s="1"/>
      <c r="N317" s="1"/>
    </row>
    <row r="318" spans="5:14" x14ac:dyDescent="0.15">
      <c r="E318" s="26"/>
      <c r="F318" s="6"/>
      <c r="G318" s="18"/>
      <c r="H318" s="23"/>
      <c r="I318" s="16"/>
      <c r="J318" s="1"/>
      <c r="K318" s="1"/>
      <c r="L318" s="1"/>
      <c r="M318" s="1"/>
      <c r="N318" s="1"/>
    </row>
    <row r="319" spans="5:14" x14ac:dyDescent="0.15">
      <c r="E319" s="26"/>
      <c r="F319" s="6"/>
      <c r="G319" s="18"/>
      <c r="H319" s="23"/>
      <c r="I319" s="16"/>
      <c r="J319" s="1"/>
      <c r="K319" s="1"/>
      <c r="L319" s="1"/>
      <c r="M319" s="1"/>
      <c r="N319" s="1"/>
    </row>
    <row r="320" spans="5:14" x14ac:dyDescent="0.15">
      <c r="E320" s="26"/>
      <c r="F320" s="6"/>
      <c r="G320" s="18"/>
      <c r="H320" s="23"/>
      <c r="I320" s="16"/>
      <c r="J320" s="1"/>
      <c r="K320" s="1"/>
      <c r="L320" s="1"/>
      <c r="M320" s="1"/>
      <c r="N320" s="1"/>
    </row>
    <row r="321" spans="5:14" x14ac:dyDescent="0.15">
      <c r="E321" s="26"/>
      <c r="F321" s="6"/>
      <c r="G321" s="18"/>
      <c r="H321" s="23"/>
      <c r="I321" s="16"/>
      <c r="J321" s="1"/>
      <c r="K321" s="1"/>
      <c r="L321" s="1"/>
      <c r="M321" s="1"/>
      <c r="N321" s="1"/>
    </row>
    <row r="322" spans="5:14" x14ac:dyDescent="0.15">
      <c r="E322" s="26"/>
      <c r="F322" s="6"/>
      <c r="G322" s="18"/>
      <c r="H322" s="23"/>
      <c r="I322" s="16"/>
      <c r="J322" s="1"/>
      <c r="K322" s="1"/>
      <c r="L322" s="1"/>
      <c r="M322" s="1"/>
      <c r="N322" s="1"/>
    </row>
    <row r="323" spans="5:14" x14ac:dyDescent="0.15">
      <c r="E323" s="26"/>
      <c r="F323" s="6"/>
      <c r="G323" s="18"/>
      <c r="H323" s="23"/>
      <c r="I323" s="16"/>
      <c r="J323" s="1"/>
      <c r="K323" s="1"/>
      <c r="L323" s="1"/>
      <c r="M323" s="1"/>
      <c r="N323" s="1"/>
    </row>
    <row r="324" spans="5:14" x14ac:dyDescent="0.15">
      <c r="E324" s="26"/>
      <c r="F324" s="6"/>
      <c r="G324" s="18"/>
      <c r="H324" s="23"/>
      <c r="I324" s="16"/>
      <c r="J324" s="1"/>
      <c r="K324" s="1"/>
      <c r="L324" s="1"/>
      <c r="M324" s="1"/>
      <c r="N324" s="1"/>
    </row>
    <row r="325" spans="5:14" x14ac:dyDescent="0.15">
      <c r="E325" s="26"/>
      <c r="F325" s="6"/>
      <c r="G325" s="18"/>
      <c r="H325" s="23"/>
      <c r="I325" s="16"/>
      <c r="J325" s="1"/>
      <c r="K325" s="1"/>
      <c r="L325" s="1"/>
      <c r="M325" s="1"/>
      <c r="N325" s="1"/>
    </row>
    <row r="326" spans="5:14" x14ac:dyDescent="0.15">
      <c r="E326" s="26"/>
      <c r="F326" s="6"/>
      <c r="G326" s="18"/>
      <c r="H326" s="23"/>
      <c r="I326" s="16"/>
      <c r="J326" s="1"/>
      <c r="K326" s="1"/>
      <c r="L326" s="1"/>
      <c r="M326" s="1"/>
      <c r="N326" s="1"/>
    </row>
    <row r="327" spans="5:14" x14ac:dyDescent="0.15">
      <c r="E327" s="26"/>
      <c r="F327" s="6"/>
      <c r="G327" s="18"/>
      <c r="H327" s="23"/>
      <c r="I327" s="16"/>
      <c r="J327" s="1"/>
      <c r="K327" s="1"/>
      <c r="L327" s="1"/>
      <c r="M327" s="1"/>
      <c r="N327" s="1"/>
    </row>
    <row r="328" spans="5:14" x14ac:dyDescent="0.15">
      <c r="E328" s="26"/>
      <c r="F328" s="6"/>
      <c r="G328" s="18"/>
      <c r="H328" s="23"/>
      <c r="I328" s="16"/>
      <c r="J328" s="1"/>
      <c r="K328" s="1"/>
      <c r="L328" s="1"/>
      <c r="M328" s="1"/>
      <c r="N328" s="1"/>
    </row>
    <row r="329" spans="5:14" x14ac:dyDescent="0.15">
      <c r="E329" s="26"/>
      <c r="F329" s="6"/>
      <c r="G329" s="18"/>
      <c r="H329" s="23"/>
      <c r="I329" s="16"/>
      <c r="J329" s="1"/>
      <c r="K329" s="1"/>
      <c r="L329" s="1"/>
      <c r="M329" s="1"/>
      <c r="N329" s="1"/>
    </row>
    <row r="330" spans="5:14" x14ac:dyDescent="0.15">
      <c r="E330" s="26"/>
      <c r="F330" s="6"/>
      <c r="G330" s="18"/>
      <c r="H330" s="23"/>
      <c r="I330" s="16"/>
      <c r="J330" s="1"/>
      <c r="K330" s="1"/>
      <c r="L330" s="1"/>
      <c r="M330" s="1"/>
      <c r="N330" s="1"/>
    </row>
    <row r="331" spans="5:14" x14ac:dyDescent="0.15">
      <c r="E331" s="26"/>
      <c r="F331" s="6"/>
      <c r="G331" s="18"/>
      <c r="H331" s="23"/>
      <c r="I331" s="16"/>
      <c r="J331" s="1"/>
      <c r="K331" s="1"/>
      <c r="L331" s="1"/>
      <c r="M331" s="1"/>
      <c r="N331" s="1"/>
    </row>
    <row r="332" spans="5:14" x14ac:dyDescent="0.15">
      <c r="E332" s="26"/>
      <c r="F332" s="6"/>
      <c r="G332" s="18"/>
      <c r="H332" s="23"/>
      <c r="I332" s="16"/>
      <c r="J332" s="1"/>
      <c r="K332" s="1"/>
      <c r="L332" s="1"/>
      <c r="M332" s="1"/>
      <c r="N332" s="1"/>
    </row>
    <row r="333" spans="5:14" x14ac:dyDescent="0.15">
      <c r="E333" s="26"/>
      <c r="F333" s="6"/>
      <c r="G333" s="18"/>
      <c r="H333" s="23"/>
      <c r="I333" s="16"/>
      <c r="J333" s="1"/>
      <c r="K333" s="1"/>
      <c r="L333" s="1"/>
      <c r="M333" s="1"/>
      <c r="N333" s="1"/>
    </row>
    <row r="334" spans="5:14" x14ac:dyDescent="0.15">
      <c r="E334" s="26"/>
      <c r="F334" s="6"/>
      <c r="G334" s="18"/>
      <c r="H334" s="23"/>
      <c r="I334" s="16"/>
      <c r="J334" s="1"/>
      <c r="K334" s="1"/>
      <c r="L334" s="1"/>
      <c r="M334" s="1"/>
      <c r="N334" s="1"/>
    </row>
    <row r="335" spans="5:14" x14ac:dyDescent="0.15">
      <c r="E335" s="26"/>
      <c r="F335" s="6"/>
      <c r="G335" s="18"/>
      <c r="H335" s="23"/>
      <c r="I335" s="16"/>
      <c r="J335" s="1"/>
      <c r="K335" s="1"/>
      <c r="L335" s="1"/>
      <c r="M335" s="1"/>
      <c r="N335" s="1"/>
    </row>
    <row r="336" spans="5:14" x14ac:dyDescent="0.15">
      <c r="E336" s="26"/>
      <c r="F336" s="6"/>
      <c r="G336" s="18"/>
      <c r="H336" s="23"/>
      <c r="I336" s="16"/>
      <c r="J336" s="1"/>
      <c r="K336" s="1"/>
      <c r="L336" s="1"/>
      <c r="M336" s="1"/>
      <c r="N336" s="1"/>
    </row>
    <row r="337" spans="5:14" x14ac:dyDescent="0.15">
      <c r="E337" s="26"/>
      <c r="F337" s="6"/>
      <c r="G337" s="18"/>
      <c r="H337" s="23"/>
      <c r="I337" s="16"/>
      <c r="J337" s="1"/>
      <c r="K337" s="1"/>
      <c r="L337" s="1"/>
      <c r="M337" s="1"/>
      <c r="N337" s="1"/>
    </row>
    <row r="338" spans="5:14" x14ac:dyDescent="0.15">
      <c r="E338" s="26"/>
      <c r="F338" s="6"/>
      <c r="G338" s="18"/>
      <c r="H338" s="23"/>
      <c r="I338" s="16"/>
      <c r="J338" s="1"/>
      <c r="K338" s="1"/>
      <c r="L338" s="1"/>
      <c r="M338" s="1"/>
      <c r="N338" s="1"/>
    </row>
    <row r="339" spans="5:14" x14ac:dyDescent="0.15">
      <c r="E339" s="26"/>
      <c r="F339" s="6"/>
      <c r="G339" s="18"/>
      <c r="H339" s="23"/>
      <c r="I339" s="16"/>
      <c r="J339" s="1"/>
      <c r="K339" s="1"/>
      <c r="L339" s="1"/>
      <c r="M339" s="1"/>
      <c r="N339" s="1"/>
    </row>
    <row r="340" spans="5:14" x14ac:dyDescent="0.15">
      <c r="E340" s="26"/>
      <c r="F340" s="6"/>
      <c r="G340" s="18"/>
      <c r="H340" s="23"/>
      <c r="I340" s="16"/>
      <c r="J340" s="1"/>
      <c r="K340" s="1"/>
      <c r="L340" s="1"/>
      <c r="M340" s="1"/>
      <c r="N340" s="1"/>
    </row>
    <row r="341" spans="5:14" x14ac:dyDescent="0.15">
      <c r="E341" s="26"/>
      <c r="F341" s="6"/>
      <c r="G341" s="18"/>
      <c r="H341" s="23"/>
      <c r="I341" s="16"/>
      <c r="J341" s="1"/>
      <c r="K341" s="1"/>
      <c r="L341" s="1"/>
      <c r="M341" s="1"/>
      <c r="N341" s="1"/>
    </row>
    <row r="342" spans="5:14" x14ac:dyDescent="0.15">
      <c r="E342" s="26"/>
      <c r="F342" s="6"/>
      <c r="G342" s="18"/>
      <c r="H342" s="23"/>
      <c r="I342" s="16"/>
      <c r="J342" s="1"/>
      <c r="K342" s="1"/>
      <c r="L342" s="1"/>
      <c r="M342" s="1"/>
      <c r="N342" s="1"/>
    </row>
    <row r="343" spans="5:14" x14ac:dyDescent="0.15">
      <c r="E343" s="26"/>
      <c r="F343" s="6"/>
      <c r="G343" s="18"/>
      <c r="H343" s="23"/>
      <c r="I343" s="16"/>
      <c r="J343" s="1"/>
      <c r="K343" s="1"/>
      <c r="L343" s="1"/>
      <c r="M343" s="1"/>
      <c r="N343" s="1"/>
    </row>
    <row r="344" spans="5:14" x14ac:dyDescent="0.15">
      <c r="E344" s="26"/>
      <c r="F344" s="6"/>
      <c r="G344" s="18"/>
      <c r="H344" s="23"/>
      <c r="I344" s="16"/>
      <c r="J344" s="1"/>
      <c r="K344" s="1"/>
      <c r="L344" s="1"/>
      <c r="M344" s="1"/>
      <c r="N344" s="1"/>
    </row>
    <row r="345" spans="5:14" x14ac:dyDescent="0.15">
      <c r="E345" s="26"/>
      <c r="F345" s="6"/>
      <c r="G345" s="18"/>
      <c r="H345" s="23"/>
      <c r="I345" s="16"/>
      <c r="J345" s="1"/>
      <c r="K345" s="1"/>
      <c r="L345" s="1"/>
      <c r="M345" s="1"/>
      <c r="N345" s="1"/>
    </row>
    <row r="346" spans="5:14" x14ac:dyDescent="0.15">
      <c r="E346" s="26"/>
      <c r="F346" s="6"/>
      <c r="G346" s="18"/>
      <c r="H346" s="23"/>
      <c r="I346" s="16"/>
      <c r="J346" s="1"/>
      <c r="K346" s="1"/>
      <c r="L346" s="1"/>
      <c r="M346" s="1"/>
      <c r="N346" s="1"/>
    </row>
    <row r="347" spans="5:14" x14ac:dyDescent="0.15">
      <c r="E347" s="26"/>
      <c r="F347" s="6"/>
      <c r="G347" s="18"/>
      <c r="H347" s="23"/>
      <c r="I347" s="16"/>
      <c r="J347" s="1"/>
      <c r="K347" s="1"/>
      <c r="L347" s="1"/>
      <c r="M347" s="1"/>
      <c r="N347" s="1"/>
    </row>
    <row r="348" spans="5:14" x14ac:dyDescent="0.15">
      <c r="E348" s="26"/>
      <c r="F348" s="6"/>
      <c r="G348" s="18"/>
      <c r="H348" s="23"/>
      <c r="I348" s="16"/>
      <c r="J348" s="1"/>
      <c r="K348" s="1"/>
      <c r="L348" s="1"/>
      <c r="M348" s="1"/>
      <c r="N348" s="1"/>
    </row>
    <row r="349" spans="5:14" x14ac:dyDescent="0.15">
      <c r="E349" s="26"/>
      <c r="F349" s="6"/>
      <c r="G349" s="18"/>
      <c r="H349" s="23"/>
      <c r="I349" s="16"/>
      <c r="J349" s="1"/>
      <c r="K349" s="1"/>
      <c r="L349" s="1"/>
      <c r="M349" s="1"/>
      <c r="N349" s="1"/>
    </row>
    <row r="350" spans="5:14" x14ac:dyDescent="0.15">
      <c r="E350" s="26"/>
      <c r="F350" s="6"/>
      <c r="G350" s="18"/>
      <c r="H350" s="23"/>
      <c r="I350" s="16"/>
      <c r="J350" s="1"/>
      <c r="K350" s="1"/>
      <c r="L350" s="1"/>
      <c r="M350" s="1"/>
      <c r="N350" s="1"/>
    </row>
    <row r="351" spans="5:14" x14ac:dyDescent="0.15">
      <c r="E351" s="26"/>
      <c r="F351" s="6"/>
      <c r="G351" s="18"/>
      <c r="H351" s="23"/>
      <c r="I351" s="16"/>
      <c r="J351" s="1"/>
      <c r="K351" s="1"/>
      <c r="L351" s="1"/>
      <c r="M351" s="1"/>
      <c r="N351" s="1"/>
    </row>
  </sheetData>
  <autoFilter ref="E219:I229" xr:uid="{00000000-0009-0000-0000-00000E000000}"/>
  <mergeCells count="11">
    <mergeCell ref="B222:C222"/>
    <mergeCell ref="Q216:AE216"/>
    <mergeCell ref="B2:D2"/>
    <mergeCell ref="C218:C219"/>
    <mergeCell ref="E218:I218"/>
    <mergeCell ref="B220:B221"/>
    <mergeCell ref="C220:C221"/>
    <mergeCell ref="H4:L4"/>
    <mergeCell ref="N9:O9"/>
    <mergeCell ref="N7:N8"/>
    <mergeCell ref="O7:O8"/>
  </mergeCells>
  <pageMargins left="0.7" right="0.7" top="0.75" bottom="0.75" header="0.3" footer="0.3"/>
  <pageSetup paperSize="9" orientation="portrait" r:id="rId1"/>
  <ignoredErrors>
    <ignoredError sqref="B220:C220 N7:O7" evalError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0000000}">
          <x14:formula1>
            <xm:f>achats!$N$2:$N$5</xm:f>
          </x14:formula1>
          <xm:sqref>D226:D242</xm:sqref>
        </x14:dataValidation>
        <x14:dataValidation type="list" allowBlank="1" showInputMessage="1" showErrorMessage="1" xr:uid="{00000000-0002-0000-0E00-000001000000}">
          <x14:formula1>
            <xm:f>'tab bord'!$L$4:$L$400</xm:f>
          </x14:formula1>
          <xm:sqref>I220:I299 L6:L85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>
    <tabColor rgb="FF92D050"/>
  </sheetPr>
  <dimension ref="A1:GZ406"/>
  <sheetViews>
    <sheetView topLeftCell="F1" zoomScaleNormal="100" workbookViewId="0">
      <selection activeCell="F46" sqref="F46"/>
    </sheetView>
  </sheetViews>
  <sheetFormatPr defaultColWidth="11.8359375" defaultRowHeight="11.25" x14ac:dyDescent="0.15"/>
  <cols>
    <col min="1" max="1" width="16.44140625" customWidth="1"/>
    <col min="2" max="2" width="12.1640625" customWidth="1"/>
    <col min="3" max="3" width="13.64453125" customWidth="1"/>
    <col min="4" max="4" width="16.44140625" customWidth="1"/>
    <col min="5" max="5" width="10.8515625" customWidth="1"/>
    <col min="6" max="6" width="14.13671875" customWidth="1"/>
    <col min="7" max="7" width="10.35546875" customWidth="1"/>
    <col min="8" max="8" width="10.51953125" customWidth="1"/>
    <col min="9" max="9" width="12.82421875" customWidth="1"/>
    <col min="10" max="11" width="12.98828125" customWidth="1"/>
    <col min="12" max="12" width="11.1796875" customWidth="1"/>
    <col min="13" max="13" width="11.671875" customWidth="1"/>
    <col min="14" max="14" width="12.98828125" customWidth="1"/>
    <col min="15" max="15" width="11.1796875" customWidth="1"/>
    <col min="16" max="16" width="2.62890625" customWidth="1"/>
    <col min="17" max="17" width="3.9453125" customWidth="1"/>
    <col min="18" max="18" width="2.13671875" customWidth="1"/>
    <col min="19" max="19" width="1.97265625" customWidth="1"/>
    <col min="20" max="20" width="4.4375" customWidth="1"/>
    <col min="21" max="21" width="16.76953125" customWidth="1"/>
    <col min="22" max="22" width="7.7265625" customWidth="1"/>
    <col min="23" max="23" width="9.37109375" customWidth="1"/>
    <col min="24" max="27" width="4.6015625" bestFit="1" customWidth="1"/>
    <col min="28" max="28" width="8.0546875" customWidth="1"/>
    <col min="29" max="29" width="0.328125" hidden="1" customWidth="1"/>
    <col min="30" max="30" width="9.37109375" hidden="1" customWidth="1"/>
    <col min="31" max="31" width="0.1640625" hidden="1" customWidth="1"/>
    <col min="32" max="32" width="0.328125" hidden="1" customWidth="1"/>
    <col min="33" max="33" width="5.42578125" hidden="1" customWidth="1"/>
    <col min="34" max="34" width="8.3828125" hidden="1" customWidth="1"/>
    <col min="35" max="35" width="4.2734375" hidden="1" customWidth="1"/>
    <col min="36" max="36" width="7.234375" hidden="1" customWidth="1"/>
    <col min="37" max="37" width="6.41015625" hidden="1" customWidth="1"/>
    <col min="38" max="38" width="0.1640625" hidden="1" customWidth="1"/>
    <col min="39" max="39" width="8.3828125" customWidth="1"/>
    <col min="40" max="40" width="8.0546875" customWidth="1"/>
    <col min="41" max="41" width="9.37109375" customWidth="1"/>
    <col min="42" max="42" width="6.24609375" customWidth="1"/>
    <col min="43" max="43" width="7.06640625" customWidth="1"/>
    <col min="44" max="44" width="6.57421875" customWidth="1"/>
    <col min="45" max="45" width="7.234375" customWidth="1"/>
    <col min="46" max="46" width="7.3984375" customWidth="1"/>
    <col min="47" max="48" width="1.4765625" customWidth="1"/>
    <col min="49" max="50" width="2.13671875" customWidth="1"/>
    <col min="51" max="51" width="1.97265625" customWidth="1"/>
    <col min="52" max="53" width="1.640625" customWidth="1"/>
    <col min="54" max="55" width="1.97265625" customWidth="1"/>
    <col min="56" max="56" width="2.13671875" customWidth="1"/>
    <col min="57" max="57" width="1.4765625" customWidth="1"/>
    <col min="58" max="58" width="1.97265625" customWidth="1"/>
    <col min="59" max="59" width="1.80859375" customWidth="1"/>
    <col min="60" max="60" width="1.4765625" customWidth="1"/>
    <col min="61" max="61" width="1.640625" customWidth="1"/>
    <col min="62" max="63" width="1.4765625" customWidth="1"/>
    <col min="64" max="65" width="1.640625" customWidth="1"/>
    <col min="66" max="66" width="1.80859375" customWidth="1"/>
    <col min="67" max="68" width="1.97265625" customWidth="1"/>
    <col min="69" max="69" width="2.13671875" customWidth="1"/>
    <col min="70" max="70" width="1.80859375" customWidth="1"/>
    <col min="71" max="71" width="1.640625" customWidth="1"/>
    <col min="72" max="72" width="2.13671875" customWidth="1"/>
    <col min="73" max="73" width="10.51953125" customWidth="1"/>
    <col min="74" max="74" width="8.3828125" customWidth="1"/>
    <col min="75" max="75" width="3.9453125" customWidth="1"/>
    <col min="76" max="76" width="14.46875" bestFit="1" customWidth="1"/>
    <col min="77" max="77" width="11.1796875" bestFit="1" customWidth="1"/>
    <col min="78" max="78" width="10.02734375" bestFit="1" customWidth="1"/>
    <col min="79" max="79" width="11.1796875" bestFit="1" customWidth="1"/>
    <col min="80" max="80" width="9.37109375" bestFit="1" customWidth="1"/>
    <col min="81" max="81" width="9.37109375" customWidth="1"/>
    <col min="82" max="82" width="7.3984375" bestFit="1" customWidth="1"/>
    <col min="83" max="83" width="5.58984375" bestFit="1" customWidth="1"/>
    <col min="84" max="84" width="2.95703125" style="1" customWidth="1"/>
    <col min="85" max="85" width="13.80859375" style="1" customWidth="1"/>
    <col min="86" max="208" width="12" style="1"/>
  </cols>
  <sheetData>
    <row r="1" spans="1:208" s="1" customFormat="1" ht="9" customHeight="1" x14ac:dyDescent="0.15"/>
    <row r="2" spans="1:208" ht="18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17"/>
      <c r="W2" s="217"/>
      <c r="X2" s="217"/>
      <c r="Y2" s="21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1"/>
      <c r="BV2" s="1"/>
      <c r="BW2" s="1"/>
      <c r="BX2" s="1"/>
      <c r="BZ2" s="1"/>
      <c r="CA2" s="1"/>
      <c r="CB2" s="1"/>
      <c r="CC2" s="1"/>
      <c r="CD2" s="1"/>
      <c r="CE2" s="1"/>
    </row>
    <row r="3" spans="1:208" ht="18.75" customHeight="1" x14ac:dyDescent="0.15">
      <c r="A3" s="1"/>
      <c r="B3" s="222" t="s">
        <v>75</v>
      </c>
      <c r="C3" s="223"/>
      <c r="D3" s="223"/>
      <c r="E3" s="224"/>
      <c r="F3" s="51"/>
      <c r="G3" s="222" t="s">
        <v>95</v>
      </c>
      <c r="H3" s="223"/>
      <c r="I3" s="223"/>
      <c r="J3" s="223"/>
      <c r="K3" s="223"/>
      <c r="L3" s="224"/>
      <c r="M3" s="91"/>
      <c r="N3" s="91"/>
      <c r="O3" s="91"/>
      <c r="P3" s="91"/>
      <c r="Q3" s="91"/>
      <c r="R3" s="91"/>
      <c r="S3" s="91"/>
      <c r="T3" s="91"/>
      <c r="U3" s="51"/>
      <c r="V3" s="222" t="s">
        <v>79</v>
      </c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3"/>
      <c r="BQ3" s="223"/>
      <c r="BR3" s="223"/>
      <c r="BS3" s="223"/>
      <c r="BT3" s="224"/>
      <c r="BU3" s="5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208" ht="15" x14ac:dyDescent="0.15">
      <c r="A4" s="12" t="s">
        <v>63</v>
      </c>
      <c r="B4" s="33" t="s">
        <v>82</v>
      </c>
      <c r="C4" s="33" t="s">
        <v>83</v>
      </c>
      <c r="D4" s="33" t="s">
        <v>84</v>
      </c>
      <c r="E4" s="33" t="s">
        <v>85</v>
      </c>
      <c r="F4" s="34" t="s">
        <v>74</v>
      </c>
      <c r="G4" s="33" t="s">
        <v>42</v>
      </c>
      <c r="H4" s="33" t="s">
        <v>43</v>
      </c>
      <c r="I4" s="33" t="s">
        <v>47</v>
      </c>
      <c r="J4" s="33" t="s">
        <v>64</v>
      </c>
      <c r="K4" s="33" t="s">
        <v>153</v>
      </c>
      <c r="L4" s="33" t="s">
        <v>130</v>
      </c>
      <c r="M4" s="33" t="s">
        <v>154</v>
      </c>
      <c r="N4" s="33" t="s">
        <v>73</v>
      </c>
      <c r="O4" s="33"/>
      <c r="P4" s="33"/>
      <c r="Q4" s="33"/>
      <c r="R4" s="33"/>
      <c r="S4" s="33"/>
      <c r="T4" s="33"/>
      <c r="U4" s="32" t="s">
        <v>68</v>
      </c>
      <c r="V4" s="39" t="str">
        <f>'tab bord'!L4</f>
        <v>Rabat</v>
      </c>
      <c r="W4" s="39" t="str">
        <f>'tab bord'!L5</f>
        <v>Frigo rte MEK</v>
      </c>
      <c r="X4" s="39" t="str">
        <f>'tab bord'!L6</f>
        <v>Bab ftouh</v>
      </c>
      <c r="Y4" s="39" t="str">
        <f>'tab bord'!L7</f>
        <v>ferme ghomari</v>
      </c>
      <c r="Z4" s="39">
        <f>'tab bord'!L10</f>
        <v>0</v>
      </c>
      <c r="AA4" s="39">
        <f>'tab bord'!L11</f>
        <v>0</v>
      </c>
      <c r="AB4" s="39">
        <f>'tab bord'!L12</f>
        <v>0</v>
      </c>
      <c r="AC4" s="39">
        <f>'tab bord'!L13</f>
        <v>0</v>
      </c>
      <c r="AD4" s="39">
        <f>'tab bord'!L14</f>
        <v>0</v>
      </c>
      <c r="AE4" s="39">
        <f>'tab bord'!L15</f>
        <v>0</v>
      </c>
      <c r="AF4" s="39">
        <f>'tab bord'!L16</f>
        <v>0</v>
      </c>
      <c r="AG4" s="39">
        <f>'tab bord'!L17</f>
        <v>0</v>
      </c>
      <c r="AH4" s="39">
        <f>'tab bord'!L18</f>
        <v>0</v>
      </c>
      <c r="AI4" s="39">
        <f>'tab bord'!L19</f>
        <v>0</v>
      </c>
      <c r="AJ4" s="39">
        <f>'tab bord'!L20</f>
        <v>0</v>
      </c>
      <c r="AK4" s="39">
        <f>'tab bord'!L21</f>
        <v>0</v>
      </c>
      <c r="AL4" s="39">
        <f>'tab bord'!L22</f>
        <v>0</v>
      </c>
      <c r="AM4" s="39">
        <f>'tab bord'!L23</f>
        <v>0</v>
      </c>
      <c r="AN4" s="39">
        <f>'tab bord'!L24</f>
        <v>0</v>
      </c>
      <c r="AO4" s="39">
        <f>'tab bord'!L25</f>
        <v>0</v>
      </c>
      <c r="AP4" s="39">
        <f>'tab bord'!X14</f>
        <v>0</v>
      </c>
      <c r="AQ4" s="39">
        <f>'tab bord'!X15</f>
        <v>0</v>
      </c>
      <c r="AR4" s="39">
        <f>'tab bord'!Z14</f>
        <v>0</v>
      </c>
      <c r="AS4" s="39">
        <f>'tab bord'!Z15</f>
        <v>0</v>
      </c>
      <c r="AT4" s="39">
        <f>'tab bord'!AB14</f>
        <v>0</v>
      </c>
      <c r="AU4" s="39">
        <f>'tab bord'!AB15</f>
        <v>0</v>
      </c>
      <c r="AV4" s="39">
        <f>'tab bord'!AD14</f>
        <v>0</v>
      </c>
      <c r="AW4" s="39">
        <f>'tab bord'!AD15</f>
        <v>0</v>
      </c>
      <c r="AX4" s="39">
        <f>'tab bord'!AF14</f>
        <v>0</v>
      </c>
      <c r="AY4" s="39">
        <f>'tab bord'!AF15</f>
        <v>0</v>
      </c>
      <c r="AZ4" s="39">
        <f>'tab bord'!AH14</f>
        <v>0</v>
      </c>
      <c r="BA4" s="39">
        <f>'tab bord'!AH15</f>
        <v>0</v>
      </c>
      <c r="BB4" s="39">
        <f>'tab bord'!AJ14</f>
        <v>0</v>
      </c>
      <c r="BC4" s="39">
        <f>'tab bord'!AJ15</f>
        <v>0</v>
      </c>
      <c r="BD4" s="39">
        <f>'tab bord'!AL14</f>
        <v>0</v>
      </c>
      <c r="BE4" s="39">
        <f>'tab bord'!AL15</f>
        <v>0</v>
      </c>
      <c r="BF4" s="39">
        <f>'tab bord'!AN14</f>
        <v>0</v>
      </c>
      <c r="BG4" s="39">
        <f>'tab bord'!AN15</f>
        <v>0</v>
      </c>
      <c r="BH4" s="39">
        <f>'tab bord'!AP14</f>
        <v>0</v>
      </c>
      <c r="BI4" s="39">
        <f>'tab bord'!AP15</f>
        <v>0</v>
      </c>
      <c r="BJ4" s="39">
        <f>'tab bord'!AR14</f>
        <v>0</v>
      </c>
      <c r="BK4" s="39">
        <f>'tab bord'!AR15</f>
        <v>0</v>
      </c>
      <c r="BL4" s="39">
        <f>'tab bord'!AT14</f>
        <v>0</v>
      </c>
      <c r="BM4" s="39">
        <f>'tab bord'!AT15</f>
        <v>0</v>
      </c>
      <c r="BN4" s="39">
        <f>'tab bord'!AV14</f>
        <v>0</v>
      </c>
      <c r="BO4" s="39">
        <f>'tab bord'!AV15</f>
        <v>0</v>
      </c>
      <c r="BP4" s="39">
        <f>'tab bord'!AX14</f>
        <v>0</v>
      </c>
      <c r="BQ4" s="39">
        <f>'tab bord'!AX15</f>
        <v>0</v>
      </c>
      <c r="BR4" s="39">
        <f>'tab bord'!AZ14</f>
        <v>0</v>
      </c>
      <c r="BS4" s="39">
        <f>'tab bord'!AZ15</f>
        <v>0</v>
      </c>
      <c r="BT4" s="39">
        <f>'tab bord'!BB14</f>
        <v>0</v>
      </c>
      <c r="BU4" s="32" t="s">
        <v>26</v>
      </c>
      <c r="BV4" s="63" t="s">
        <v>81</v>
      </c>
      <c r="BW4" s="1"/>
      <c r="BX4" s="1"/>
      <c r="BY4" s="1"/>
      <c r="BZ4" s="1"/>
      <c r="CA4" s="1"/>
      <c r="CB4" s="1"/>
      <c r="CC4" s="1"/>
      <c r="CD4" s="1"/>
      <c r="CE4" s="1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</row>
    <row r="5" spans="1:208" ht="15" x14ac:dyDescent="0.15">
      <c r="A5" s="28"/>
      <c r="B5" s="29"/>
      <c r="C5" s="29"/>
      <c r="D5" s="29"/>
      <c r="E5" s="29"/>
      <c r="F5" s="35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41" t="s">
        <v>72</v>
      </c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56"/>
      <c r="BV5" s="61"/>
      <c r="BW5" s="1"/>
      <c r="BX5" s="1"/>
      <c r="BY5" s="1"/>
      <c r="BZ5" s="1"/>
      <c r="CA5" s="1"/>
      <c r="CB5" s="1"/>
      <c r="CC5" s="1"/>
      <c r="CD5" s="1"/>
      <c r="CE5" s="1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</row>
    <row r="6" spans="1:208" ht="12.75" customHeight="1" x14ac:dyDescent="0.15">
      <c r="A6" s="59" t="s">
        <v>30</v>
      </c>
      <c r="B6" s="55"/>
      <c r="C6" s="55"/>
      <c r="D6" s="55"/>
      <c r="E6" s="55"/>
      <c r="F6" s="55">
        <f>SUM(B6:E6)</f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60">
        <f>SUM(G6:M6)</f>
        <v>0</v>
      </c>
      <c r="V6" s="55">
        <f>G6*0.42+H6*0.42+J6*0.42+K6*0.42+L6*0.42+M6*0.42</f>
        <v>0</v>
      </c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>
        <f>SUM(V6:BT6)</f>
        <v>0</v>
      </c>
      <c r="BV6" s="61">
        <f>BU6-U6</f>
        <v>0</v>
      </c>
      <c r="BW6" s="1"/>
      <c r="BX6" s="1"/>
      <c r="BY6" s="1"/>
      <c r="BZ6" s="1"/>
      <c r="CA6" s="1"/>
      <c r="CB6" s="1"/>
      <c r="CC6" s="1"/>
      <c r="CD6" s="1"/>
      <c r="CE6" s="1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</row>
    <row r="7" spans="1:208" ht="12.75" customHeight="1" x14ac:dyDescent="0.15">
      <c r="A7" s="57" t="s">
        <v>31</v>
      </c>
      <c r="B7" s="58"/>
      <c r="C7" s="58"/>
      <c r="D7" s="58"/>
      <c r="E7" s="58"/>
      <c r="F7" s="58">
        <f t="shared" ref="F7:F17" si="0">SUM(B7:E7)</f>
        <v>0</v>
      </c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60">
        <f t="shared" ref="U7:U10" si="1">SUM(G7:M7)</f>
        <v>0</v>
      </c>
      <c r="V7" s="58">
        <f>G7*0.17+H7*0.17+J7*0.17+K7*0.17+L7*0.17+M7*0.17</f>
        <v>0</v>
      </c>
      <c r="W7" s="58"/>
      <c r="X7" s="58"/>
      <c r="Y7" s="58"/>
      <c r="Z7" s="58"/>
      <c r="AA7" s="58"/>
      <c r="AB7" s="58"/>
      <c r="AC7" s="58">
        <f>G7*0.06+H7*0.06+J7*0.06+K7*0.06+L7*0.06+M7*0.06</f>
        <v>0</v>
      </c>
      <c r="AD7" s="58">
        <f>G7*0.02+H7*0.02+J7*0.02+K7*0.02+L7*0.02+M7*0.02</f>
        <v>0</v>
      </c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5">
        <f t="shared" ref="BU7:BU18" si="2">SUM(V7:BT7)</f>
        <v>0</v>
      </c>
      <c r="BV7" s="61">
        <f t="shared" ref="BV7:BV17" si="3">BU7-U7</f>
        <v>0</v>
      </c>
      <c r="BW7" s="1"/>
      <c r="BX7" s="1"/>
      <c r="BY7" s="1"/>
      <c r="BZ7" s="1"/>
      <c r="CA7" s="1"/>
      <c r="CB7" s="1"/>
      <c r="CC7" s="1"/>
      <c r="CD7" s="1"/>
      <c r="CE7" s="1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</row>
    <row r="8" spans="1:208" ht="12.75" customHeight="1" x14ac:dyDescent="0.15">
      <c r="A8" s="59" t="s">
        <v>32</v>
      </c>
      <c r="B8" s="55"/>
      <c r="C8" s="55"/>
      <c r="D8" s="55"/>
      <c r="E8" s="55"/>
      <c r="F8" s="55">
        <f>SUM(B8:E8)</f>
        <v>0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60">
        <f t="shared" si="1"/>
        <v>0</v>
      </c>
      <c r="V8" s="55">
        <f>G8*0.05+H8*0.05+J8*0.05+K8*0.05+L8*0.05+M8*0.05</f>
        <v>0</v>
      </c>
      <c r="W8" s="55"/>
      <c r="X8" s="55"/>
      <c r="Y8" s="55"/>
      <c r="Z8" s="55"/>
      <c r="AA8" s="55"/>
      <c r="AB8" s="55"/>
      <c r="AC8" s="55"/>
      <c r="AD8" s="55">
        <f>G8*0.01+H8*0.01+J8*0.01+K8*0.01+L8*0.01+M8*0.01</f>
        <v>0</v>
      </c>
      <c r="AE8" s="55">
        <f>G8*0.09+H8*0.09+J8*0.09+K8*0.09+L8*0.09+M8*0.09</f>
        <v>0</v>
      </c>
      <c r="AF8" s="55">
        <f>G8*0.09+H8*0.09+J8*0.09+K8*0.09+L8*0.09+M8*0.09</f>
        <v>0</v>
      </c>
      <c r="AG8" s="55">
        <f>G8*0.17+H8*0.17+J8*0.17+K8*0.17+L8*0.17+M8*0.17</f>
        <v>0</v>
      </c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>
        <f t="shared" si="2"/>
        <v>0</v>
      </c>
      <c r="BV8" s="61">
        <f t="shared" si="3"/>
        <v>0</v>
      </c>
      <c r="BW8" s="1"/>
      <c r="BX8" s="1"/>
      <c r="BY8" s="1"/>
      <c r="BZ8" s="1"/>
      <c r="CA8" s="1"/>
      <c r="CB8" s="1"/>
      <c r="CC8" s="1"/>
      <c r="CD8" s="1"/>
      <c r="CE8" s="1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</row>
    <row r="9" spans="1:208" ht="14.25" x14ac:dyDescent="0.15">
      <c r="A9" s="57" t="s">
        <v>33</v>
      </c>
      <c r="B9" s="58"/>
      <c r="C9" s="58"/>
      <c r="D9" s="58"/>
      <c r="E9" s="58"/>
      <c r="F9" s="58">
        <f t="shared" si="0"/>
        <v>0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60">
        <f t="shared" si="1"/>
        <v>0</v>
      </c>
      <c r="V9" s="58">
        <f>G9*0.02+H9*0.02+J9*0.02+K9*0.02+L9*0.02+M9*0.02+I9*0.02</f>
        <v>0</v>
      </c>
      <c r="W9" s="58"/>
      <c r="X9" s="58"/>
      <c r="Y9" s="58" t="s">
        <v>100</v>
      </c>
      <c r="Z9" s="58"/>
      <c r="AA9" s="58"/>
      <c r="AB9" s="58"/>
      <c r="AC9" s="58">
        <f>G9*0.05+H9*0.05+I9*0.05+J9*0.05+K9*0.05+L9*0.05+M9*0.05</f>
        <v>0</v>
      </c>
      <c r="AD9" s="58"/>
      <c r="AE9" s="58"/>
      <c r="AF9" s="58"/>
      <c r="AG9" s="58">
        <f>G9*0.03+H9*0.03+I9*0.03+J9*0.03+K9*0.03+L9*0.03+M9*0.03</f>
        <v>0</v>
      </c>
      <c r="AH9" s="58">
        <f>G9*0.66+H9*0.66+I9*0.66+J9*0.66+K9*0.66+L9*0.66+M9*0.66</f>
        <v>0</v>
      </c>
      <c r="AI9" s="58">
        <f>G9*0.02+H9*0.02+I9*0.02+J9*0.02+K9*0.02+L9*0.02+M9*0.02</f>
        <v>0</v>
      </c>
      <c r="AJ9" s="58">
        <f>G9*0.04+H9*0.04+I9*0.04+J9*0.04+K9*0.04+L9*0.04+M9*0.04</f>
        <v>0</v>
      </c>
      <c r="AK9" s="58">
        <f>G9*0.04+H9*0.04+I9*0.04+J9*0.04+K9*0.04+L9*0.04+M9*0.04</f>
        <v>0</v>
      </c>
      <c r="AL9" s="58">
        <f>G9*0.05+H9*0.05+I9*0.05+J9*0.05+K9*0.05+L9*0.05+M9*0.05</f>
        <v>0</v>
      </c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5">
        <f t="shared" si="2"/>
        <v>0</v>
      </c>
      <c r="BV9" s="61">
        <f t="shared" si="3"/>
        <v>0</v>
      </c>
      <c r="BW9" s="1"/>
      <c r="BX9" s="1"/>
      <c r="BY9" s="1"/>
      <c r="BZ9" s="1"/>
      <c r="CA9" s="1"/>
      <c r="CB9" s="1"/>
      <c r="CC9" s="1"/>
      <c r="CD9" s="1"/>
      <c r="CE9" s="1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</row>
    <row r="10" spans="1:208" ht="14.25" x14ac:dyDescent="0.15">
      <c r="A10" s="59" t="s">
        <v>34</v>
      </c>
      <c r="B10" s="55"/>
      <c r="C10" s="55"/>
      <c r="D10" s="55"/>
      <c r="E10" s="55"/>
      <c r="F10" s="55">
        <f t="shared" si="0"/>
        <v>0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60">
        <f t="shared" si="1"/>
        <v>0</v>
      </c>
      <c r="V10" s="55">
        <f>G10*0.16+H10*0.16+J10*0.16+K10*0.16+L10*0.16+M10*0.16</f>
        <v>0</v>
      </c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>
        <f>G10*0.01+H10*0.01+J10*0.01+K10*0.01+L10*0.01+M10*0.01</f>
        <v>0</v>
      </c>
      <c r="AI10" s="55"/>
      <c r="AJ10" s="55">
        <f>G10*0.02+H10*0.02+J10*0.02+K10*0.02+L10*0.02+M10*0.02</f>
        <v>0</v>
      </c>
      <c r="AK10" s="55">
        <f>G10*0.09+H10*0.09+J10*0.09+K10*0.09+L10*0.09+M10*0.09</f>
        <v>0</v>
      </c>
      <c r="AL10" s="55">
        <f>G10*0.21+H10*0.21+J10*0.21+K10*0.21+L10*0.21+M10*0.21</f>
        <v>0</v>
      </c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>
        <f t="shared" si="2"/>
        <v>0</v>
      </c>
      <c r="BV10" s="61">
        <f t="shared" si="3"/>
        <v>0</v>
      </c>
      <c r="BW10" s="1"/>
      <c r="BX10" s="1"/>
      <c r="BY10" s="1"/>
      <c r="BZ10" s="1"/>
      <c r="CA10" s="1"/>
      <c r="CB10" s="1"/>
      <c r="CC10" s="1"/>
      <c r="CD10" s="1"/>
      <c r="CE10" s="1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</row>
    <row r="11" spans="1:208" ht="14.25" x14ac:dyDescent="0.15">
      <c r="A11" s="57" t="s">
        <v>35</v>
      </c>
      <c r="B11" s="58"/>
      <c r="C11" s="58"/>
      <c r="D11" s="58"/>
      <c r="E11" s="58"/>
      <c r="F11" s="58">
        <f t="shared" si="0"/>
        <v>0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60">
        <f>SUM(G11:O11)</f>
        <v>0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5">
        <f t="shared" si="2"/>
        <v>0</v>
      </c>
      <c r="BV11" s="61">
        <f>BU11-U11</f>
        <v>0</v>
      </c>
      <c r="BW11" s="1"/>
      <c r="BX11" s="1"/>
      <c r="BY11" s="1"/>
      <c r="BZ11" s="1"/>
      <c r="CA11" s="1"/>
      <c r="CB11" s="1"/>
      <c r="CC11" s="1"/>
      <c r="CD11" s="1"/>
      <c r="CE11" s="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</row>
    <row r="12" spans="1:208" ht="14.25" x14ac:dyDescent="0.15">
      <c r="A12" s="59" t="s">
        <v>36</v>
      </c>
      <c r="B12" s="55"/>
      <c r="C12" s="55"/>
      <c r="D12" s="55" t="s">
        <v>105</v>
      </c>
      <c r="E12" s="55"/>
      <c r="F12" s="55">
        <f t="shared" si="0"/>
        <v>0</v>
      </c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60">
        <f t="shared" ref="U12:U17" si="4">SUM(G12:O12)</f>
        <v>0</v>
      </c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 t="s">
        <v>100</v>
      </c>
      <c r="BU12" s="55">
        <f t="shared" si="2"/>
        <v>0</v>
      </c>
      <c r="BV12" s="61">
        <f t="shared" si="3"/>
        <v>0</v>
      </c>
      <c r="BW12" s="1"/>
      <c r="BX12" s="1"/>
      <c r="BY12" s="1"/>
      <c r="BZ12" s="1"/>
      <c r="CA12" s="1"/>
      <c r="CB12" s="1"/>
      <c r="CC12" s="1"/>
      <c r="CD12" s="1"/>
      <c r="CE12" s="1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</row>
    <row r="13" spans="1:208" ht="14.25" x14ac:dyDescent="0.15">
      <c r="A13" s="57" t="s">
        <v>37</v>
      </c>
      <c r="B13" s="58"/>
      <c r="C13" s="58"/>
      <c r="D13" s="58"/>
      <c r="E13" s="58"/>
      <c r="F13" s="58">
        <f t="shared" si="0"/>
        <v>0</v>
      </c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60">
        <f t="shared" si="4"/>
        <v>0</v>
      </c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5">
        <f t="shared" si="2"/>
        <v>0</v>
      </c>
      <c r="BV13" s="61">
        <f t="shared" si="3"/>
        <v>0</v>
      </c>
      <c r="BW13" s="1"/>
      <c r="BX13" s="1"/>
      <c r="BY13" s="1"/>
      <c r="BZ13" s="1"/>
      <c r="CA13" s="1"/>
      <c r="CB13" s="1"/>
      <c r="CC13" s="1"/>
      <c r="CD13" s="1"/>
      <c r="CE13" s="1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</row>
    <row r="14" spans="1:208" ht="14.25" x14ac:dyDescent="0.15">
      <c r="A14" s="59" t="s">
        <v>38</v>
      </c>
      <c r="B14" s="55"/>
      <c r="C14" s="55"/>
      <c r="D14" s="55"/>
      <c r="E14" s="55"/>
      <c r="F14" s="55">
        <f t="shared" si="0"/>
        <v>0</v>
      </c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60">
        <f t="shared" si="4"/>
        <v>0</v>
      </c>
      <c r="V14" s="55"/>
      <c r="W14" s="55"/>
      <c r="X14" s="55"/>
      <c r="Y14" s="55"/>
      <c r="Z14" s="55"/>
      <c r="AA14" s="55"/>
      <c r="AB14" s="55" t="s">
        <v>100</v>
      </c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>
        <f t="shared" si="2"/>
        <v>0</v>
      </c>
      <c r="BV14" s="61">
        <f t="shared" si="3"/>
        <v>0</v>
      </c>
      <c r="BW14" s="1"/>
      <c r="BX14" s="1"/>
      <c r="BY14" s="1"/>
      <c r="BZ14" s="1"/>
      <c r="CA14" s="1"/>
      <c r="CB14" s="1"/>
      <c r="CC14" s="1"/>
      <c r="CD14" s="1"/>
      <c r="CE14" s="1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</row>
    <row r="15" spans="1:208" ht="14.25" x14ac:dyDescent="0.15">
      <c r="A15" s="57" t="s">
        <v>39</v>
      </c>
      <c r="B15" s="58"/>
      <c r="C15" s="58"/>
      <c r="D15" s="58"/>
      <c r="E15" s="58"/>
      <c r="F15" s="58">
        <f t="shared" si="0"/>
        <v>0</v>
      </c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60">
        <f t="shared" si="4"/>
        <v>0</v>
      </c>
      <c r="V15" s="58"/>
      <c r="W15" s="58"/>
      <c r="X15" s="58"/>
      <c r="Y15" s="58"/>
      <c r="Z15" s="58"/>
      <c r="AA15" s="58" t="s">
        <v>100</v>
      </c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5">
        <f t="shared" si="2"/>
        <v>0</v>
      </c>
      <c r="BV15" s="61">
        <f t="shared" si="3"/>
        <v>0</v>
      </c>
      <c r="BW15" s="1"/>
      <c r="BX15" s="1"/>
      <c r="BY15" s="1"/>
      <c r="BZ15" s="1"/>
      <c r="CA15" s="1"/>
      <c r="CB15" s="1"/>
      <c r="CC15" s="1"/>
      <c r="CD15" s="1"/>
      <c r="CE15" s="1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</row>
    <row r="16" spans="1:208" ht="14.25" x14ac:dyDescent="0.15">
      <c r="A16" s="59" t="s">
        <v>40</v>
      </c>
      <c r="B16" s="55"/>
      <c r="C16" s="55"/>
      <c r="D16" s="55"/>
      <c r="E16" s="55"/>
      <c r="F16" s="55">
        <f t="shared" si="0"/>
        <v>0</v>
      </c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60">
        <f t="shared" si="4"/>
        <v>0</v>
      </c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>
        <f t="shared" si="2"/>
        <v>0</v>
      </c>
      <c r="BV16" s="61">
        <f t="shared" si="3"/>
        <v>0</v>
      </c>
      <c r="BW16" s="1"/>
      <c r="BX16" s="1"/>
      <c r="BY16" s="1"/>
      <c r="BZ16" s="1"/>
      <c r="CA16" s="1"/>
      <c r="CB16" s="1"/>
      <c r="CC16" s="1"/>
      <c r="CD16" s="1"/>
      <c r="CE16" s="1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</row>
    <row r="17" spans="1:208" ht="14.25" x14ac:dyDescent="0.15">
      <c r="A17" s="57" t="s">
        <v>41</v>
      </c>
      <c r="B17" s="58"/>
      <c r="C17" s="58"/>
      <c r="D17" s="58"/>
      <c r="E17" s="58"/>
      <c r="F17" s="58">
        <f t="shared" si="0"/>
        <v>0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60">
        <f t="shared" si="4"/>
        <v>0</v>
      </c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5">
        <f t="shared" si="2"/>
        <v>0</v>
      </c>
      <c r="BV17" s="61">
        <f t="shared" si="3"/>
        <v>0</v>
      </c>
      <c r="BW17" s="1"/>
      <c r="BX17" s="1"/>
      <c r="BY17" s="1"/>
      <c r="BZ17" s="1"/>
      <c r="CA17" s="1"/>
      <c r="CB17" s="1"/>
      <c r="CC17" s="1"/>
      <c r="CD17" s="1"/>
      <c r="CE17" s="1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</row>
    <row r="18" spans="1:208" ht="14.25" x14ac:dyDescent="0.15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40">
        <f>SUM(U6:U17)</f>
        <v>0</v>
      </c>
      <c r="V18" s="40">
        <f>SUM(V6:V17)</f>
        <v>0</v>
      </c>
      <c r="W18" s="40">
        <f>SUM(W6:W17)</f>
        <v>0</v>
      </c>
      <c r="X18" s="40">
        <f t="shared" ref="X18:AD18" si="5">SUM(X6:X17)</f>
        <v>0</v>
      </c>
      <c r="Y18" s="40">
        <f t="shared" si="5"/>
        <v>0</v>
      </c>
      <c r="Z18" s="40">
        <f t="shared" si="5"/>
        <v>0</v>
      </c>
      <c r="AA18" s="40">
        <f t="shared" si="5"/>
        <v>0</v>
      </c>
      <c r="AB18" s="40">
        <f t="shared" si="5"/>
        <v>0</v>
      </c>
      <c r="AC18" s="40">
        <f t="shared" si="5"/>
        <v>0</v>
      </c>
      <c r="AD18" s="40">
        <f t="shared" si="5"/>
        <v>0</v>
      </c>
      <c r="AE18" s="40">
        <f>SUM(AE6:AE17)</f>
        <v>0</v>
      </c>
      <c r="AF18" s="40">
        <f t="shared" ref="AF18:BT18" si="6">SUM(AF6:AF17)</f>
        <v>0</v>
      </c>
      <c r="AG18" s="40">
        <f t="shared" si="6"/>
        <v>0</v>
      </c>
      <c r="AH18" s="40">
        <f t="shared" si="6"/>
        <v>0</v>
      </c>
      <c r="AI18" s="40">
        <f t="shared" si="6"/>
        <v>0</v>
      </c>
      <c r="AJ18" s="40">
        <f t="shared" si="6"/>
        <v>0</v>
      </c>
      <c r="AK18" s="40">
        <f t="shared" si="6"/>
        <v>0</v>
      </c>
      <c r="AL18" s="40">
        <f t="shared" si="6"/>
        <v>0</v>
      </c>
      <c r="AM18" s="40">
        <f t="shared" si="6"/>
        <v>0</v>
      </c>
      <c r="AN18" s="40">
        <f t="shared" si="6"/>
        <v>0</v>
      </c>
      <c r="AO18" s="40">
        <f t="shared" si="6"/>
        <v>0</v>
      </c>
      <c r="AP18" s="40">
        <f t="shared" si="6"/>
        <v>0</v>
      </c>
      <c r="AQ18" s="40">
        <f t="shared" si="6"/>
        <v>0</v>
      </c>
      <c r="AR18" s="40">
        <f t="shared" si="6"/>
        <v>0</v>
      </c>
      <c r="AS18" s="40">
        <f t="shared" si="6"/>
        <v>0</v>
      </c>
      <c r="AT18" s="40">
        <f t="shared" si="6"/>
        <v>0</v>
      </c>
      <c r="AU18" s="40">
        <f t="shared" si="6"/>
        <v>0</v>
      </c>
      <c r="AV18" s="40">
        <f t="shared" si="6"/>
        <v>0</v>
      </c>
      <c r="AW18" s="40">
        <f t="shared" si="6"/>
        <v>0</v>
      </c>
      <c r="AX18" s="40">
        <f t="shared" si="6"/>
        <v>0</v>
      </c>
      <c r="AY18" s="40">
        <f t="shared" si="6"/>
        <v>0</v>
      </c>
      <c r="AZ18" s="40">
        <f t="shared" si="6"/>
        <v>0</v>
      </c>
      <c r="BA18" s="40">
        <f t="shared" si="6"/>
        <v>0</v>
      </c>
      <c r="BB18" s="40">
        <f t="shared" si="6"/>
        <v>0</v>
      </c>
      <c r="BC18" s="40">
        <f t="shared" si="6"/>
        <v>0</v>
      </c>
      <c r="BD18" s="40">
        <f t="shared" si="6"/>
        <v>0</v>
      </c>
      <c r="BE18" s="40">
        <f t="shared" si="6"/>
        <v>0</v>
      </c>
      <c r="BF18" s="40">
        <f t="shared" si="6"/>
        <v>0</v>
      </c>
      <c r="BG18" s="40">
        <f t="shared" si="6"/>
        <v>0</v>
      </c>
      <c r="BH18" s="40">
        <f t="shared" si="6"/>
        <v>0</v>
      </c>
      <c r="BI18" s="40">
        <f t="shared" si="6"/>
        <v>0</v>
      </c>
      <c r="BJ18" s="40">
        <f t="shared" si="6"/>
        <v>0</v>
      </c>
      <c r="BK18" s="40">
        <f t="shared" si="6"/>
        <v>0</v>
      </c>
      <c r="BL18" s="40">
        <f t="shared" si="6"/>
        <v>0</v>
      </c>
      <c r="BM18" s="40">
        <f t="shared" si="6"/>
        <v>0</v>
      </c>
      <c r="BN18" s="40">
        <f t="shared" si="6"/>
        <v>0</v>
      </c>
      <c r="BO18" s="40">
        <f t="shared" si="6"/>
        <v>0</v>
      </c>
      <c r="BP18" s="40">
        <f t="shared" si="6"/>
        <v>0</v>
      </c>
      <c r="BQ18" s="40">
        <f t="shared" si="6"/>
        <v>0</v>
      </c>
      <c r="BR18" s="40">
        <f t="shared" si="6"/>
        <v>0</v>
      </c>
      <c r="BS18" s="40">
        <f t="shared" si="6"/>
        <v>0</v>
      </c>
      <c r="BT18" s="40">
        <f t="shared" si="6"/>
        <v>0</v>
      </c>
      <c r="BU18" s="55">
        <f t="shared" si="2"/>
        <v>0</v>
      </c>
      <c r="BV18" s="62"/>
      <c r="BW18" s="1"/>
      <c r="BX18" s="1"/>
      <c r="BY18" s="1"/>
      <c r="BZ18" s="1"/>
      <c r="CA18" s="1"/>
      <c r="CB18" s="1"/>
      <c r="CC18" s="1"/>
      <c r="CD18" s="1"/>
      <c r="CE18" s="1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</row>
    <row r="19" spans="1:208" ht="15" x14ac:dyDescent="0.15">
      <c r="A19" s="225"/>
      <c r="B19" s="225"/>
      <c r="C19" s="225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</row>
    <row r="20" spans="1:208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</row>
    <row r="21" spans="1:208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</row>
    <row r="22" spans="1:208" ht="13.5" customHeight="1" x14ac:dyDescent="0.15">
      <c r="A22" s="225" t="s">
        <v>142</v>
      </c>
      <c r="B22" s="225"/>
      <c r="C22" s="225"/>
      <c r="D22" s="1"/>
      <c r="E22" s="1"/>
      <c r="F22" s="1"/>
      <c r="G22" s="1"/>
      <c r="H22" s="1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</row>
    <row r="23" spans="1:208" ht="12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</row>
    <row r="24" spans="1:208" ht="15" x14ac:dyDescent="0.15">
      <c r="A24" s="12" t="s">
        <v>63</v>
      </c>
      <c r="B24" s="36" t="s">
        <v>60</v>
      </c>
      <c r="C24" s="36" t="s">
        <v>127</v>
      </c>
      <c r="D24" s="36" t="s">
        <v>61</v>
      </c>
      <c r="E24" s="36" t="s">
        <v>65</v>
      </c>
      <c r="F24" s="36" t="s">
        <v>66</v>
      </c>
      <c r="G24" s="36" t="s">
        <v>155</v>
      </c>
      <c r="H24" s="36" t="s">
        <v>131</v>
      </c>
      <c r="I24" s="36" t="s">
        <v>141</v>
      </c>
      <c r="J24" s="96" t="s">
        <v>147</v>
      </c>
      <c r="K24" s="37" t="s">
        <v>62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</row>
    <row r="25" spans="1:208" ht="14.25" x14ac:dyDescent="0.2">
      <c r="A25" s="48" t="s">
        <v>48</v>
      </c>
      <c r="B25" s="136"/>
      <c r="C25" s="38"/>
      <c r="D25" s="38"/>
      <c r="E25" s="38"/>
      <c r="F25" s="38"/>
      <c r="G25" s="46"/>
      <c r="H25" s="43"/>
      <c r="I25" s="43"/>
      <c r="J25" s="98"/>
      <c r="K25" s="97">
        <f t="shared" ref="K25:K37" si="7">SUM(B25:J25)</f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</row>
    <row r="26" spans="1:208" ht="14.25" x14ac:dyDescent="0.2">
      <c r="A26" s="48" t="s">
        <v>49</v>
      </c>
      <c r="B26" s="44"/>
      <c r="C26" s="38"/>
      <c r="D26" s="38"/>
      <c r="E26" s="45"/>
      <c r="F26" s="38"/>
      <c r="G26" s="47"/>
      <c r="H26" s="43"/>
      <c r="I26" s="43"/>
      <c r="J26" s="98"/>
      <c r="K26" s="97">
        <f t="shared" si="7"/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</row>
    <row r="27" spans="1:208" ht="14.25" x14ac:dyDescent="0.2">
      <c r="A27" s="48" t="s">
        <v>50</v>
      </c>
      <c r="B27" s="44"/>
      <c r="C27" s="44"/>
      <c r="D27" s="44"/>
      <c r="E27" s="45"/>
      <c r="F27" s="38"/>
      <c r="G27" s="47"/>
      <c r="H27" s="43"/>
      <c r="I27" s="43"/>
      <c r="J27" s="98"/>
      <c r="K27" s="97">
        <f t="shared" si="7"/>
        <v>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</row>
    <row r="28" spans="1:208" ht="14.25" x14ac:dyDescent="0.2">
      <c r="A28" s="48" t="s">
        <v>51</v>
      </c>
      <c r="B28" s="44"/>
      <c r="C28" s="38"/>
      <c r="D28" s="38"/>
      <c r="E28" s="38"/>
      <c r="F28" s="38"/>
      <c r="G28" s="47"/>
      <c r="H28" s="43"/>
      <c r="I28" s="43"/>
      <c r="J28" s="98"/>
      <c r="K28" s="97">
        <f t="shared" si="7"/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</row>
    <row r="29" spans="1:208" ht="14.25" x14ac:dyDescent="0.2">
      <c r="A29" s="48" t="s">
        <v>52</v>
      </c>
      <c r="B29" s="44"/>
      <c r="C29" s="38"/>
      <c r="D29" s="38"/>
      <c r="E29" s="38"/>
      <c r="F29" s="38" t="s">
        <v>100</v>
      </c>
      <c r="G29" s="47"/>
      <c r="H29" s="43"/>
      <c r="I29" s="43"/>
      <c r="J29" s="98"/>
      <c r="K29" s="97">
        <f t="shared" si="7"/>
        <v>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</row>
    <row r="30" spans="1:208" ht="14.25" x14ac:dyDescent="0.2">
      <c r="A30" s="48" t="s">
        <v>53</v>
      </c>
      <c r="B30" s="44"/>
      <c r="C30" s="44"/>
      <c r="D30" s="38"/>
      <c r="E30" s="44"/>
      <c r="F30" s="44"/>
      <c r="G30" s="47"/>
      <c r="H30" s="43"/>
      <c r="I30" s="43"/>
      <c r="J30" s="98"/>
      <c r="K30" s="97">
        <f t="shared" si="7"/>
        <v>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</row>
    <row r="31" spans="1:208" ht="14.25" x14ac:dyDescent="0.2">
      <c r="A31" s="48" t="s">
        <v>54</v>
      </c>
      <c r="B31" s="44"/>
      <c r="C31" s="38"/>
      <c r="D31" s="38"/>
      <c r="E31" s="38"/>
      <c r="F31" s="38"/>
      <c r="G31" s="47"/>
      <c r="H31" s="43"/>
      <c r="I31" s="43"/>
      <c r="J31" s="98"/>
      <c r="K31" s="97">
        <f t="shared" si="7"/>
        <v>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</row>
    <row r="32" spans="1:208" ht="14.25" x14ac:dyDescent="0.2">
      <c r="A32" s="48" t="s">
        <v>55</v>
      </c>
      <c r="B32" s="44"/>
      <c r="C32" s="38"/>
      <c r="D32" s="38"/>
      <c r="E32" s="38"/>
      <c r="F32" s="38"/>
      <c r="G32" s="47"/>
      <c r="H32" s="43"/>
      <c r="I32" s="43"/>
      <c r="J32" s="98"/>
      <c r="K32" s="97">
        <f t="shared" si="7"/>
        <v>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</row>
    <row r="33" spans="1:208" ht="14.25" x14ac:dyDescent="0.2">
      <c r="A33" s="48" t="s">
        <v>56</v>
      </c>
      <c r="B33" s="44"/>
      <c r="C33" s="44"/>
      <c r="D33" s="38"/>
      <c r="E33" s="38"/>
      <c r="F33" s="38"/>
      <c r="G33" s="47"/>
      <c r="H33" s="43"/>
      <c r="I33" s="43"/>
      <c r="J33" s="98"/>
      <c r="K33" s="97">
        <f t="shared" si="7"/>
        <v>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</row>
    <row r="34" spans="1:208" ht="14.25" x14ac:dyDescent="0.2">
      <c r="A34" s="48" t="s">
        <v>57</v>
      </c>
      <c r="B34" s="44"/>
      <c r="C34" s="38"/>
      <c r="D34" s="38"/>
      <c r="E34" s="38"/>
      <c r="F34" s="38"/>
      <c r="G34" s="47"/>
      <c r="H34" s="43"/>
      <c r="I34" s="43"/>
      <c r="J34" s="98"/>
      <c r="K34" s="97">
        <f t="shared" si="7"/>
        <v>0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</row>
    <row r="35" spans="1:208" ht="14.25" x14ac:dyDescent="0.2">
      <c r="A35" s="48" t="s">
        <v>58</v>
      </c>
      <c r="B35" s="44"/>
      <c r="C35" s="38"/>
      <c r="D35" s="38"/>
      <c r="E35" s="38"/>
      <c r="F35" s="38"/>
      <c r="G35" s="47"/>
      <c r="H35" s="43"/>
      <c r="I35" s="43"/>
      <c r="J35" s="98"/>
      <c r="K35" s="97">
        <f t="shared" si="7"/>
        <v>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</row>
    <row r="36" spans="1:208" ht="14.25" x14ac:dyDescent="0.2">
      <c r="A36" s="48" t="s">
        <v>59</v>
      </c>
      <c r="B36" s="44"/>
      <c r="C36" s="44"/>
      <c r="D36" s="38"/>
      <c r="E36" s="38"/>
      <c r="F36" s="38"/>
      <c r="G36" s="47"/>
      <c r="H36" s="94"/>
      <c r="I36" s="95"/>
      <c r="J36" s="98"/>
      <c r="K36" s="97">
        <f t="shared" si="7"/>
        <v>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</row>
    <row r="37" spans="1:208" ht="14.25" x14ac:dyDescent="0.2">
      <c r="A37" s="37" t="s">
        <v>67</v>
      </c>
      <c r="B37" s="43">
        <f>SUM(B25:B36)</f>
        <v>0</v>
      </c>
      <c r="C37" s="43">
        <f>SUM(C25:C36)</f>
        <v>0</v>
      </c>
      <c r="D37" s="43">
        <f>SUM(D25:D36)</f>
        <v>0</v>
      </c>
      <c r="E37" s="43">
        <f t="shared" ref="E37:F37" si="8">SUM(E25:E36)</f>
        <v>0</v>
      </c>
      <c r="F37" s="43">
        <f t="shared" si="8"/>
        <v>0</v>
      </c>
      <c r="G37" s="50">
        <f>SUM(G25:G36)</f>
        <v>0</v>
      </c>
      <c r="H37" s="43">
        <f>SUM(H25:H36)</f>
        <v>0</v>
      </c>
      <c r="I37" s="43">
        <f>SUM(I25:I36)</f>
        <v>0</v>
      </c>
      <c r="J37" s="98">
        <f>SUM(J25:J36)</f>
        <v>0</v>
      </c>
      <c r="K37" s="97">
        <f t="shared" si="7"/>
        <v>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</row>
    <row r="38" spans="1:208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</row>
    <row r="39" spans="1:208" ht="15" x14ac:dyDescent="0.15">
      <c r="A39" s="218" t="s">
        <v>94</v>
      </c>
      <c r="B39" s="218"/>
      <c r="C39" s="21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</row>
    <row r="40" spans="1:208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</row>
    <row r="41" spans="1:208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</row>
    <row r="42" spans="1:208" s="1" customFormat="1" ht="15" x14ac:dyDescent="0.15">
      <c r="A42" s="64" t="s">
        <v>71</v>
      </c>
      <c r="B42" s="219" t="s">
        <v>70</v>
      </c>
      <c r="C42" s="220"/>
      <c r="D42" s="221"/>
    </row>
    <row r="43" spans="1:208" s="1" customFormat="1" ht="15" x14ac:dyDescent="0.2">
      <c r="A43" s="65" t="s">
        <v>48</v>
      </c>
      <c r="B43" s="214">
        <f t="shared" ref="B43:B54" si="9">J25+U6</f>
        <v>0</v>
      </c>
      <c r="C43" s="215"/>
      <c r="D43" s="216"/>
    </row>
    <row r="44" spans="1:208" s="1" customFormat="1" ht="15" x14ac:dyDescent="0.2">
      <c r="A44" s="65" t="s">
        <v>49</v>
      </c>
      <c r="B44" s="214">
        <f t="shared" si="9"/>
        <v>0</v>
      </c>
      <c r="C44" s="215"/>
      <c r="D44" s="216"/>
    </row>
    <row r="45" spans="1:208" s="1" customFormat="1" ht="15" x14ac:dyDescent="0.2">
      <c r="A45" s="65" t="s">
        <v>50</v>
      </c>
      <c r="B45" s="214">
        <f t="shared" si="9"/>
        <v>0</v>
      </c>
      <c r="C45" s="215"/>
      <c r="D45" s="216"/>
    </row>
    <row r="46" spans="1:208" s="1" customFormat="1" ht="15" x14ac:dyDescent="0.2">
      <c r="A46" s="65" t="s">
        <v>51</v>
      </c>
      <c r="B46" s="214">
        <f t="shared" si="9"/>
        <v>0</v>
      </c>
      <c r="C46" s="215"/>
      <c r="D46" s="216"/>
    </row>
    <row r="47" spans="1:208" s="1" customFormat="1" ht="15" x14ac:dyDescent="0.2">
      <c r="A47" s="65" t="s">
        <v>52</v>
      </c>
      <c r="B47" s="214">
        <f t="shared" si="9"/>
        <v>0</v>
      </c>
      <c r="C47" s="215"/>
      <c r="D47" s="216"/>
    </row>
    <row r="48" spans="1:208" s="1" customFormat="1" ht="15" x14ac:dyDescent="0.2">
      <c r="A48" s="65" t="s">
        <v>53</v>
      </c>
      <c r="B48" s="214">
        <f t="shared" si="9"/>
        <v>0</v>
      </c>
      <c r="C48" s="215"/>
      <c r="D48" s="216"/>
    </row>
    <row r="49" spans="1:4" s="1" customFormat="1" ht="15" x14ac:dyDescent="0.2">
      <c r="A49" s="65" t="s">
        <v>54</v>
      </c>
      <c r="B49" s="214">
        <f t="shared" si="9"/>
        <v>0</v>
      </c>
      <c r="C49" s="215"/>
      <c r="D49" s="216"/>
    </row>
    <row r="50" spans="1:4" s="1" customFormat="1" ht="15" x14ac:dyDescent="0.2">
      <c r="A50" s="65" t="s">
        <v>55</v>
      </c>
      <c r="B50" s="214">
        <f t="shared" si="9"/>
        <v>0</v>
      </c>
      <c r="C50" s="215"/>
      <c r="D50" s="216"/>
    </row>
    <row r="51" spans="1:4" s="1" customFormat="1" ht="15" x14ac:dyDescent="0.2">
      <c r="A51" s="65" t="s">
        <v>56</v>
      </c>
      <c r="B51" s="214">
        <f t="shared" si="9"/>
        <v>0</v>
      </c>
      <c r="C51" s="215"/>
      <c r="D51" s="216"/>
    </row>
    <row r="52" spans="1:4" s="1" customFormat="1" ht="15" x14ac:dyDescent="0.2">
      <c r="A52" s="65" t="s">
        <v>57</v>
      </c>
      <c r="B52" s="214">
        <f t="shared" si="9"/>
        <v>0</v>
      </c>
      <c r="C52" s="215"/>
      <c r="D52" s="216"/>
    </row>
    <row r="53" spans="1:4" s="1" customFormat="1" ht="15" x14ac:dyDescent="0.2">
      <c r="A53" s="65" t="s">
        <v>58</v>
      </c>
      <c r="B53" s="214">
        <f t="shared" si="9"/>
        <v>0</v>
      </c>
      <c r="C53" s="215"/>
      <c r="D53" s="216"/>
    </row>
    <row r="54" spans="1:4" s="1" customFormat="1" ht="15" x14ac:dyDescent="0.2">
      <c r="A54" s="65" t="s">
        <v>59</v>
      </c>
      <c r="B54" s="214">
        <f t="shared" si="9"/>
        <v>0</v>
      </c>
      <c r="C54" s="215"/>
      <c r="D54" s="216"/>
    </row>
    <row r="55" spans="1:4" s="1" customFormat="1" ht="15" x14ac:dyDescent="0.15">
      <c r="A55" s="64" t="s">
        <v>26</v>
      </c>
      <c r="B55" s="214">
        <f>SUM(B43:D54)</f>
        <v>0</v>
      </c>
      <c r="C55" s="215"/>
      <c r="D55" s="216"/>
    </row>
    <row r="56" spans="1:4" s="1" customFormat="1" x14ac:dyDescent="0.15"/>
    <row r="57" spans="1:4" s="1" customFormat="1" x14ac:dyDescent="0.15"/>
    <row r="58" spans="1:4" s="1" customFormat="1" x14ac:dyDescent="0.15"/>
    <row r="59" spans="1:4" s="1" customFormat="1" x14ac:dyDescent="0.15"/>
    <row r="60" spans="1:4" s="1" customFormat="1" x14ac:dyDescent="0.15"/>
    <row r="61" spans="1:4" s="1" customFormat="1" x14ac:dyDescent="0.15"/>
    <row r="62" spans="1:4" s="1" customFormat="1" x14ac:dyDescent="0.15"/>
    <row r="63" spans="1:4" s="1" customFormat="1" x14ac:dyDescent="0.15"/>
    <row r="64" spans="1: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</sheetData>
  <mergeCells count="21">
    <mergeCell ref="V2:Y2"/>
    <mergeCell ref="B44:D44"/>
    <mergeCell ref="B45:D45"/>
    <mergeCell ref="B46:D46"/>
    <mergeCell ref="B47:D47"/>
    <mergeCell ref="A39:C39"/>
    <mergeCell ref="B42:D42"/>
    <mergeCell ref="B43:D43"/>
    <mergeCell ref="B3:E3"/>
    <mergeCell ref="A19:C19"/>
    <mergeCell ref="A22:C22"/>
    <mergeCell ref="G3:L3"/>
    <mergeCell ref="V3:BT3"/>
    <mergeCell ref="B53:D53"/>
    <mergeCell ref="B54:D54"/>
    <mergeCell ref="B55:D55"/>
    <mergeCell ref="B48:D48"/>
    <mergeCell ref="B49:D49"/>
    <mergeCell ref="B50:D50"/>
    <mergeCell ref="B51:D51"/>
    <mergeCell ref="B52:D5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349"/>
  <sheetViews>
    <sheetView workbookViewId="0">
      <selection activeCell="F18" sqref="F18"/>
    </sheetView>
  </sheetViews>
  <sheetFormatPr defaultColWidth="12" defaultRowHeight="11.25" x14ac:dyDescent="0.15"/>
  <cols>
    <col min="1" max="1" width="16.44140625" style="1" customWidth="1"/>
    <col min="2" max="2" width="18.7421875" style="1" customWidth="1"/>
    <col min="3" max="3" width="17.75390625" style="1" customWidth="1"/>
    <col min="4" max="4" width="16.44140625" style="1" customWidth="1"/>
    <col min="5" max="5" width="19.3984375" style="1" customWidth="1"/>
    <col min="6" max="6" width="131.3671875" style="1" customWidth="1"/>
    <col min="7" max="7" width="18.7421875" style="1" customWidth="1"/>
    <col min="8" max="8" width="20.05859375" style="1" customWidth="1"/>
    <col min="9" max="9" width="1.1484375" style="1" customWidth="1"/>
    <col min="10" max="10" width="11.1796875" style="1" hidden="1" customWidth="1"/>
    <col min="11" max="18" width="12" style="1"/>
    <col min="19" max="19" width="4.4375" style="1" customWidth="1"/>
    <col min="20" max="16384" width="12" style="1"/>
  </cols>
  <sheetData>
    <row r="1" spans="1:19" ht="12" customHeight="1" x14ac:dyDescent="0.15">
      <c r="A1" s="226" t="s">
        <v>110</v>
      </c>
      <c r="B1" s="226"/>
      <c r="C1" s="226"/>
      <c r="D1" s="226"/>
      <c r="E1" s="226"/>
      <c r="F1" s="226"/>
      <c r="G1" s="227"/>
      <c r="H1" s="228"/>
      <c r="I1" s="77"/>
      <c r="J1" s="77" t="s">
        <v>126</v>
      </c>
      <c r="K1" s="77"/>
      <c r="L1" s="77"/>
      <c r="M1" s="77"/>
      <c r="N1" s="77"/>
      <c r="O1" s="77"/>
      <c r="P1" s="77"/>
      <c r="Q1" s="77"/>
      <c r="R1" s="77"/>
      <c r="S1" s="77"/>
    </row>
    <row r="2" spans="1:19" ht="12" customHeight="1" thickBot="1" x14ac:dyDescent="0.2">
      <c r="A2" s="226"/>
      <c r="B2" s="226"/>
      <c r="C2" s="226"/>
      <c r="D2" s="226"/>
      <c r="E2" s="226"/>
      <c r="F2" s="226"/>
      <c r="G2" s="229"/>
      <c r="H2" s="230"/>
      <c r="I2" s="77"/>
      <c r="J2" s="77" t="s">
        <v>120</v>
      </c>
      <c r="K2" s="77"/>
      <c r="L2" s="77"/>
      <c r="M2" s="77"/>
      <c r="N2" s="77"/>
      <c r="O2" s="77"/>
      <c r="P2" s="77"/>
      <c r="Q2" s="77"/>
      <c r="R2" s="77"/>
      <c r="S2" s="77"/>
    </row>
    <row r="3" spans="1:19" ht="19.5" thickBot="1" x14ac:dyDescent="0.25">
      <c r="A3" s="87" t="s">
        <v>6</v>
      </c>
      <c r="B3" s="87" t="s">
        <v>111</v>
      </c>
      <c r="C3" s="87" t="s">
        <v>112</v>
      </c>
      <c r="D3" s="87" t="s">
        <v>113</v>
      </c>
      <c r="E3" s="87" t="s">
        <v>27</v>
      </c>
      <c r="F3" s="87" t="s">
        <v>114</v>
      </c>
      <c r="G3" s="84" t="s">
        <v>111</v>
      </c>
      <c r="H3" s="84" t="s">
        <v>119</v>
      </c>
      <c r="J3" s="77" t="s">
        <v>125</v>
      </c>
    </row>
    <row r="4" spans="1:19" x14ac:dyDescent="0.15">
      <c r="A4" s="78">
        <v>45133</v>
      </c>
      <c r="B4" s="79" t="s">
        <v>245</v>
      </c>
      <c r="C4" s="79" t="s">
        <v>120</v>
      </c>
      <c r="D4" s="88"/>
      <c r="E4" s="80">
        <v>2200</v>
      </c>
      <c r="F4" s="89"/>
      <c r="G4" s="85" t="str">
        <f>achats!K3</f>
        <v>AUTRES</v>
      </c>
      <c r="H4" s="83">
        <f t="shared" ref="H4:H67" si="0">SUMIF(B:B,G4,E:E)</f>
        <v>0</v>
      </c>
    </row>
    <row r="5" spans="1:19" x14ac:dyDescent="0.15">
      <c r="A5" s="78">
        <v>45134</v>
      </c>
      <c r="B5" s="79" t="s">
        <v>245</v>
      </c>
      <c r="C5" s="79" t="s">
        <v>120</v>
      </c>
      <c r="D5" s="88"/>
      <c r="E5" s="80">
        <v>1000</v>
      </c>
      <c r="F5" s="89"/>
      <c r="G5" s="86" t="str">
        <f>achats!K4</f>
        <v>NEJMA FER</v>
      </c>
      <c r="H5" s="82">
        <f t="shared" si="0"/>
        <v>0</v>
      </c>
    </row>
    <row r="6" spans="1:19" x14ac:dyDescent="0.15">
      <c r="A6" s="78">
        <v>45135</v>
      </c>
      <c r="B6" s="79" t="s">
        <v>245</v>
      </c>
      <c r="C6" s="79" t="s">
        <v>120</v>
      </c>
      <c r="D6" s="88"/>
      <c r="E6" s="80">
        <v>1000</v>
      </c>
      <c r="F6" s="89"/>
      <c r="G6" s="86" t="str">
        <f>achats!K5</f>
        <v>ZAKI FER</v>
      </c>
      <c r="H6" s="82">
        <f t="shared" si="0"/>
        <v>0</v>
      </c>
    </row>
    <row r="7" spans="1:19" x14ac:dyDescent="0.15">
      <c r="A7" s="78">
        <v>45122</v>
      </c>
      <c r="B7" s="79" t="s">
        <v>209</v>
      </c>
      <c r="C7" s="79" t="s">
        <v>120</v>
      </c>
      <c r="D7" s="88"/>
      <c r="E7" s="80">
        <v>1000</v>
      </c>
      <c r="F7" s="89"/>
      <c r="G7" s="86" t="str">
        <f>achats!K6</f>
        <v>RAMI</v>
      </c>
      <c r="H7" s="82">
        <f t="shared" si="0"/>
        <v>0</v>
      </c>
    </row>
    <row r="8" spans="1:19" x14ac:dyDescent="0.15">
      <c r="A8" s="78">
        <v>45128</v>
      </c>
      <c r="B8" s="79" t="s">
        <v>209</v>
      </c>
      <c r="C8" s="79" t="s">
        <v>120</v>
      </c>
      <c r="D8" s="88"/>
      <c r="E8" s="80">
        <v>5000</v>
      </c>
      <c r="F8" s="89" t="s">
        <v>247</v>
      </c>
      <c r="G8" s="86" t="str">
        <f>achats!K7</f>
        <v>COFIA</v>
      </c>
      <c r="H8" s="82">
        <f t="shared" si="0"/>
        <v>0</v>
      </c>
    </row>
    <row r="9" spans="1:19" x14ac:dyDescent="0.15">
      <c r="A9" s="78">
        <v>45134</v>
      </c>
      <c r="B9" s="79" t="s">
        <v>209</v>
      </c>
      <c r="C9" s="79" t="s">
        <v>126</v>
      </c>
      <c r="D9" s="88"/>
      <c r="E9" s="80">
        <v>24000</v>
      </c>
      <c r="F9" s="89"/>
      <c r="G9" s="86" t="str">
        <f>achats!K8</f>
        <v>SAMSAC</v>
      </c>
      <c r="H9" s="82">
        <f t="shared" si="0"/>
        <v>0</v>
      </c>
    </row>
    <row r="10" spans="1:19" x14ac:dyDescent="0.15">
      <c r="A10" s="78">
        <v>45140</v>
      </c>
      <c r="B10" s="79" t="s">
        <v>209</v>
      </c>
      <c r="C10" s="79" t="s">
        <v>120</v>
      </c>
      <c r="D10" s="88"/>
      <c r="E10" s="80">
        <v>5000</v>
      </c>
      <c r="F10" s="89"/>
      <c r="G10" s="86" t="str">
        <f>achats!K9</f>
        <v>ZALAGH BETON</v>
      </c>
      <c r="H10" s="82">
        <f t="shared" si="0"/>
        <v>0</v>
      </c>
    </row>
    <row r="11" spans="1:19" x14ac:dyDescent="0.15">
      <c r="A11" s="78">
        <v>45133</v>
      </c>
      <c r="B11" s="79" t="s">
        <v>209</v>
      </c>
      <c r="C11" s="79" t="s">
        <v>120</v>
      </c>
      <c r="D11" s="88"/>
      <c r="E11" s="80">
        <v>15000</v>
      </c>
      <c r="F11" s="89" t="s">
        <v>248</v>
      </c>
      <c r="G11" s="86" t="str">
        <f>achats!K10</f>
        <v>ZALAGH PLANCHE</v>
      </c>
      <c r="H11" s="82">
        <f t="shared" si="0"/>
        <v>0</v>
      </c>
    </row>
    <row r="12" spans="1:19" x14ac:dyDescent="0.15">
      <c r="A12" s="78">
        <v>45150</v>
      </c>
      <c r="B12" s="79" t="s">
        <v>249</v>
      </c>
      <c r="C12" s="79" t="s">
        <v>126</v>
      </c>
      <c r="D12" s="88"/>
      <c r="E12" s="80">
        <v>11000</v>
      </c>
      <c r="F12" s="89" t="s">
        <v>251</v>
      </c>
      <c r="G12" s="86" t="str">
        <f>achats!K11</f>
        <v>SHEL</v>
      </c>
      <c r="H12" s="82">
        <f t="shared" si="0"/>
        <v>0</v>
      </c>
    </row>
    <row r="13" spans="1:19" x14ac:dyDescent="0.15">
      <c r="A13" s="78">
        <v>45113</v>
      </c>
      <c r="B13" s="79" t="s">
        <v>10</v>
      </c>
      <c r="C13" s="79" t="s">
        <v>126</v>
      </c>
      <c r="D13" s="88"/>
      <c r="E13" s="80">
        <v>13500</v>
      </c>
      <c r="F13" s="89" t="s">
        <v>252</v>
      </c>
      <c r="G13" s="86" t="str">
        <f>achats!K12</f>
        <v>RACHID SABLE</v>
      </c>
      <c r="H13" s="82">
        <f t="shared" si="0"/>
        <v>0</v>
      </c>
    </row>
    <row r="14" spans="1:19" x14ac:dyDescent="0.15">
      <c r="A14" s="78">
        <v>45108</v>
      </c>
      <c r="B14" s="79" t="s">
        <v>10</v>
      </c>
      <c r="C14" s="79" t="s">
        <v>126</v>
      </c>
      <c r="D14" s="88"/>
      <c r="E14" s="80">
        <v>10000</v>
      </c>
      <c r="F14" s="89" t="s">
        <v>253</v>
      </c>
      <c r="G14" s="86" t="str">
        <f>achats!K13</f>
        <v>MOHAMED SABLE</v>
      </c>
      <c r="H14" s="82">
        <f t="shared" si="0"/>
        <v>0</v>
      </c>
    </row>
    <row r="15" spans="1:19" x14ac:dyDescent="0.15">
      <c r="A15" s="78">
        <v>45112</v>
      </c>
      <c r="B15" s="79" t="s">
        <v>10</v>
      </c>
      <c r="C15" s="79" t="s">
        <v>126</v>
      </c>
      <c r="D15" s="88"/>
      <c r="E15" s="80">
        <v>7150</v>
      </c>
      <c r="F15" s="89" t="s">
        <v>254</v>
      </c>
      <c r="G15" s="86" t="str">
        <f>achats!K14</f>
        <v>MULTI FRERES</v>
      </c>
      <c r="H15" s="82">
        <f t="shared" si="0"/>
        <v>0</v>
      </c>
    </row>
    <row r="16" spans="1:19" x14ac:dyDescent="0.15">
      <c r="A16" s="78">
        <v>45136</v>
      </c>
      <c r="B16" s="79" t="s">
        <v>209</v>
      </c>
      <c r="C16" s="79" t="s">
        <v>120</v>
      </c>
      <c r="D16" s="88"/>
      <c r="E16" s="80">
        <v>5000</v>
      </c>
      <c r="F16" s="89"/>
      <c r="G16" s="86" t="str">
        <f>achats!K15</f>
        <v>WASSIM</v>
      </c>
      <c r="H16" s="82">
        <f t="shared" si="0"/>
        <v>0</v>
      </c>
    </row>
    <row r="17" spans="1:8" x14ac:dyDescent="0.15">
      <c r="A17" s="78"/>
      <c r="B17" s="79" t="s">
        <v>209</v>
      </c>
      <c r="C17" s="79" t="s">
        <v>120</v>
      </c>
      <c r="D17" s="88"/>
      <c r="E17" s="80">
        <v>5000</v>
      </c>
      <c r="F17" s="89"/>
      <c r="G17" s="86" t="str">
        <f>achats!K16</f>
        <v>DRISS BOJLABA</v>
      </c>
      <c r="H17" s="82">
        <f t="shared" si="0"/>
        <v>0</v>
      </c>
    </row>
    <row r="18" spans="1:8" x14ac:dyDescent="0.15">
      <c r="A18" s="78">
        <v>45161</v>
      </c>
      <c r="B18" s="79" t="s">
        <v>209</v>
      </c>
      <c r="C18" s="79" t="s">
        <v>126</v>
      </c>
      <c r="D18" s="88">
        <v>973363</v>
      </c>
      <c r="E18" s="80">
        <v>76450</v>
      </c>
      <c r="F18" s="89"/>
      <c r="G18" s="86" t="str">
        <f>achats!K17</f>
        <v xml:space="preserve">SABAH </v>
      </c>
      <c r="H18" s="82">
        <f t="shared" si="0"/>
        <v>0</v>
      </c>
    </row>
    <row r="19" spans="1:8" x14ac:dyDescent="0.15">
      <c r="A19" s="78"/>
      <c r="B19" s="79"/>
      <c r="C19" s="79"/>
      <c r="D19" s="88"/>
      <c r="E19" s="80"/>
      <c r="F19" s="89"/>
      <c r="G19" s="86" t="str">
        <f>achats!K18</f>
        <v>SOFABEME</v>
      </c>
      <c r="H19" s="82">
        <f t="shared" si="0"/>
        <v>30650</v>
      </c>
    </row>
    <row r="20" spans="1:8" x14ac:dyDescent="0.15">
      <c r="A20" s="78"/>
      <c r="B20" s="79"/>
      <c r="C20" s="79"/>
      <c r="D20" s="88"/>
      <c r="E20" s="80"/>
      <c r="F20" s="89"/>
      <c r="G20" s="86" t="str">
        <f>achats!K19</f>
        <v>MHAMED ATLAS</v>
      </c>
      <c r="H20" s="82">
        <f t="shared" si="0"/>
        <v>0</v>
      </c>
    </row>
    <row r="21" spans="1:8" x14ac:dyDescent="0.15">
      <c r="A21" s="78"/>
      <c r="B21" s="79"/>
      <c r="C21" s="79"/>
      <c r="D21" s="88"/>
      <c r="E21" s="80"/>
      <c r="F21" s="89"/>
      <c r="G21" s="86" t="str">
        <f>achats!K20</f>
        <v>COMTOIR FATH</v>
      </c>
      <c r="H21" s="82">
        <f t="shared" si="0"/>
        <v>0</v>
      </c>
    </row>
    <row r="22" spans="1:8" x14ac:dyDescent="0.15">
      <c r="A22" s="78"/>
      <c r="B22" s="79"/>
      <c r="C22" s="79"/>
      <c r="D22" s="88"/>
      <c r="E22" s="80"/>
      <c r="F22" s="89"/>
      <c r="G22" s="86" t="str">
        <f>achats!K21</f>
        <v xml:space="preserve">MOUMNI </v>
      </c>
      <c r="H22" s="82">
        <f t="shared" si="0"/>
        <v>0</v>
      </c>
    </row>
    <row r="23" spans="1:8" x14ac:dyDescent="0.15">
      <c r="A23" s="78"/>
      <c r="B23" s="79"/>
      <c r="C23" s="79"/>
      <c r="D23" s="88"/>
      <c r="E23" s="80"/>
      <c r="F23" s="89"/>
      <c r="G23" s="86" t="str">
        <f>achats!K22</f>
        <v>SONAJIB</v>
      </c>
      <c r="H23" s="82">
        <f t="shared" si="0"/>
        <v>0</v>
      </c>
    </row>
    <row r="24" spans="1:8" x14ac:dyDescent="0.15">
      <c r="A24" s="78"/>
      <c r="B24" s="79"/>
      <c r="C24" s="79"/>
      <c r="D24" s="88"/>
      <c r="E24" s="80"/>
      <c r="F24" s="89"/>
      <c r="G24" s="86" t="str">
        <f>achats!K23</f>
        <v>BIG MARBRE</v>
      </c>
      <c r="H24" s="82">
        <f t="shared" si="0"/>
        <v>0</v>
      </c>
    </row>
    <row r="25" spans="1:8" x14ac:dyDescent="0.15">
      <c r="A25" s="78"/>
      <c r="B25" s="79"/>
      <c r="C25" s="79"/>
      <c r="D25" s="88"/>
      <c r="E25" s="80"/>
      <c r="F25" s="89"/>
      <c r="G25" s="86" t="str">
        <f>achats!K24</f>
        <v>MFN</v>
      </c>
      <c r="H25" s="82">
        <f t="shared" si="0"/>
        <v>0</v>
      </c>
    </row>
    <row r="26" spans="1:8" x14ac:dyDescent="0.15">
      <c r="A26" s="78"/>
      <c r="B26" s="79"/>
      <c r="C26" s="79"/>
      <c r="D26" s="88"/>
      <c r="E26" s="80"/>
      <c r="F26" s="89"/>
      <c r="G26" s="86" t="str">
        <f>achats!K25</f>
        <v>FES BETON</v>
      </c>
      <c r="H26" s="82">
        <f t="shared" si="0"/>
        <v>0</v>
      </c>
    </row>
    <row r="27" spans="1:8" x14ac:dyDescent="0.15">
      <c r="A27" s="78"/>
      <c r="B27" s="79"/>
      <c r="C27" s="79"/>
      <c r="D27" s="88"/>
      <c r="E27" s="80"/>
      <c r="F27" s="89"/>
      <c r="G27" s="86" t="str">
        <f>achats!K26</f>
        <v>SOHAIL</v>
      </c>
      <c r="H27" s="82">
        <f t="shared" si="0"/>
        <v>0</v>
      </c>
    </row>
    <row r="28" spans="1:8" x14ac:dyDescent="0.15">
      <c r="A28" s="78"/>
      <c r="B28" s="79"/>
      <c r="C28" s="79"/>
      <c r="D28" s="88"/>
      <c r="E28" s="80"/>
      <c r="F28" s="89"/>
      <c r="G28" s="86" t="str">
        <f>achats!K27</f>
        <v>OMAR SABLE</v>
      </c>
      <c r="H28" s="82">
        <f t="shared" si="0"/>
        <v>0</v>
      </c>
    </row>
    <row r="29" spans="1:8" x14ac:dyDescent="0.15">
      <c r="A29" s="78"/>
      <c r="B29" s="79"/>
      <c r="C29" s="79"/>
      <c r="D29" s="88"/>
      <c r="E29" s="80"/>
      <c r="F29" s="89"/>
      <c r="G29" s="86" t="str">
        <f>achats!K28</f>
        <v>SAMIR RAMI</v>
      </c>
      <c r="H29" s="82">
        <f t="shared" si="0"/>
        <v>0</v>
      </c>
    </row>
    <row r="30" spans="1:8" x14ac:dyDescent="0.15">
      <c r="A30" s="78"/>
      <c r="B30" s="79"/>
      <c r="C30" s="79"/>
      <c r="D30" s="88"/>
      <c r="E30" s="80"/>
      <c r="F30" s="89"/>
      <c r="G30" s="86" t="str">
        <f>achats!K29</f>
        <v>RABIE</v>
      </c>
      <c r="H30" s="82">
        <f t="shared" si="0"/>
        <v>0</v>
      </c>
    </row>
    <row r="31" spans="1:8" x14ac:dyDescent="0.15">
      <c r="A31" s="78"/>
      <c r="B31" s="79"/>
      <c r="C31" s="79"/>
      <c r="D31" s="79"/>
      <c r="E31" s="80"/>
      <c r="F31" s="79"/>
      <c r="G31" s="86" t="str">
        <f>achats!K30</f>
        <v>NORD PROTECTION</v>
      </c>
      <c r="H31" s="82">
        <f t="shared" si="0"/>
        <v>0</v>
      </c>
    </row>
    <row r="32" spans="1:8" x14ac:dyDescent="0.15">
      <c r="A32" s="78"/>
      <c r="B32" s="79"/>
      <c r="C32" s="79"/>
      <c r="D32" s="79"/>
      <c r="E32" s="80"/>
      <c r="F32" s="79"/>
      <c r="G32" s="86" t="str">
        <f>achats!K31</f>
        <v>GRILLAGE MAROC</v>
      </c>
      <c r="H32" s="82">
        <f t="shared" si="0"/>
        <v>0</v>
      </c>
    </row>
    <row r="33" spans="1:8" x14ac:dyDescent="0.15">
      <c r="A33" s="78"/>
      <c r="B33" s="79"/>
      <c r="C33" s="79"/>
      <c r="D33" s="79"/>
      <c r="E33" s="80"/>
      <c r="F33" s="79"/>
      <c r="G33" s="86" t="str">
        <f>achats!K32</f>
        <v>PREFAB</v>
      </c>
      <c r="H33" s="82">
        <f t="shared" si="0"/>
        <v>0</v>
      </c>
    </row>
    <row r="34" spans="1:8" x14ac:dyDescent="0.15">
      <c r="A34" s="78"/>
      <c r="B34" s="79"/>
      <c r="C34" s="79"/>
      <c r="D34" s="79"/>
      <c r="E34" s="80"/>
      <c r="F34" s="79"/>
      <c r="G34" s="86" t="str">
        <f>achats!K33</f>
        <v>IMANE</v>
      </c>
      <c r="H34" s="82">
        <f t="shared" si="0"/>
        <v>0</v>
      </c>
    </row>
    <row r="35" spans="1:8" x14ac:dyDescent="0.15">
      <c r="A35" s="78"/>
      <c r="B35" s="79"/>
      <c r="C35" s="79"/>
      <c r="D35" s="79"/>
      <c r="E35" s="80"/>
      <c r="F35" s="79"/>
      <c r="G35" s="86" t="str">
        <f>achats!K34</f>
        <v>HOUSSIN AGGLOS</v>
      </c>
      <c r="H35" s="82">
        <f t="shared" si="0"/>
        <v>0</v>
      </c>
    </row>
    <row r="36" spans="1:8" x14ac:dyDescent="0.15">
      <c r="A36" s="78"/>
      <c r="B36" s="79"/>
      <c r="C36" s="79"/>
      <c r="D36" s="79"/>
      <c r="E36" s="80"/>
      <c r="F36" s="79"/>
      <c r="G36" s="86" t="str">
        <f>achats!K35</f>
        <v xml:space="preserve">MJID </v>
      </c>
      <c r="H36" s="82">
        <f t="shared" si="0"/>
        <v>0</v>
      </c>
    </row>
    <row r="37" spans="1:8" x14ac:dyDescent="0.15">
      <c r="A37" s="78"/>
      <c r="B37" s="79"/>
      <c r="C37" s="79"/>
      <c r="D37" s="79"/>
      <c r="E37" s="80"/>
      <c r="F37" s="79"/>
      <c r="G37" s="86" t="str">
        <f>achats!K36</f>
        <v>HASSAN ALUMIN</v>
      </c>
      <c r="H37" s="82">
        <f t="shared" si="0"/>
        <v>0</v>
      </c>
    </row>
    <row r="38" spans="1:8" x14ac:dyDescent="0.15">
      <c r="A38" s="78"/>
      <c r="B38" s="79"/>
      <c r="C38" s="79"/>
      <c r="D38" s="79"/>
      <c r="E38" s="80"/>
      <c r="F38" s="79"/>
      <c r="G38" s="86" t="str">
        <f>achats!K37</f>
        <v>CAMION BENSOUDA</v>
      </c>
      <c r="H38" s="82">
        <f t="shared" si="0"/>
        <v>0</v>
      </c>
    </row>
    <row r="39" spans="1:8" x14ac:dyDescent="0.15">
      <c r="A39" s="78"/>
      <c r="B39" s="79"/>
      <c r="C39" s="79"/>
      <c r="D39" s="79"/>
      <c r="E39" s="80"/>
      <c r="F39" s="79"/>
      <c r="G39" s="86" t="str">
        <f>achats!K38</f>
        <v>OMAR DROGU PEITU</v>
      </c>
      <c r="H39" s="82">
        <f t="shared" si="0"/>
        <v>0</v>
      </c>
    </row>
    <row r="40" spans="1:8" x14ac:dyDescent="0.15">
      <c r="A40" s="78"/>
      <c r="B40" s="79"/>
      <c r="C40" s="79"/>
      <c r="D40" s="79"/>
      <c r="E40" s="80"/>
      <c r="F40" s="79"/>
      <c r="G40" s="86" t="str">
        <f>achats!K39</f>
        <v>STE IGLI METAL</v>
      </c>
      <c r="H40" s="82">
        <f t="shared" si="0"/>
        <v>0</v>
      </c>
    </row>
    <row r="41" spans="1:8" x14ac:dyDescent="0.15">
      <c r="A41" s="78"/>
      <c r="B41" s="79"/>
      <c r="C41" s="79"/>
      <c r="D41" s="79"/>
      <c r="E41" s="80"/>
      <c r="F41" s="79"/>
      <c r="G41" s="86" t="str">
        <f>achats!K40</f>
        <v>SABAH MARBRE</v>
      </c>
      <c r="H41" s="82">
        <f t="shared" si="0"/>
        <v>0</v>
      </c>
    </row>
    <row r="42" spans="1:8" x14ac:dyDescent="0.15">
      <c r="A42" s="78"/>
      <c r="B42" s="79"/>
      <c r="C42" s="79"/>
      <c r="D42" s="79"/>
      <c r="E42" s="80"/>
      <c r="F42" s="79"/>
      <c r="G42" s="86" t="str">
        <f>achats!K41</f>
        <v>AIYAD PLATRE</v>
      </c>
      <c r="H42" s="82">
        <f t="shared" si="0"/>
        <v>0</v>
      </c>
    </row>
    <row r="43" spans="1:8" x14ac:dyDescent="0.15">
      <c r="A43" s="78"/>
      <c r="B43" s="79"/>
      <c r="C43" s="79"/>
      <c r="D43" s="79"/>
      <c r="E43" s="80"/>
      <c r="F43" s="79"/>
      <c r="G43" s="86" t="str">
        <f>achats!K42</f>
        <v>MAROUTI</v>
      </c>
      <c r="H43" s="82">
        <f t="shared" si="0"/>
        <v>0</v>
      </c>
    </row>
    <row r="44" spans="1:8" x14ac:dyDescent="0.15">
      <c r="A44" s="78"/>
      <c r="B44" s="79"/>
      <c r="C44" s="79"/>
      <c r="D44" s="79"/>
      <c r="E44" s="80"/>
      <c r="F44" s="79"/>
      <c r="G44" s="86" t="str">
        <f>achats!K43</f>
        <v>ART-VIS BENNANI</v>
      </c>
      <c r="H44" s="82">
        <f t="shared" si="0"/>
        <v>0</v>
      </c>
    </row>
    <row r="45" spans="1:8" x14ac:dyDescent="0.15">
      <c r="A45" s="78"/>
      <c r="B45" s="79"/>
      <c r="C45" s="79"/>
      <c r="D45" s="79"/>
      <c r="E45" s="80"/>
      <c r="F45" s="79"/>
      <c r="G45" s="86" t="str">
        <f>achats!K44</f>
        <v>driss PEINTURE</v>
      </c>
      <c r="H45" s="82">
        <f t="shared" si="0"/>
        <v>0</v>
      </c>
    </row>
    <row r="46" spans="1:8" x14ac:dyDescent="0.15">
      <c r="A46" s="78"/>
      <c r="B46" s="79"/>
      <c r="C46" s="79"/>
      <c r="D46" s="79"/>
      <c r="E46" s="80"/>
      <c r="F46" s="79"/>
      <c r="G46" s="86" t="str">
        <f>achats!K45</f>
        <v>TAJMOUATI CARL</v>
      </c>
      <c r="H46" s="82">
        <f t="shared" si="0"/>
        <v>0</v>
      </c>
    </row>
    <row r="47" spans="1:8" x14ac:dyDescent="0.15">
      <c r="A47" s="78"/>
      <c r="B47" s="79"/>
      <c r="C47" s="79"/>
      <c r="D47" s="79"/>
      <c r="E47" s="80"/>
      <c r="F47" s="79"/>
      <c r="G47" s="86" t="str">
        <f>achats!K46</f>
        <v>Abde el malek</v>
      </c>
      <c r="H47" s="82">
        <f t="shared" si="0"/>
        <v>136450</v>
      </c>
    </row>
    <row r="48" spans="1:8" x14ac:dyDescent="0.15">
      <c r="A48" s="78"/>
      <c r="B48" s="79"/>
      <c r="C48" s="79"/>
      <c r="D48" s="79"/>
      <c r="E48" s="80"/>
      <c r="F48" s="79"/>
      <c r="G48" s="86" t="str">
        <f>achats!K47</f>
        <v>compacteaur figo</v>
      </c>
      <c r="H48" s="82">
        <f t="shared" si="0"/>
        <v>0</v>
      </c>
    </row>
    <row r="49" spans="1:8" x14ac:dyDescent="0.15">
      <c r="A49" s="78"/>
      <c r="B49" s="79"/>
      <c r="C49" s="79"/>
      <c r="D49" s="79"/>
      <c r="E49" s="80"/>
      <c r="F49" s="79"/>
      <c r="G49" s="86" t="str">
        <f>achats!K48</f>
        <v>nevelouse figo</v>
      </c>
      <c r="H49" s="82">
        <f t="shared" si="0"/>
        <v>0</v>
      </c>
    </row>
    <row r="50" spans="1:8" x14ac:dyDescent="0.15">
      <c r="A50" s="78"/>
      <c r="B50" s="79"/>
      <c r="C50" s="79"/>
      <c r="D50" s="79"/>
      <c r="E50" s="80"/>
      <c r="F50" s="79"/>
      <c r="G50" s="86" t="str">
        <f>achats!K49</f>
        <v>citernne eau</v>
      </c>
      <c r="H50" s="82">
        <f t="shared" si="0"/>
        <v>0</v>
      </c>
    </row>
    <row r="51" spans="1:8" x14ac:dyDescent="0.15">
      <c r="A51" s="78"/>
      <c r="B51" s="79"/>
      <c r="C51" s="79"/>
      <c r="D51" s="79"/>
      <c r="E51" s="80"/>
      <c r="F51" s="79"/>
      <c r="G51" s="86" t="str">
        <f>achats!K50</f>
        <v>jawda</v>
      </c>
      <c r="H51" s="82">
        <f t="shared" si="0"/>
        <v>0</v>
      </c>
    </row>
    <row r="52" spans="1:8" x14ac:dyDescent="0.15">
      <c r="A52" s="78"/>
      <c r="B52" s="79"/>
      <c r="C52" s="79"/>
      <c r="D52" s="79"/>
      <c r="E52" s="80"/>
      <c r="F52" s="79"/>
      <c r="G52" s="86" t="str">
        <f>achats!K51</f>
        <v>gasoil compacteur frigo</v>
      </c>
      <c r="H52" s="82">
        <f t="shared" si="0"/>
        <v>0</v>
      </c>
    </row>
    <row r="53" spans="1:8" x14ac:dyDescent="0.15">
      <c r="A53" s="78"/>
      <c r="B53" s="79"/>
      <c r="C53" s="79"/>
      <c r="D53" s="79"/>
      <c r="E53" s="80"/>
      <c r="F53" s="79"/>
      <c r="G53" s="86" t="str">
        <f>achats!K52</f>
        <v>bouaaz narjiss</v>
      </c>
      <c r="H53" s="82">
        <f t="shared" si="0"/>
        <v>0</v>
      </c>
    </row>
    <row r="54" spans="1:8" x14ac:dyDescent="0.15">
      <c r="A54" s="78"/>
      <c r="B54" s="79"/>
      <c r="C54" s="79"/>
      <c r="D54" s="79"/>
      <c r="E54" s="80"/>
      <c r="F54" s="79"/>
      <c r="G54" s="86" t="str">
        <f>achats!K53</f>
        <v>trax mehdi JCB frigo</v>
      </c>
      <c r="H54" s="82">
        <f t="shared" si="0"/>
        <v>4200</v>
      </c>
    </row>
    <row r="55" spans="1:8" x14ac:dyDescent="0.15">
      <c r="A55" s="78"/>
      <c r="B55" s="79"/>
      <c r="C55" s="79"/>
      <c r="D55" s="79"/>
      <c r="E55" s="80"/>
      <c r="F55" s="79"/>
      <c r="G55" s="86" t="str">
        <f>achats!K54</f>
        <v>poclain abd el nbi frigo</v>
      </c>
      <c r="H55" s="82">
        <f t="shared" si="0"/>
        <v>11000</v>
      </c>
    </row>
    <row r="56" spans="1:8" x14ac:dyDescent="0.15">
      <c r="A56" s="78"/>
      <c r="B56" s="79"/>
      <c r="C56" s="79"/>
      <c r="D56" s="79"/>
      <c r="E56" s="80"/>
      <c r="F56" s="79"/>
      <c r="G56" s="86">
        <f>achats!K55</f>
        <v>0</v>
      </c>
      <c r="H56" s="82">
        <f t="shared" si="0"/>
        <v>0</v>
      </c>
    </row>
    <row r="57" spans="1:8" x14ac:dyDescent="0.15">
      <c r="A57" s="78"/>
      <c r="B57" s="79"/>
      <c r="C57" s="79"/>
      <c r="D57" s="79"/>
      <c r="E57" s="80"/>
      <c r="F57" s="79"/>
      <c r="G57" s="86">
        <f>achats!K56</f>
        <v>0</v>
      </c>
      <c r="H57" s="82">
        <f t="shared" si="0"/>
        <v>0</v>
      </c>
    </row>
    <row r="58" spans="1:8" x14ac:dyDescent="0.15">
      <c r="A58" s="78"/>
      <c r="B58" s="79"/>
      <c r="C58" s="79"/>
      <c r="D58" s="79"/>
      <c r="E58" s="80"/>
      <c r="F58" s="79"/>
      <c r="G58" s="86">
        <f>achats!K57</f>
        <v>0</v>
      </c>
      <c r="H58" s="82">
        <f t="shared" si="0"/>
        <v>0</v>
      </c>
    </row>
    <row r="59" spans="1:8" x14ac:dyDescent="0.15">
      <c r="A59" s="78"/>
      <c r="B59" s="79"/>
      <c r="C59" s="79"/>
      <c r="D59" s="79"/>
      <c r="E59" s="80"/>
      <c r="F59" s="79"/>
      <c r="G59" s="86">
        <f>achats!K58</f>
        <v>0</v>
      </c>
      <c r="H59" s="82">
        <f t="shared" si="0"/>
        <v>0</v>
      </c>
    </row>
    <row r="60" spans="1:8" x14ac:dyDescent="0.15">
      <c r="A60" s="78"/>
      <c r="B60" s="79"/>
      <c r="C60" s="79"/>
      <c r="D60" s="79"/>
      <c r="E60" s="80"/>
      <c r="F60" s="79"/>
      <c r="G60" s="86">
        <f>achats!K59</f>
        <v>0</v>
      </c>
      <c r="H60" s="82">
        <f t="shared" si="0"/>
        <v>0</v>
      </c>
    </row>
    <row r="61" spans="1:8" x14ac:dyDescent="0.15">
      <c r="A61" s="78"/>
      <c r="B61" s="79"/>
      <c r="C61" s="79"/>
      <c r="D61" s="79"/>
      <c r="E61" s="80"/>
      <c r="F61" s="79"/>
      <c r="G61" s="86">
        <f>achats!K60</f>
        <v>0</v>
      </c>
      <c r="H61" s="82">
        <f t="shared" si="0"/>
        <v>0</v>
      </c>
    </row>
    <row r="62" spans="1:8" x14ac:dyDescent="0.15">
      <c r="A62" s="78"/>
      <c r="B62" s="79"/>
      <c r="C62" s="79"/>
      <c r="D62" s="79"/>
      <c r="E62" s="80"/>
      <c r="F62" s="79"/>
      <c r="G62" s="86">
        <f>achats!K61</f>
        <v>0</v>
      </c>
      <c r="H62" s="82">
        <f t="shared" si="0"/>
        <v>0</v>
      </c>
    </row>
    <row r="63" spans="1:8" x14ac:dyDescent="0.15">
      <c r="A63" s="78"/>
      <c r="B63" s="79"/>
      <c r="C63" s="79"/>
      <c r="D63" s="79"/>
      <c r="E63" s="80"/>
      <c r="F63" s="79"/>
      <c r="G63" s="86">
        <f>achats!K62</f>
        <v>0</v>
      </c>
      <c r="H63" s="82">
        <f t="shared" si="0"/>
        <v>0</v>
      </c>
    </row>
    <row r="64" spans="1:8" x14ac:dyDescent="0.15">
      <c r="A64" s="78"/>
      <c r="B64" s="79"/>
      <c r="C64" s="79"/>
      <c r="D64" s="79"/>
      <c r="E64" s="80"/>
      <c r="F64" s="79"/>
      <c r="G64" s="86">
        <f>achats!K63</f>
        <v>0</v>
      </c>
      <c r="H64" s="82">
        <f t="shared" si="0"/>
        <v>0</v>
      </c>
    </row>
    <row r="65" spans="1:8" x14ac:dyDescent="0.15">
      <c r="A65" s="78"/>
      <c r="B65" s="79"/>
      <c r="C65" s="79"/>
      <c r="D65" s="79"/>
      <c r="E65" s="80"/>
      <c r="F65" s="79"/>
      <c r="G65" s="86">
        <f>achats!K64</f>
        <v>0</v>
      </c>
      <c r="H65" s="82">
        <f t="shared" si="0"/>
        <v>0</v>
      </c>
    </row>
    <row r="66" spans="1:8" x14ac:dyDescent="0.15">
      <c r="A66" s="78"/>
      <c r="B66" s="79"/>
      <c r="C66" s="79"/>
      <c r="D66" s="79"/>
      <c r="E66" s="80"/>
      <c r="F66" s="79"/>
      <c r="G66" s="86">
        <f>achats!K65</f>
        <v>0</v>
      </c>
      <c r="H66" s="82">
        <f t="shared" si="0"/>
        <v>0</v>
      </c>
    </row>
    <row r="67" spans="1:8" x14ac:dyDescent="0.15">
      <c r="A67" s="78"/>
      <c r="B67" s="79"/>
      <c r="C67" s="79"/>
      <c r="D67" s="79"/>
      <c r="E67" s="80"/>
      <c r="F67" s="79"/>
      <c r="G67" s="86">
        <f>achats!K66</f>
        <v>0</v>
      </c>
      <c r="H67" s="82">
        <f t="shared" si="0"/>
        <v>0</v>
      </c>
    </row>
    <row r="68" spans="1:8" x14ac:dyDescent="0.15">
      <c r="A68" s="78"/>
      <c r="B68" s="79"/>
      <c r="C68" s="79"/>
      <c r="D68" s="79"/>
      <c r="E68" s="80"/>
      <c r="F68" s="79"/>
      <c r="G68" s="86">
        <f>achats!K67</f>
        <v>0</v>
      </c>
      <c r="H68" s="82">
        <f t="shared" ref="H68:H78" si="1">SUMIF(B:B,G68,E:E)</f>
        <v>0</v>
      </c>
    </row>
    <row r="69" spans="1:8" x14ac:dyDescent="0.15">
      <c r="A69" s="78"/>
      <c r="B69" s="79"/>
      <c r="C69" s="79"/>
      <c r="D69" s="79"/>
      <c r="E69" s="80"/>
      <c r="F69" s="79"/>
      <c r="G69" s="86">
        <f>achats!K68</f>
        <v>0</v>
      </c>
      <c r="H69" s="82">
        <f t="shared" si="1"/>
        <v>0</v>
      </c>
    </row>
    <row r="70" spans="1:8" x14ac:dyDescent="0.15">
      <c r="A70" s="78"/>
      <c r="B70" s="79"/>
      <c r="C70" s="79"/>
      <c r="D70" s="79"/>
      <c r="E70" s="80"/>
      <c r="F70" s="79"/>
      <c r="G70" s="86">
        <f>achats!K69</f>
        <v>0</v>
      </c>
      <c r="H70" s="82">
        <f t="shared" si="1"/>
        <v>0</v>
      </c>
    </row>
    <row r="71" spans="1:8" x14ac:dyDescent="0.15">
      <c r="A71" s="78"/>
      <c r="B71" s="79"/>
      <c r="C71" s="79"/>
      <c r="D71" s="79"/>
      <c r="E71" s="80"/>
      <c r="F71" s="79"/>
      <c r="G71" s="86">
        <f>achats!K70</f>
        <v>0</v>
      </c>
      <c r="H71" s="82">
        <f t="shared" si="1"/>
        <v>0</v>
      </c>
    </row>
    <row r="72" spans="1:8" x14ac:dyDescent="0.15">
      <c r="A72" s="78"/>
      <c r="B72" s="79"/>
      <c r="C72" s="79"/>
      <c r="D72" s="79"/>
      <c r="E72" s="80"/>
      <c r="F72" s="79"/>
      <c r="G72" s="86">
        <f>achats!K71</f>
        <v>0</v>
      </c>
      <c r="H72" s="82">
        <f t="shared" si="1"/>
        <v>0</v>
      </c>
    </row>
    <row r="73" spans="1:8" x14ac:dyDescent="0.15">
      <c r="A73" s="78"/>
      <c r="B73" s="79"/>
      <c r="C73" s="79"/>
      <c r="D73" s="79"/>
      <c r="E73" s="80"/>
      <c r="F73" s="79"/>
      <c r="G73" s="86">
        <f>achats!K72</f>
        <v>0</v>
      </c>
      <c r="H73" s="82">
        <f t="shared" si="1"/>
        <v>0</v>
      </c>
    </row>
    <row r="74" spans="1:8" x14ac:dyDescent="0.15">
      <c r="A74" s="78"/>
      <c r="B74" s="79"/>
      <c r="C74" s="79"/>
      <c r="D74" s="79"/>
      <c r="E74" s="80"/>
      <c r="F74" s="79"/>
      <c r="G74" s="86">
        <f>achats!K73</f>
        <v>0</v>
      </c>
      <c r="H74" s="82">
        <f t="shared" si="1"/>
        <v>0</v>
      </c>
    </row>
    <row r="75" spans="1:8" x14ac:dyDescent="0.15">
      <c r="A75" s="78"/>
      <c r="B75" s="79"/>
      <c r="C75" s="79"/>
      <c r="D75" s="79"/>
      <c r="E75" s="80"/>
      <c r="F75" s="79"/>
      <c r="G75" s="86">
        <f>achats!K74</f>
        <v>0</v>
      </c>
      <c r="H75" s="82">
        <f t="shared" si="1"/>
        <v>0</v>
      </c>
    </row>
    <row r="76" spans="1:8" x14ac:dyDescent="0.15">
      <c r="A76" s="78"/>
      <c r="B76" s="79"/>
      <c r="C76" s="79"/>
      <c r="D76" s="79"/>
      <c r="E76" s="80"/>
      <c r="F76" s="79"/>
      <c r="G76" s="86">
        <f>achats!K75</f>
        <v>0</v>
      </c>
      <c r="H76" s="82">
        <f t="shared" si="1"/>
        <v>0</v>
      </c>
    </row>
    <row r="77" spans="1:8" x14ac:dyDescent="0.15">
      <c r="A77" s="78"/>
      <c r="B77" s="79"/>
      <c r="C77" s="79"/>
      <c r="D77" s="79"/>
      <c r="E77" s="80"/>
      <c r="F77" s="79"/>
      <c r="G77" s="86">
        <f>achats!K76</f>
        <v>0</v>
      </c>
      <c r="H77" s="82">
        <f t="shared" si="1"/>
        <v>0</v>
      </c>
    </row>
    <row r="78" spans="1:8" x14ac:dyDescent="0.15">
      <c r="A78" s="78"/>
      <c r="B78" s="79"/>
      <c r="C78" s="79"/>
      <c r="D78" s="79"/>
      <c r="E78" s="80"/>
      <c r="F78" s="79"/>
      <c r="G78" s="86">
        <f>achats!K77</f>
        <v>0</v>
      </c>
      <c r="H78" s="82">
        <f t="shared" si="1"/>
        <v>0</v>
      </c>
    </row>
    <row r="79" spans="1:8" x14ac:dyDescent="0.15">
      <c r="A79" s="78"/>
      <c r="B79" s="79"/>
      <c r="C79" s="79"/>
      <c r="D79" s="79"/>
      <c r="E79" s="80"/>
      <c r="F79" s="79"/>
    </row>
    <row r="80" spans="1:8" x14ac:dyDescent="0.15">
      <c r="A80" s="78"/>
      <c r="B80" s="79"/>
      <c r="C80" s="79"/>
      <c r="D80" s="79"/>
      <c r="E80" s="80"/>
      <c r="F80" s="79"/>
    </row>
    <row r="81" spans="1:6" x14ac:dyDescent="0.15">
      <c r="A81" s="78"/>
      <c r="B81" s="79"/>
      <c r="C81" s="79"/>
      <c r="D81" s="79"/>
      <c r="E81" s="80"/>
      <c r="F81" s="79"/>
    </row>
    <row r="82" spans="1:6" x14ac:dyDescent="0.15">
      <c r="A82" s="78"/>
      <c r="B82" s="79"/>
      <c r="C82" s="79"/>
      <c r="D82" s="79"/>
      <c r="E82" s="80"/>
      <c r="F82" s="79"/>
    </row>
    <row r="83" spans="1:6" x14ac:dyDescent="0.15">
      <c r="A83" s="78"/>
      <c r="B83" s="79"/>
      <c r="C83" s="79"/>
      <c r="D83" s="79"/>
      <c r="E83" s="80"/>
      <c r="F83" s="79"/>
    </row>
    <row r="84" spans="1:6" x14ac:dyDescent="0.15">
      <c r="A84" s="78"/>
      <c r="B84" s="79"/>
      <c r="C84" s="79"/>
      <c r="D84" s="79"/>
      <c r="E84" s="80"/>
      <c r="F84" s="79"/>
    </row>
    <row r="85" spans="1:6" x14ac:dyDescent="0.15">
      <c r="A85" s="78"/>
      <c r="B85" s="79"/>
      <c r="C85" s="79"/>
      <c r="D85" s="79"/>
      <c r="E85" s="80"/>
      <c r="F85" s="79"/>
    </row>
    <row r="86" spans="1:6" x14ac:dyDescent="0.15">
      <c r="A86" s="78"/>
      <c r="B86" s="79"/>
      <c r="C86" s="79"/>
      <c r="D86" s="79"/>
      <c r="E86" s="80"/>
      <c r="F86" s="79"/>
    </row>
    <row r="87" spans="1:6" x14ac:dyDescent="0.15">
      <c r="A87" s="78"/>
      <c r="B87" s="79"/>
      <c r="C87" s="79"/>
      <c r="D87" s="79"/>
      <c r="E87" s="80"/>
      <c r="F87" s="79"/>
    </row>
    <row r="88" spans="1:6" x14ac:dyDescent="0.15">
      <c r="A88" s="78"/>
      <c r="B88" s="79"/>
      <c r="C88" s="79"/>
      <c r="D88" s="79"/>
      <c r="E88" s="80"/>
      <c r="F88" s="79"/>
    </row>
    <row r="89" spans="1:6" x14ac:dyDescent="0.15">
      <c r="A89" s="78"/>
      <c r="B89" s="79"/>
      <c r="C89" s="79"/>
      <c r="D89" s="79"/>
      <c r="E89" s="80"/>
      <c r="F89" s="79"/>
    </row>
    <row r="90" spans="1:6" x14ac:dyDescent="0.15">
      <c r="A90" s="78"/>
      <c r="B90" s="79"/>
      <c r="C90" s="79"/>
      <c r="D90" s="79"/>
      <c r="E90" s="80"/>
      <c r="F90" s="79"/>
    </row>
    <row r="91" spans="1:6" x14ac:dyDescent="0.15">
      <c r="A91" s="78"/>
      <c r="B91" s="79"/>
      <c r="C91" s="79"/>
      <c r="D91" s="79"/>
      <c r="E91" s="80"/>
      <c r="F91" s="79"/>
    </row>
    <row r="92" spans="1:6" x14ac:dyDescent="0.15">
      <c r="A92" s="78"/>
      <c r="B92" s="79"/>
      <c r="C92" s="79"/>
      <c r="D92" s="79"/>
      <c r="E92" s="80"/>
      <c r="F92" s="79"/>
    </row>
    <row r="93" spans="1:6" x14ac:dyDescent="0.15">
      <c r="A93" s="78"/>
      <c r="B93" s="79"/>
      <c r="C93" s="79"/>
      <c r="D93" s="79"/>
      <c r="E93" s="80"/>
      <c r="F93" s="79"/>
    </row>
    <row r="94" spans="1:6" x14ac:dyDescent="0.15">
      <c r="A94" s="78"/>
      <c r="B94" s="79"/>
      <c r="C94" s="79"/>
      <c r="D94" s="79"/>
      <c r="E94" s="80"/>
      <c r="F94" s="79"/>
    </row>
    <row r="95" spans="1:6" x14ac:dyDescent="0.15">
      <c r="A95" s="78"/>
      <c r="B95" s="79"/>
      <c r="C95" s="79"/>
      <c r="D95" s="79"/>
      <c r="E95" s="80"/>
      <c r="F95" s="79"/>
    </row>
    <row r="96" spans="1:6" x14ac:dyDescent="0.15">
      <c r="A96" s="78"/>
      <c r="B96" s="79"/>
      <c r="C96" s="79"/>
      <c r="D96" s="79"/>
      <c r="E96" s="80"/>
      <c r="F96" s="79"/>
    </row>
    <row r="97" spans="1:6" x14ac:dyDescent="0.15">
      <c r="A97" s="78"/>
      <c r="B97" s="79"/>
      <c r="C97" s="79"/>
      <c r="D97" s="79"/>
      <c r="E97" s="80"/>
      <c r="F97" s="79"/>
    </row>
    <row r="98" spans="1:6" x14ac:dyDescent="0.15">
      <c r="A98" s="78"/>
      <c r="B98" s="79"/>
      <c r="C98" s="79"/>
      <c r="D98" s="79"/>
      <c r="E98" s="80"/>
      <c r="F98" s="79"/>
    </row>
    <row r="99" spans="1:6" x14ac:dyDescent="0.15">
      <c r="A99" s="78"/>
      <c r="B99" s="79"/>
      <c r="C99" s="79"/>
      <c r="D99" s="79"/>
      <c r="E99" s="80"/>
      <c r="F99" s="79"/>
    </row>
    <row r="100" spans="1:6" x14ac:dyDescent="0.15">
      <c r="A100" s="78"/>
      <c r="B100" s="79"/>
      <c r="C100" s="79"/>
      <c r="D100" s="79"/>
      <c r="E100" s="80"/>
      <c r="F100" s="79"/>
    </row>
    <row r="101" spans="1:6" x14ac:dyDescent="0.15">
      <c r="A101" s="90"/>
      <c r="B101" s="79"/>
      <c r="C101" s="79"/>
      <c r="D101" s="79"/>
      <c r="E101" s="80"/>
      <c r="F101" s="79"/>
    </row>
    <row r="102" spans="1:6" x14ac:dyDescent="0.15">
      <c r="A102" s="78"/>
      <c r="B102" s="79"/>
      <c r="C102" s="79"/>
      <c r="D102" s="79"/>
      <c r="E102" s="80"/>
      <c r="F102" s="79"/>
    </row>
    <row r="103" spans="1:6" x14ac:dyDescent="0.15">
      <c r="A103" s="78"/>
      <c r="B103" s="79"/>
      <c r="C103" s="79"/>
      <c r="D103" s="79"/>
      <c r="E103" s="80"/>
      <c r="F103" s="79"/>
    </row>
    <row r="104" spans="1:6" x14ac:dyDescent="0.15">
      <c r="A104" s="78"/>
      <c r="B104" s="79"/>
      <c r="C104" s="79"/>
      <c r="D104" s="79"/>
      <c r="E104" s="80"/>
      <c r="F104" s="79"/>
    </row>
    <row r="105" spans="1:6" x14ac:dyDescent="0.15">
      <c r="A105" s="78"/>
      <c r="B105" s="79"/>
      <c r="C105" s="79"/>
      <c r="D105" s="79"/>
      <c r="E105" s="80"/>
      <c r="F105" s="79"/>
    </row>
    <row r="106" spans="1:6" x14ac:dyDescent="0.15">
      <c r="A106" s="78"/>
      <c r="B106" s="79"/>
      <c r="C106" s="79"/>
      <c r="D106" s="79"/>
      <c r="E106" s="80"/>
      <c r="F106" s="79"/>
    </row>
    <row r="107" spans="1:6" x14ac:dyDescent="0.15">
      <c r="A107" s="78"/>
      <c r="B107" s="79"/>
      <c r="C107" s="79"/>
      <c r="D107" s="79"/>
      <c r="E107" s="80"/>
      <c r="F107" s="79"/>
    </row>
    <row r="108" spans="1:6" x14ac:dyDescent="0.15">
      <c r="A108" s="78"/>
      <c r="B108" s="79"/>
      <c r="C108" s="79"/>
      <c r="D108" s="79"/>
      <c r="E108" s="80"/>
      <c r="F108" s="79"/>
    </row>
    <row r="109" spans="1:6" x14ac:dyDescent="0.15">
      <c r="A109" s="78"/>
      <c r="B109" s="79"/>
      <c r="C109" s="79"/>
      <c r="D109" s="79"/>
      <c r="E109" s="80"/>
      <c r="F109" s="79"/>
    </row>
    <row r="110" spans="1:6" x14ac:dyDescent="0.15">
      <c r="A110" s="78"/>
      <c r="B110" s="79"/>
      <c r="C110" s="79"/>
      <c r="D110" s="79"/>
      <c r="E110" s="80"/>
      <c r="F110" s="79"/>
    </row>
    <row r="111" spans="1:6" x14ac:dyDescent="0.15">
      <c r="A111" s="78"/>
      <c r="B111" s="79"/>
      <c r="C111" s="79"/>
      <c r="D111" s="79"/>
      <c r="E111" s="80"/>
      <c r="F111" s="79"/>
    </row>
    <row r="112" spans="1:6" x14ac:dyDescent="0.15">
      <c r="A112" s="78"/>
      <c r="B112" s="79"/>
      <c r="C112" s="79"/>
      <c r="D112" s="79"/>
      <c r="E112" s="80"/>
      <c r="F112" s="79"/>
    </row>
    <row r="113" spans="1:6" x14ac:dyDescent="0.15">
      <c r="A113" s="78"/>
      <c r="B113" s="79"/>
      <c r="C113" s="79"/>
      <c r="D113" s="79"/>
      <c r="E113" s="80"/>
      <c r="F113" s="79"/>
    </row>
    <row r="114" spans="1:6" x14ac:dyDescent="0.15">
      <c r="A114" s="78"/>
      <c r="B114" s="79"/>
      <c r="C114" s="79"/>
      <c r="D114" s="79"/>
      <c r="E114" s="80"/>
      <c r="F114" s="79"/>
    </row>
    <row r="115" spans="1:6" x14ac:dyDescent="0.15">
      <c r="A115" s="78"/>
      <c r="B115" s="79"/>
      <c r="C115" s="79"/>
      <c r="D115" s="79"/>
      <c r="E115" s="80"/>
      <c r="F115" s="79"/>
    </row>
    <row r="116" spans="1:6" x14ac:dyDescent="0.15">
      <c r="A116" s="78"/>
      <c r="B116" s="79"/>
      <c r="C116" s="79"/>
      <c r="D116" s="79"/>
      <c r="E116" s="80"/>
      <c r="F116" s="79"/>
    </row>
    <row r="117" spans="1:6" x14ac:dyDescent="0.15">
      <c r="A117" s="78"/>
      <c r="B117" s="79"/>
      <c r="C117" s="79"/>
      <c r="D117" s="79"/>
      <c r="E117" s="80"/>
      <c r="F117" s="79"/>
    </row>
    <row r="118" spans="1:6" x14ac:dyDescent="0.15">
      <c r="A118" s="78"/>
      <c r="B118" s="79"/>
      <c r="C118" s="79"/>
      <c r="D118" s="79"/>
      <c r="E118" s="80"/>
      <c r="F118" s="79"/>
    </row>
    <row r="119" spans="1:6" x14ac:dyDescent="0.15">
      <c r="A119" s="78"/>
      <c r="B119" s="79"/>
      <c r="C119" s="79"/>
      <c r="D119" s="79"/>
      <c r="E119" s="80"/>
      <c r="F119" s="79"/>
    </row>
    <row r="120" spans="1:6" x14ac:dyDescent="0.15">
      <c r="A120" s="78"/>
      <c r="B120" s="79"/>
      <c r="C120" s="79"/>
      <c r="D120" s="79"/>
      <c r="E120" s="80"/>
      <c r="F120" s="79"/>
    </row>
    <row r="121" spans="1:6" x14ac:dyDescent="0.15">
      <c r="A121" s="78"/>
      <c r="B121" s="79"/>
      <c r="C121" s="79"/>
      <c r="D121" s="79"/>
      <c r="E121" s="80"/>
      <c r="F121" s="79"/>
    </row>
    <row r="122" spans="1:6" x14ac:dyDescent="0.15">
      <c r="A122" s="78"/>
      <c r="B122" s="79"/>
      <c r="C122" s="79"/>
      <c r="D122" s="79"/>
      <c r="E122" s="80"/>
      <c r="F122" s="79"/>
    </row>
    <row r="123" spans="1:6" x14ac:dyDescent="0.15">
      <c r="A123" s="78"/>
      <c r="B123" s="79"/>
      <c r="C123" s="79"/>
      <c r="D123" s="79"/>
      <c r="E123" s="80"/>
      <c r="F123" s="79"/>
    </row>
    <row r="124" spans="1:6" x14ac:dyDescent="0.15">
      <c r="A124" s="78"/>
      <c r="B124" s="79"/>
      <c r="C124" s="79"/>
      <c r="D124" s="79"/>
      <c r="E124" s="80"/>
      <c r="F124" s="79"/>
    </row>
    <row r="125" spans="1:6" x14ac:dyDescent="0.15">
      <c r="A125" s="78"/>
      <c r="B125" s="79"/>
      <c r="C125" s="79"/>
      <c r="D125" s="79"/>
      <c r="E125" s="80"/>
      <c r="F125" s="79"/>
    </row>
    <row r="126" spans="1:6" x14ac:dyDescent="0.15">
      <c r="A126" s="78"/>
      <c r="B126" s="79"/>
      <c r="C126" s="79"/>
      <c r="D126" s="79"/>
      <c r="E126" s="80"/>
      <c r="F126" s="79"/>
    </row>
    <row r="127" spans="1:6" x14ac:dyDescent="0.15">
      <c r="A127" s="78"/>
      <c r="B127" s="79"/>
      <c r="C127" s="79"/>
      <c r="D127" s="79"/>
      <c r="E127" s="80"/>
      <c r="F127" s="79"/>
    </row>
    <row r="128" spans="1:6" x14ac:dyDescent="0.15">
      <c r="A128" s="78"/>
      <c r="B128" s="79"/>
      <c r="C128" s="79"/>
      <c r="D128" s="79"/>
      <c r="E128" s="80"/>
      <c r="F128" s="79"/>
    </row>
    <row r="129" spans="1:6" x14ac:dyDescent="0.15">
      <c r="A129" s="78"/>
      <c r="B129" s="79"/>
      <c r="C129" s="79"/>
      <c r="D129" s="79"/>
      <c r="E129" s="80"/>
      <c r="F129" s="79"/>
    </row>
    <row r="130" spans="1:6" x14ac:dyDescent="0.15">
      <c r="A130" s="78"/>
      <c r="B130" s="79"/>
      <c r="C130" s="79"/>
      <c r="D130" s="79"/>
      <c r="E130" s="80"/>
      <c r="F130" s="79"/>
    </row>
    <row r="131" spans="1:6" x14ac:dyDescent="0.15">
      <c r="A131" s="78"/>
      <c r="B131" s="79"/>
      <c r="C131" s="79"/>
      <c r="D131" s="79"/>
      <c r="E131" s="80"/>
      <c r="F131" s="79"/>
    </row>
    <row r="132" spans="1:6" x14ac:dyDescent="0.15">
      <c r="A132" s="78"/>
      <c r="B132" s="79"/>
      <c r="C132" s="79"/>
      <c r="D132" s="79"/>
      <c r="E132" s="80"/>
      <c r="F132" s="79"/>
    </row>
    <row r="133" spans="1:6" x14ac:dyDescent="0.15">
      <c r="A133" s="78"/>
      <c r="B133" s="79"/>
      <c r="C133" s="79"/>
      <c r="D133" s="79"/>
      <c r="E133" s="80"/>
      <c r="F133" s="79"/>
    </row>
    <row r="134" spans="1:6" x14ac:dyDescent="0.15">
      <c r="A134" s="78"/>
      <c r="B134" s="79"/>
      <c r="C134" s="79"/>
      <c r="D134" s="79"/>
      <c r="E134" s="80"/>
      <c r="F134" s="79"/>
    </row>
    <row r="135" spans="1:6" x14ac:dyDescent="0.15">
      <c r="A135" s="78"/>
      <c r="B135" s="79"/>
      <c r="C135" s="79"/>
      <c r="D135" s="79"/>
      <c r="E135" s="80"/>
      <c r="F135" s="79"/>
    </row>
    <row r="136" spans="1:6" x14ac:dyDescent="0.15">
      <c r="A136" s="78"/>
      <c r="B136" s="79"/>
      <c r="C136" s="79"/>
      <c r="D136" s="79"/>
      <c r="E136" s="80"/>
      <c r="F136" s="79"/>
    </row>
    <row r="137" spans="1:6" x14ac:dyDescent="0.15">
      <c r="A137" s="78"/>
      <c r="B137" s="79"/>
      <c r="C137" s="79"/>
      <c r="D137" s="79"/>
      <c r="E137" s="80"/>
      <c r="F137" s="79"/>
    </row>
    <row r="138" spans="1:6" x14ac:dyDescent="0.15">
      <c r="A138" s="78"/>
      <c r="B138" s="79"/>
      <c r="C138" s="79"/>
      <c r="D138" s="79"/>
      <c r="E138" s="80"/>
      <c r="F138" s="79"/>
    </row>
    <row r="139" spans="1:6" x14ac:dyDescent="0.15">
      <c r="A139" s="78"/>
      <c r="B139" s="79"/>
      <c r="C139" s="79"/>
      <c r="D139" s="79"/>
      <c r="E139" s="80"/>
      <c r="F139" s="79"/>
    </row>
    <row r="140" spans="1:6" x14ac:dyDescent="0.15">
      <c r="A140" s="78"/>
      <c r="B140" s="79"/>
      <c r="C140" s="79"/>
      <c r="D140" s="79"/>
      <c r="E140" s="80"/>
      <c r="F140" s="79"/>
    </row>
    <row r="141" spans="1:6" x14ac:dyDescent="0.15">
      <c r="A141" s="78"/>
      <c r="B141" s="79"/>
      <c r="C141" s="79"/>
      <c r="D141" s="79"/>
      <c r="E141" s="80"/>
      <c r="F141" s="79"/>
    </row>
    <row r="142" spans="1:6" x14ac:dyDescent="0.15">
      <c r="A142" s="78"/>
      <c r="B142" s="79"/>
      <c r="C142" s="79"/>
      <c r="D142" s="79"/>
      <c r="E142" s="80"/>
      <c r="F142" s="79"/>
    </row>
    <row r="143" spans="1:6" x14ac:dyDescent="0.15">
      <c r="A143" s="78"/>
      <c r="B143" s="79"/>
      <c r="C143" s="79"/>
      <c r="D143" s="79"/>
      <c r="E143" s="80"/>
      <c r="F143" s="79"/>
    </row>
    <row r="144" spans="1:6" x14ac:dyDescent="0.15">
      <c r="A144" s="78"/>
      <c r="B144" s="79"/>
      <c r="C144" s="79"/>
      <c r="D144" s="79"/>
      <c r="E144" s="80"/>
      <c r="F144" s="79"/>
    </row>
    <row r="145" spans="1:6" x14ac:dyDescent="0.15">
      <c r="A145" s="78"/>
      <c r="B145" s="79"/>
      <c r="C145" s="79"/>
      <c r="D145" s="79"/>
      <c r="E145" s="80"/>
      <c r="F145" s="79"/>
    </row>
    <row r="146" spans="1:6" x14ac:dyDescent="0.15">
      <c r="A146" s="78"/>
      <c r="B146" s="79"/>
      <c r="C146" s="79"/>
      <c r="D146" s="79"/>
      <c r="E146" s="80"/>
      <c r="F146" s="79"/>
    </row>
    <row r="147" spans="1:6" x14ac:dyDescent="0.15">
      <c r="A147" s="78"/>
      <c r="B147" s="79"/>
      <c r="C147" s="79"/>
      <c r="D147" s="79"/>
      <c r="E147" s="80"/>
      <c r="F147" s="79"/>
    </row>
    <row r="148" spans="1:6" x14ac:dyDescent="0.15">
      <c r="A148" s="78"/>
      <c r="B148" s="79"/>
      <c r="C148" s="79"/>
      <c r="D148" s="79"/>
      <c r="E148" s="80"/>
      <c r="F148" s="79"/>
    </row>
    <row r="149" spans="1:6" x14ac:dyDescent="0.15">
      <c r="A149" s="78"/>
      <c r="B149" s="79"/>
      <c r="C149" s="79"/>
      <c r="D149" s="79"/>
      <c r="E149" s="80"/>
      <c r="F149" s="79"/>
    </row>
    <row r="150" spans="1:6" x14ac:dyDescent="0.15">
      <c r="A150" s="78"/>
      <c r="B150" s="79"/>
      <c r="C150" s="79"/>
      <c r="D150" s="79"/>
      <c r="E150" s="80"/>
      <c r="F150" s="79"/>
    </row>
    <row r="151" spans="1:6" x14ac:dyDescent="0.15">
      <c r="A151" s="78"/>
      <c r="B151" s="79"/>
      <c r="C151" s="79"/>
      <c r="D151" s="79"/>
      <c r="E151" s="80"/>
      <c r="F151" s="79"/>
    </row>
    <row r="152" spans="1:6" x14ac:dyDescent="0.15">
      <c r="A152" s="78"/>
      <c r="B152" s="79"/>
      <c r="C152" s="79"/>
      <c r="D152" s="79"/>
      <c r="E152" s="80"/>
      <c r="F152" s="79"/>
    </row>
    <row r="153" spans="1:6" x14ac:dyDescent="0.15">
      <c r="A153" s="78"/>
      <c r="B153" s="79"/>
      <c r="C153" s="79"/>
      <c r="D153" s="79"/>
      <c r="E153" s="80"/>
      <c r="F153" s="79"/>
    </row>
    <row r="154" spans="1:6" x14ac:dyDescent="0.15">
      <c r="A154" s="78"/>
      <c r="B154" s="79"/>
      <c r="C154" s="79"/>
      <c r="D154" s="79"/>
      <c r="E154" s="80"/>
      <c r="F154" s="79"/>
    </row>
    <row r="155" spans="1:6" x14ac:dyDescent="0.15">
      <c r="A155" s="78"/>
      <c r="B155" s="79"/>
      <c r="C155" s="79"/>
      <c r="D155" s="79"/>
      <c r="E155" s="80"/>
      <c r="F155" s="79"/>
    </row>
    <row r="156" spans="1:6" x14ac:dyDescent="0.15">
      <c r="A156" s="78"/>
      <c r="B156" s="79"/>
      <c r="C156" s="79"/>
      <c r="D156" s="79"/>
      <c r="E156" s="80"/>
      <c r="F156" s="79"/>
    </row>
    <row r="157" spans="1:6" x14ac:dyDescent="0.15">
      <c r="A157" s="78"/>
      <c r="B157" s="79"/>
      <c r="C157" s="79"/>
      <c r="D157" s="79"/>
      <c r="E157" s="80"/>
      <c r="F157" s="79"/>
    </row>
    <row r="158" spans="1:6" x14ac:dyDescent="0.15">
      <c r="A158" s="78"/>
      <c r="B158" s="79"/>
      <c r="C158" s="79"/>
      <c r="D158" s="79"/>
      <c r="E158" s="80"/>
      <c r="F158" s="79"/>
    </row>
    <row r="159" spans="1:6" x14ac:dyDescent="0.15">
      <c r="A159" s="78"/>
      <c r="B159" s="79"/>
      <c r="C159" s="79"/>
      <c r="D159" s="79"/>
      <c r="E159" s="80"/>
      <c r="F159" s="79"/>
    </row>
    <row r="160" spans="1:6" x14ac:dyDescent="0.15">
      <c r="A160" s="78"/>
      <c r="B160" s="79"/>
      <c r="C160" s="79"/>
      <c r="D160" s="79"/>
      <c r="E160" s="80"/>
      <c r="F160" s="79"/>
    </row>
    <row r="161" spans="1:6" x14ac:dyDescent="0.15">
      <c r="A161" s="78"/>
      <c r="B161" s="79"/>
      <c r="C161" s="79"/>
      <c r="D161" s="79"/>
      <c r="E161" s="80"/>
      <c r="F161" s="79"/>
    </row>
    <row r="162" spans="1:6" x14ac:dyDescent="0.15">
      <c r="A162" s="78"/>
      <c r="B162" s="79"/>
      <c r="C162" s="79"/>
      <c r="D162" s="79"/>
      <c r="E162" s="80"/>
      <c r="F162" s="79"/>
    </row>
    <row r="163" spans="1:6" x14ac:dyDescent="0.15">
      <c r="A163" s="78"/>
      <c r="B163" s="79"/>
      <c r="C163" s="79"/>
      <c r="D163" s="79"/>
      <c r="E163" s="80"/>
      <c r="F163" s="79"/>
    </row>
    <row r="164" spans="1:6" x14ac:dyDescent="0.15">
      <c r="A164" s="78"/>
      <c r="B164" s="79"/>
      <c r="C164" s="79"/>
      <c r="D164" s="79"/>
      <c r="E164" s="80"/>
      <c r="F164" s="79"/>
    </row>
    <row r="165" spans="1:6" x14ac:dyDescent="0.15">
      <c r="A165" s="78"/>
      <c r="B165" s="79"/>
      <c r="C165" s="79"/>
      <c r="D165" s="79"/>
      <c r="E165" s="80"/>
      <c r="F165" s="79"/>
    </row>
    <row r="166" spans="1:6" x14ac:dyDescent="0.15">
      <c r="A166" s="78"/>
      <c r="B166" s="79"/>
      <c r="C166" s="79"/>
      <c r="D166" s="79"/>
      <c r="E166" s="80"/>
      <c r="F166" s="79"/>
    </row>
    <row r="167" spans="1:6" x14ac:dyDescent="0.15">
      <c r="A167" s="78"/>
      <c r="B167" s="79"/>
      <c r="C167" s="79"/>
      <c r="D167" s="79"/>
      <c r="E167" s="80"/>
      <c r="F167" s="79"/>
    </row>
    <row r="168" spans="1:6" x14ac:dyDescent="0.15">
      <c r="A168" s="78"/>
      <c r="B168" s="79"/>
      <c r="C168" s="79"/>
      <c r="D168" s="79"/>
      <c r="E168" s="80"/>
      <c r="F168" s="79"/>
    </row>
    <row r="169" spans="1:6" x14ac:dyDescent="0.15">
      <c r="A169" s="78"/>
      <c r="B169" s="79"/>
      <c r="C169" s="79"/>
      <c r="D169" s="79"/>
      <c r="E169" s="80"/>
      <c r="F169" s="79"/>
    </row>
    <row r="170" spans="1:6" x14ac:dyDescent="0.15">
      <c r="A170" s="78"/>
      <c r="B170" s="79"/>
      <c r="C170" s="79"/>
      <c r="D170" s="79"/>
      <c r="E170" s="80"/>
      <c r="F170" s="79"/>
    </row>
    <row r="171" spans="1:6" x14ac:dyDescent="0.15">
      <c r="A171" s="78"/>
      <c r="B171" s="79"/>
      <c r="C171" s="79"/>
      <c r="D171" s="79"/>
      <c r="E171" s="80"/>
      <c r="F171" s="79"/>
    </row>
    <row r="172" spans="1:6" x14ac:dyDescent="0.15">
      <c r="A172" s="78"/>
      <c r="B172" s="79"/>
      <c r="C172" s="79"/>
      <c r="D172" s="79"/>
      <c r="E172" s="80"/>
      <c r="F172" s="79"/>
    </row>
    <row r="173" spans="1:6" x14ac:dyDescent="0.15">
      <c r="A173" s="78"/>
      <c r="B173" s="79"/>
      <c r="C173" s="79"/>
      <c r="D173" s="79"/>
      <c r="E173" s="80"/>
      <c r="F173" s="79"/>
    </row>
    <row r="174" spans="1:6" x14ac:dyDescent="0.15">
      <c r="A174" s="78"/>
      <c r="B174" s="79"/>
      <c r="C174" s="79"/>
      <c r="D174" s="79"/>
      <c r="E174" s="80"/>
      <c r="F174" s="79"/>
    </row>
    <row r="175" spans="1:6" x14ac:dyDescent="0.15">
      <c r="A175" s="78"/>
      <c r="B175" s="79"/>
      <c r="C175" s="79"/>
      <c r="D175" s="79"/>
      <c r="E175" s="80"/>
      <c r="F175" s="79"/>
    </row>
    <row r="176" spans="1:6" x14ac:dyDescent="0.15">
      <c r="A176" s="78"/>
      <c r="B176" s="79"/>
      <c r="C176" s="79"/>
      <c r="D176" s="79"/>
      <c r="E176" s="80"/>
      <c r="F176" s="79"/>
    </row>
    <row r="177" spans="1:6" x14ac:dyDescent="0.15">
      <c r="A177" s="78"/>
      <c r="B177" s="79"/>
      <c r="C177" s="79"/>
      <c r="D177" s="79"/>
      <c r="E177" s="80"/>
      <c r="F177" s="79"/>
    </row>
    <row r="178" spans="1:6" x14ac:dyDescent="0.15">
      <c r="A178" s="78"/>
      <c r="B178" s="79"/>
      <c r="C178" s="79"/>
      <c r="D178" s="79"/>
      <c r="E178" s="80"/>
      <c r="F178" s="79"/>
    </row>
    <row r="179" spans="1:6" x14ac:dyDescent="0.15">
      <c r="A179" s="78"/>
      <c r="B179" s="79"/>
      <c r="C179" s="79"/>
      <c r="D179" s="79"/>
      <c r="E179" s="80"/>
      <c r="F179" s="79"/>
    </row>
    <row r="180" spans="1:6" x14ac:dyDescent="0.15">
      <c r="A180" s="78"/>
      <c r="B180" s="79"/>
      <c r="C180" s="79"/>
      <c r="D180" s="79"/>
      <c r="E180" s="80"/>
      <c r="F180" s="79"/>
    </row>
    <row r="181" spans="1:6" x14ac:dyDescent="0.15">
      <c r="A181" s="78"/>
      <c r="B181" s="79"/>
      <c r="C181" s="79"/>
      <c r="D181" s="79"/>
      <c r="E181" s="80"/>
      <c r="F181" s="79"/>
    </row>
    <row r="182" spans="1:6" x14ac:dyDescent="0.15">
      <c r="A182" s="78"/>
      <c r="B182" s="79"/>
      <c r="C182" s="79"/>
      <c r="D182" s="79"/>
      <c r="E182" s="80"/>
      <c r="F182" s="79"/>
    </row>
    <row r="183" spans="1:6" x14ac:dyDescent="0.15">
      <c r="A183" s="78"/>
      <c r="B183" s="79"/>
      <c r="C183" s="79"/>
      <c r="D183" s="79"/>
      <c r="E183" s="80"/>
      <c r="F183" s="79"/>
    </row>
    <row r="184" spans="1:6" x14ac:dyDescent="0.15">
      <c r="A184" s="78"/>
      <c r="B184" s="79"/>
      <c r="C184" s="79"/>
      <c r="D184" s="79"/>
      <c r="E184" s="80"/>
      <c r="F184" s="79"/>
    </row>
    <row r="185" spans="1:6" x14ac:dyDescent="0.15">
      <c r="A185" s="78"/>
      <c r="B185" s="79"/>
      <c r="C185" s="79"/>
      <c r="D185" s="79"/>
      <c r="E185" s="80"/>
      <c r="F185" s="79"/>
    </row>
    <row r="186" spans="1:6" x14ac:dyDescent="0.15">
      <c r="A186" s="78"/>
      <c r="B186" s="79"/>
      <c r="C186" s="79"/>
      <c r="D186" s="79"/>
      <c r="E186" s="80"/>
      <c r="F186" s="79"/>
    </row>
    <row r="187" spans="1:6" x14ac:dyDescent="0.15">
      <c r="A187" s="78"/>
      <c r="B187" s="79"/>
      <c r="C187" s="79"/>
      <c r="D187" s="79"/>
      <c r="E187" s="80"/>
      <c r="F187" s="79"/>
    </row>
    <row r="188" spans="1:6" x14ac:dyDescent="0.15">
      <c r="A188" s="78"/>
      <c r="B188" s="79"/>
      <c r="C188" s="79"/>
      <c r="D188" s="79"/>
      <c r="E188" s="80"/>
      <c r="F188" s="79"/>
    </row>
    <row r="189" spans="1:6" x14ac:dyDescent="0.15">
      <c r="A189" s="78"/>
      <c r="B189" s="79"/>
      <c r="C189" s="79"/>
      <c r="D189" s="79"/>
      <c r="E189" s="80"/>
      <c r="F189" s="79"/>
    </row>
    <row r="190" spans="1:6" x14ac:dyDescent="0.15">
      <c r="A190" s="78"/>
      <c r="B190" s="79"/>
      <c r="C190" s="79"/>
      <c r="D190" s="79"/>
      <c r="E190" s="80"/>
      <c r="F190" s="79"/>
    </row>
    <row r="191" spans="1:6" x14ac:dyDescent="0.15">
      <c r="A191" s="78"/>
      <c r="B191" s="79"/>
      <c r="C191" s="79"/>
      <c r="D191" s="79"/>
      <c r="E191" s="80"/>
      <c r="F191" s="79"/>
    </row>
    <row r="192" spans="1:6" x14ac:dyDescent="0.15">
      <c r="A192" s="78"/>
      <c r="B192" s="79"/>
      <c r="C192" s="79"/>
      <c r="D192" s="79"/>
      <c r="E192" s="80"/>
      <c r="F192" s="79"/>
    </row>
    <row r="193" spans="1:6" x14ac:dyDescent="0.15">
      <c r="A193" s="78"/>
      <c r="B193" s="79"/>
      <c r="C193" s="79"/>
      <c r="D193" s="79"/>
      <c r="E193" s="80"/>
      <c r="F193" s="79"/>
    </row>
    <row r="194" spans="1:6" x14ac:dyDescent="0.15">
      <c r="A194" s="78"/>
      <c r="B194" s="79"/>
      <c r="C194" s="79"/>
      <c r="D194" s="79"/>
      <c r="E194" s="80"/>
      <c r="F194" s="79"/>
    </row>
    <row r="195" spans="1:6" x14ac:dyDescent="0.15">
      <c r="A195" s="78"/>
      <c r="B195" s="79"/>
      <c r="C195" s="79"/>
      <c r="D195" s="79"/>
      <c r="E195" s="80"/>
      <c r="F195" s="79"/>
    </row>
    <row r="196" spans="1:6" x14ac:dyDescent="0.15">
      <c r="A196" s="78"/>
      <c r="B196" s="79"/>
      <c r="C196" s="79"/>
      <c r="D196" s="79"/>
      <c r="E196" s="80"/>
      <c r="F196" s="79"/>
    </row>
    <row r="197" spans="1:6" x14ac:dyDescent="0.15">
      <c r="A197" s="78"/>
      <c r="B197" s="79"/>
      <c r="C197" s="79"/>
      <c r="D197" s="79"/>
      <c r="E197" s="80"/>
      <c r="F197" s="79"/>
    </row>
    <row r="198" spans="1:6" x14ac:dyDescent="0.15">
      <c r="A198" s="78"/>
      <c r="B198" s="79"/>
      <c r="C198" s="79"/>
      <c r="D198" s="79"/>
      <c r="E198" s="80"/>
      <c r="F198" s="79"/>
    </row>
    <row r="199" spans="1:6" x14ac:dyDescent="0.15">
      <c r="A199" s="78"/>
      <c r="B199" s="79"/>
      <c r="C199" s="79"/>
      <c r="D199" s="79"/>
      <c r="E199" s="80"/>
      <c r="F199" s="79"/>
    </row>
    <row r="200" spans="1:6" x14ac:dyDescent="0.15">
      <c r="A200" s="78"/>
      <c r="B200" s="79"/>
      <c r="C200" s="79"/>
      <c r="D200" s="79"/>
      <c r="E200" s="80"/>
      <c r="F200" s="79"/>
    </row>
    <row r="201" spans="1:6" x14ac:dyDescent="0.15">
      <c r="A201" s="78"/>
      <c r="B201" s="79"/>
      <c r="C201" s="79"/>
      <c r="D201" s="79"/>
      <c r="E201" s="80"/>
      <c r="F201" s="79"/>
    </row>
    <row r="202" spans="1:6" x14ac:dyDescent="0.15">
      <c r="A202" s="78"/>
      <c r="B202" s="79"/>
      <c r="C202" s="79"/>
      <c r="D202" s="79"/>
      <c r="E202" s="80"/>
      <c r="F202" s="79"/>
    </row>
    <row r="203" spans="1:6" x14ac:dyDescent="0.15">
      <c r="A203" s="78"/>
      <c r="B203" s="79"/>
      <c r="C203" s="79"/>
      <c r="D203" s="79"/>
      <c r="E203" s="80"/>
      <c r="F203" s="79"/>
    </row>
    <row r="204" spans="1:6" x14ac:dyDescent="0.15">
      <c r="A204" s="78"/>
      <c r="B204" s="79"/>
      <c r="C204" s="79"/>
      <c r="D204" s="79"/>
      <c r="E204" s="80"/>
      <c r="F204" s="79"/>
    </row>
    <row r="205" spans="1:6" x14ac:dyDescent="0.15">
      <c r="A205" s="78"/>
      <c r="B205" s="79"/>
      <c r="C205" s="79"/>
      <c r="D205" s="79"/>
      <c r="E205" s="80"/>
      <c r="F205" s="79"/>
    </row>
    <row r="206" spans="1:6" x14ac:dyDescent="0.15">
      <c r="A206" s="78"/>
      <c r="B206" s="79"/>
      <c r="C206" s="79"/>
      <c r="D206" s="79"/>
      <c r="E206" s="80"/>
      <c r="F206" s="79"/>
    </row>
    <row r="207" spans="1:6" x14ac:dyDescent="0.15">
      <c r="A207" s="78"/>
      <c r="B207" s="79"/>
      <c r="C207" s="79"/>
      <c r="D207" s="79"/>
      <c r="E207" s="80"/>
      <c r="F207" s="79"/>
    </row>
    <row r="208" spans="1:6" x14ac:dyDescent="0.15">
      <c r="A208" s="78"/>
      <c r="B208" s="79"/>
      <c r="C208" s="79"/>
      <c r="D208" s="79"/>
      <c r="E208" s="80"/>
      <c r="F208" s="79"/>
    </row>
    <row r="209" spans="1:6" x14ac:dyDescent="0.15">
      <c r="A209" s="78"/>
      <c r="B209" s="79"/>
      <c r="C209" s="79"/>
      <c r="D209" s="79"/>
      <c r="E209" s="80"/>
      <c r="F209" s="79"/>
    </row>
    <row r="210" spans="1:6" x14ac:dyDescent="0.15">
      <c r="A210" s="78"/>
      <c r="B210" s="79"/>
      <c r="C210" s="79"/>
      <c r="D210" s="79"/>
      <c r="E210" s="80"/>
      <c r="F210" s="79"/>
    </row>
    <row r="211" spans="1:6" x14ac:dyDescent="0.15">
      <c r="A211" s="78"/>
      <c r="B211" s="79"/>
      <c r="C211" s="79"/>
      <c r="D211" s="79"/>
      <c r="E211" s="80"/>
      <c r="F211" s="79"/>
    </row>
    <row r="212" spans="1:6" x14ac:dyDescent="0.15">
      <c r="A212" s="78"/>
      <c r="B212" s="79"/>
      <c r="C212" s="79"/>
      <c r="D212" s="79"/>
      <c r="E212" s="80"/>
      <c r="F212" s="79"/>
    </row>
    <row r="213" spans="1:6" x14ac:dyDescent="0.15">
      <c r="A213" s="78"/>
      <c r="B213" s="79"/>
      <c r="C213" s="79"/>
      <c r="D213" s="79"/>
      <c r="E213" s="80"/>
      <c r="F213" s="79"/>
    </row>
    <row r="214" spans="1:6" x14ac:dyDescent="0.15">
      <c r="A214" s="78"/>
      <c r="B214" s="79"/>
      <c r="C214" s="79"/>
      <c r="D214" s="79"/>
      <c r="E214" s="80"/>
      <c r="F214" s="79"/>
    </row>
    <row r="215" spans="1:6" x14ac:dyDescent="0.15">
      <c r="A215" s="78"/>
      <c r="B215" s="79"/>
      <c r="C215" s="79"/>
      <c r="D215" s="79"/>
      <c r="E215" s="80"/>
      <c r="F215" s="79"/>
    </row>
    <row r="216" spans="1:6" x14ac:dyDescent="0.15">
      <c r="A216" s="78"/>
      <c r="B216" s="79"/>
      <c r="C216" s="79"/>
      <c r="D216" s="79"/>
      <c r="E216" s="80"/>
      <c r="F216" s="79"/>
    </row>
    <row r="217" spans="1:6" x14ac:dyDescent="0.15">
      <c r="A217" s="78"/>
      <c r="B217" s="79"/>
      <c r="C217" s="79"/>
      <c r="D217" s="79"/>
      <c r="E217" s="80"/>
      <c r="F217" s="79"/>
    </row>
    <row r="218" spans="1:6" x14ac:dyDescent="0.15">
      <c r="A218" s="78"/>
      <c r="B218" s="79"/>
      <c r="C218" s="79"/>
      <c r="D218" s="79"/>
      <c r="E218" s="80"/>
      <c r="F218" s="79"/>
    </row>
    <row r="219" spans="1:6" x14ac:dyDescent="0.15">
      <c r="A219" s="78"/>
      <c r="B219" s="79"/>
      <c r="C219" s="79"/>
      <c r="D219" s="79"/>
      <c r="E219" s="80"/>
      <c r="F219" s="79"/>
    </row>
    <row r="220" spans="1:6" x14ac:dyDescent="0.15">
      <c r="A220" s="78"/>
      <c r="B220" s="79"/>
      <c r="C220" s="79"/>
      <c r="D220" s="79"/>
      <c r="E220" s="80"/>
      <c r="F220" s="79"/>
    </row>
    <row r="221" spans="1:6" x14ac:dyDescent="0.15">
      <c r="A221" s="78"/>
      <c r="B221" s="79"/>
      <c r="C221" s="79"/>
      <c r="D221" s="79"/>
      <c r="E221" s="80"/>
      <c r="F221" s="79"/>
    </row>
    <row r="222" spans="1:6" x14ac:dyDescent="0.15">
      <c r="A222" s="78"/>
      <c r="B222" s="79"/>
      <c r="C222" s="79"/>
      <c r="D222" s="79"/>
      <c r="E222" s="80"/>
      <c r="F222" s="79"/>
    </row>
    <row r="223" spans="1:6" x14ac:dyDescent="0.15">
      <c r="A223" s="78"/>
      <c r="B223" s="79"/>
      <c r="C223" s="79"/>
      <c r="D223" s="79"/>
      <c r="E223" s="80"/>
      <c r="F223" s="79"/>
    </row>
    <row r="224" spans="1:6" x14ac:dyDescent="0.15">
      <c r="A224" s="78"/>
      <c r="B224" s="79"/>
      <c r="C224" s="79"/>
      <c r="D224" s="79"/>
      <c r="E224" s="80"/>
      <c r="F224" s="79"/>
    </row>
    <row r="225" spans="1:6" x14ac:dyDescent="0.15">
      <c r="A225" s="78"/>
      <c r="B225" s="79"/>
      <c r="C225" s="79"/>
      <c r="D225" s="79"/>
      <c r="E225" s="80"/>
      <c r="F225" s="79"/>
    </row>
    <row r="226" spans="1:6" x14ac:dyDescent="0.15">
      <c r="A226" s="78"/>
      <c r="B226" s="79"/>
      <c r="C226" s="79"/>
      <c r="D226" s="79"/>
      <c r="E226" s="80"/>
      <c r="F226" s="79"/>
    </row>
    <row r="227" spans="1:6" x14ac:dyDescent="0.15">
      <c r="A227" s="78"/>
      <c r="B227" s="79"/>
      <c r="C227" s="79"/>
      <c r="D227" s="79"/>
      <c r="E227" s="80"/>
      <c r="F227" s="79"/>
    </row>
    <row r="228" spans="1:6" x14ac:dyDescent="0.15">
      <c r="A228" s="78"/>
      <c r="B228" s="79"/>
      <c r="C228" s="79"/>
      <c r="D228" s="79"/>
      <c r="E228" s="80"/>
      <c r="F228" s="79"/>
    </row>
    <row r="229" spans="1:6" x14ac:dyDescent="0.15">
      <c r="A229" s="78"/>
      <c r="B229" s="79"/>
      <c r="C229" s="79"/>
      <c r="D229" s="79"/>
      <c r="E229" s="80"/>
      <c r="F229" s="79"/>
    </row>
    <row r="230" spans="1:6" x14ac:dyDescent="0.15">
      <c r="A230" s="78"/>
      <c r="B230" s="79"/>
      <c r="C230" s="79"/>
      <c r="D230" s="79"/>
      <c r="E230" s="80"/>
      <c r="F230" s="79"/>
    </row>
    <row r="231" spans="1:6" x14ac:dyDescent="0.15">
      <c r="A231" s="78"/>
      <c r="B231" s="79"/>
      <c r="C231" s="79"/>
      <c r="D231" s="79"/>
      <c r="E231" s="80"/>
      <c r="F231" s="79"/>
    </row>
    <row r="232" spans="1:6" x14ac:dyDescent="0.15">
      <c r="A232" s="78"/>
      <c r="B232" s="79"/>
      <c r="C232" s="79"/>
      <c r="D232" s="79"/>
      <c r="E232" s="80"/>
      <c r="F232" s="79"/>
    </row>
    <row r="233" spans="1:6" x14ac:dyDescent="0.15">
      <c r="A233" s="78"/>
      <c r="B233" s="79"/>
      <c r="C233" s="79"/>
      <c r="D233" s="79"/>
      <c r="E233" s="80"/>
      <c r="F233" s="79"/>
    </row>
    <row r="234" spans="1:6" x14ac:dyDescent="0.15">
      <c r="A234" s="78"/>
      <c r="B234" s="79"/>
      <c r="C234" s="79"/>
      <c r="D234" s="79"/>
      <c r="E234" s="80"/>
      <c r="F234" s="79"/>
    </row>
    <row r="235" spans="1:6" x14ac:dyDescent="0.15">
      <c r="A235" s="78"/>
      <c r="B235" s="79"/>
      <c r="C235" s="79"/>
      <c r="D235" s="79"/>
      <c r="E235" s="80"/>
      <c r="F235" s="79"/>
    </row>
    <row r="236" spans="1:6" x14ac:dyDescent="0.15">
      <c r="A236" s="78"/>
      <c r="B236" s="79"/>
      <c r="C236" s="79"/>
      <c r="D236" s="79"/>
      <c r="E236" s="80"/>
      <c r="F236" s="79"/>
    </row>
    <row r="237" spans="1:6" x14ac:dyDescent="0.15">
      <c r="A237" s="78"/>
      <c r="B237" s="79"/>
      <c r="C237" s="79"/>
      <c r="D237" s="79"/>
      <c r="E237" s="80"/>
      <c r="F237" s="79"/>
    </row>
    <row r="238" spans="1:6" x14ac:dyDescent="0.15">
      <c r="A238" s="78"/>
      <c r="B238" s="79"/>
      <c r="C238" s="79"/>
      <c r="D238" s="79"/>
      <c r="E238" s="80"/>
      <c r="F238" s="79"/>
    </row>
    <row r="239" spans="1:6" x14ac:dyDescent="0.15">
      <c r="A239" s="78"/>
      <c r="B239" s="79"/>
      <c r="C239" s="79"/>
      <c r="D239" s="79"/>
      <c r="E239" s="80"/>
      <c r="F239" s="79"/>
    </row>
    <row r="240" spans="1:6" x14ac:dyDescent="0.15">
      <c r="A240" s="78"/>
      <c r="B240" s="79"/>
      <c r="C240" s="79"/>
      <c r="D240" s="79"/>
      <c r="E240" s="80"/>
      <c r="F240" s="79"/>
    </row>
    <row r="241" spans="1:6" x14ac:dyDescent="0.15">
      <c r="A241" s="78"/>
      <c r="B241" s="79"/>
      <c r="C241" s="79"/>
      <c r="D241" s="79"/>
      <c r="E241" s="80"/>
      <c r="F241" s="79"/>
    </row>
    <row r="242" spans="1:6" x14ac:dyDescent="0.15">
      <c r="A242" s="78"/>
      <c r="B242" s="79"/>
      <c r="C242" s="79"/>
      <c r="D242" s="79"/>
      <c r="E242" s="80"/>
      <c r="F242" s="79"/>
    </row>
    <row r="243" spans="1:6" x14ac:dyDescent="0.15">
      <c r="A243" s="78"/>
      <c r="B243" s="79"/>
      <c r="C243" s="79"/>
      <c r="D243" s="79"/>
      <c r="E243" s="80"/>
      <c r="F243" s="79"/>
    </row>
    <row r="244" spans="1:6" x14ac:dyDescent="0.15">
      <c r="A244" s="78"/>
      <c r="B244" s="79"/>
      <c r="C244" s="79"/>
      <c r="D244" s="79"/>
      <c r="E244" s="80"/>
      <c r="F244" s="79"/>
    </row>
    <row r="245" spans="1:6" x14ac:dyDescent="0.15">
      <c r="A245" s="78"/>
      <c r="B245" s="79"/>
      <c r="C245" s="79"/>
      <c r="D245" s="79"/>
      <c r="E245" s="80"/>
      <c r="F245" s="79"/>
    </row>
    <row r="246" spans="1:6" x14ac:dyDescent="0.15">
      <c r="A246" s="78"/>
      <c r="B246" s="79"/>
      <c r="C246" s="79"/>
      <c r="D246" s="79"/>
      <c r="E246" s="80"/>
      <c r="F246" s="79"/>
    </row>
    <row r="247" spans="1:6" x14ac:dyDescent="0.15">
      <c r="A247" s="78"/>
      <c r="B247" s="79"/>
      <c r="C247" s="79"/>
      <c r="D247" s="79"/>
      <c r="E247" s="80"/>
      <c r="F247" s="79"/>
    </row>
    <row r="248" spans="1:6" x14ac:dyDescent="0.15">
      <c r="A248" s="78"/>
      <c r="B248" s="79"/>
      <c r="C248" s="79"/>
      <c r="D248" s="79"/>
      <c r="E248" s="80"/>
      <c r="F248" s="79"/>
    </row>
    <row r="249" spans="1:6" x14ac:dyDescent="0.15">
      <c r="A249" s="78"/>
      <c r="B249" s="79"/>
      <c r="C249" s="79"/>
      <c r="D249" s="79"/>
      <c r="E249" s="80"/>
      <c r="F249" s="79"/>
    </row>
    <row r="250" spans="1:6" x14ac:dyDescent="0.15">
      <c r="A250" s="78"/>
      <c r="B250" s="79"/>
      <c r="C250" s="79"/>
      <c r="D250" s="79"/>
      <c r="E250" s="80"/>
      <c r="F250" s="79"/>
    </row>
    <row r="251" spans="1:6" x14ac:dyDescent="0.15">
      <c r="A251" s="78"/>
      <c r="B251" s="79"/>
      <c r="C251" s="79"/>
      <c r="D251" s="79"/>
      <c r="E251" s="80"/>
      <c r="F251" s="79"/>
    </row>
    <row r="252" spans="1:6" x14ac:dyDescent="0.15">
      <c r="A252" s="78"/>
      <c r="B252" s="79"/>
      <c r="C252" s="79"/>
      <c r="D252" s="79"/>
      <c r="E252" s="80"/>
      <c r="F252" s="79"/>
    </row>
    <row r="253" spans="1:6" x14ac:dyDescent="0.15">
      <c r="A253" s="78"/>
      <c r="B253" s="79"/>
      <c r="C253" s="79"/>
      <c r="D253" s="79"/>
      <c r="E253" s="80"/>
      <c r="F253" s="79"/>
    </row>
    <row r="254" spans="1:6" x14ac:dyDescent="0.15">
      <c r="A254" s="78"/>
      <c r="B254" s="79"/>
      <c r="C254" s="79"/>
      <c r="D254" s="79"/>
      <c r="E254" s="80"/>
      <c r="F254" s="79"/>
    </row>
    <row r="255" spans="1:6" x14ac:dyDescent="0.15">
      <c r="A255" s="78"/>
      <c r="B255" s="79"/>
      <c r="C255" s="79"/>
      <c r="D255" s="79"/>
      <c r="E255" s="80"/>
      <c r="F255" s="79"/>
    </row>
    <row r="256" spans="1:6" x14ac:dyDescent="0.15">
      <c r="A256" s="78"/>
      <c r="B256" s="79"/>
      <c r="C256" s="79"/>
      <c r="D256" s="79"/>
      <c r="E256" s="80"/>
      <c r="F256" s="79"/>
    </row>
    <row r="257" spans="1:6" x14ac:dyDescent="0.15">
      <c r="A257" s="78"/>
      <c r="B257" s="79"/>
      <c r="C257" s="79"/>
      <c r="D257" s="79"/>
      <c r="E257" s="80"/>
      <c r="F257" s="79"/>
    </row>
    <row r="258" spans="1:6" x14ac:dyDescent="0.15">
      <c r="A258" s="78"/>
      <c r="B258" s="79"/>
      <c r="C258" s="79"/>
      <c r="D258" s="79"/>
      <c r="E258" s="80"/>
      <c r="F258" s="79"/>
    </row>
    <row r="259" spans="1:6" x14ac:dyDescent="0.15">
      <c r="A259" s="78"/>
      <c r="B259" s="79"/>
      <c r="C259" s="79"/>
      <c r="D259" s="79"/>
      <c r="E259" s="80"/>
      <c r="F259" s="79"/>
    </row>
    <row r="260" spans="1:6" x14ac:dyDescent="0.15">
      <c r="A260" s="78"/>
      <c r="B260" s="79"/>
      <c r="C260" s="79"/>
      <c r="D260" s="79"/>
      <c r="E260" s="80"/>
      <c r="F260" s="79"/>
    </row>
    <row r="261" spans="1:6" x14ac:dyDescent="0.15">
      <c r="A261" s="78"/>
      <c r="B261" s="79"/>
      <c r="C261" s="79"/>
      <c r="D261" s="79"/>
      <c r="E261" s="80"/>
      <c r="F261" s="79"/>
    </row>
    <row r="262" spans="1:6" x14ac:dyDescent="0.15">
      <c r="A262" s="78"/>
      <c r="B262" s="79"/>
      <c r="C262" s="79"/>
      <c r="D262" s="79"/>
      <c r="E262" s="80"/>
      <c r="F262" s="79"/>
    </row>
    <row r="263" spans="1:6" x14ac:dyDescent="0.15">
      <c r="A263" s="78"/>
      <c r="B263" s="79"/>
      <c r="C263" s="79"/>
      <c r="D263" s="79"/>
      <c r="E263" s="80"/>
      <c r="F263" s="79"/>
    </row>
    <row r="264" spans="1:6" x14ac:dyDescent="0.15">
      <c r="A264" s="78"/>
      <c r="B264" s="79"/>
      <c r="C264" s="79"/>
      <c r="D264" s="79"/>
      <c r="E264" s="80"/>
      <c r="F264" s="79"/>
    </row>
    <row r="265" spans="1:6" x14ac:dyDescent="0.15">
      <c r="A265" s="78"/>
      <c r="B265" s="79"/>
      <c r="C265" s="79"/>
      <c r="D265" s="79"/>
      <c r="E265" s="80"/>
      <c r="F265" s="79"/>
    </row>
    <row r="266" spans="1:6" x14ac:dyDescent="0.15">
      <c r="A266" s="78"/>
      <c r="B266" s="79"/>
      <c r="C266" s="79"/>
      <c r="D266" s="79"/>
      <c r="E266" s="80"/>
      <c r="F266" s="79"/>
    </row>
    <row r="267" spans="1:6" x14ac:dyDescent="0.15">
      <c r="A267" s="78"/>
      <c r="B267" s="79"/>
      <c r="C267" s="79"/>
      <c r="D267" s="79"/>
      <c r="E267" s="80"/>
      <c r="F267" s="79"/>
    </row>
    <row r="268" spans="1:6" x14ac:dyDescent="0.15">
      <c r="A268" s="78"/>
      <c r="B268" s="79"/>
      <c r="C268" s="79"/>
      <c r="D268" s="79"/>
      <c r="E268" s="80"/>
      <c r="F268" s="79"/>
    </row>
    <row r="269" spans="1:6" x14ac:dyDescent="0.15">
      <c r="A269" s="78"/>
      <c r="B269" s="79"/>
      <c r="C269" s="79"/>
      <c r="D269" s="79"/>
      <c r="E269" s="80"/>
      <c r="F269" s="79"/>
    </row>
    <row r="270" spans="1:6" x14ac:dyDescent="0.15">
      <c r="A270" s="78"/>
      <c r="B270" s="79"/>
      <c r="C270" s="79"/>
      <c r="D270" s="79"/>
      <c r="E270" s="80"/>
      <c r="F270" s="79"/>
    </row>
    <row r="271" spans="1:6" x14ac:dyDescent="0.15">
      <c r="A271" s="78"/>
      <c r="B271" s="79"/>
      <c r="C271" s="79"/>
      <c r="D271" s="79"/>
      <c r="E271" s="80"/>
      <c r="F271" s="79"/>
    </row>
    <row r="272" spans="1:6" x14ac:dyDescent="0.15">
      <c r="A272" s="78"/>
      <c r="B272" s="79"/>
      <c r="C272" s="79"/>
      <c r="D272" s="79"/>
      <c r="E272" s="80"/>
      <c r="F272" s="79"/>
    </row>
    <row r="273" spans="1:6" x14ac:dyDescent="0.15">
      <c r="A273" s="78"/>
      <c r="B273" s="79"/>
      <c r="C273" s="79"/>
      <c r="D273" s="79"/>
      <c r="E273" s="80"/>
      <c r="F273" s="79"/>
    </row>
    <row r="274" spans="1:6" x14ac:dyDescent="0.15">
      <c r="A274" s="78"/>
      <c r="B274" s="79"/>
      <c r="C274" s="79"/>
      <c r="D274" s="79"/>
      <c r="E274" s="80"/>
      <c r="F274" s="79"/>
    </row>
    <row r="275" spans="1:6" x14ac:dyDescent="0.15">
      <c r="A275" s="78"/>
      <c r="B275" s="79"/>
      <c r="C275" s="79"/>
      <c r="D275" s="79"/>
      <c r="E275" s="80"/>
      <c r="F275" s="79"/>
    </row>
    <row r="276" spans="1:6" x14ac:dyDescent="0.15">
      <c r="A276" s="78"/>
      <c r="B276" s="79"/>
      <c r="C276" s="79"/>
      <c r="D276" s="79"/>
      <c r="E276" s="80"/>
      <c r="F276" s="79"/>
    </row>
    <row r="277" spans="1:6" x14ac:dyDescent="0.15">
      <c r="A277" s="78"/>
      <c r="B277" s="79"/>
      <c r="C277" s="79"/>
      <c r="D277" s="79"/>
      <c r="E277" s="80"/>
      <c r="F277" s="79"/>
    </row>
    <row r="278" spans="1:6" x14ac:dyDescent="0.15">
      <c r="A278" s="78"/>
      <c r="B278" s="79"/>
      <c r="C278" s="79"/>
      <c r="D278" s="79"/>
      <c r="E278" s="80"/>
      <c r="F278" s="79"/>
    </row>
    <row r="279" spans="1:6" x14ac:dyDescent="0.15">
      <c r="A279" s="78"/>
      <c r="B279" s="79"/>
      <c r="C279" s="79"/>
      <c r="D279" s="79"/>
      <c r="E279" s="80"/>
      <c r="F279" s="79"/>
    </row>
    <row r="280" spans="1:6" x14ac:dyDescent="0.15">
      <c r="A280" s="78"/>
      <c r="B280" s="79"/>
      <c r="C280" s="79"/>
      <c r="D280" s="79"/>
      <c r="E280" s="80"/>
      <c r="F280" s="79"/>
    </row>
    <row r="281" spans="1:6" x14ac:dyDescent="0.15">
      <c r="A281" s="78"/>
      <c r="B281" s="79"/>
      <c r="C281" s="79"/>
      <c r="D281" s="79"/>
      <c r="E281" s="80"/>
      <c r="F281" s="79"/>
    </row>
    <row r="282" spans="1:6" x14ac:dyDescent="0.15">
      <c r="A282" s="78"/>
      <c r="B282" s="79"/>
      <c r="C282" s="79"/>
      <c r="D282" s="79"/>
      <c r="E282" s="80"/>
      <c r="F282" s="79"/>
    </row>
    <row r="283" spans="1:6" x14ac:dyDescent="0.15">
      <c r="A283" s="78"/>
      <c r="B283" s="79"/>
      <c r="C283" s="79"/>
      <c r="D283" s="79"/>
      <c r="E283" s="80"/>
      <c r="F283" s="79"/>
    </row>
    <row r="284" spans="1:6" x14ac:dyDescent="0.15">
      <c r="A284" s="78"/>
      <c r="B284" s="79"/>
      <c r="C284" s="79"/>
      <c r="D284" s="79"/>
      <c r="E284" s="80"/>
      <c r="F284" s="79"/>
    </row>
    <row r="285" spans="1:6" x14ac:dyDescent="0.15">
      <c r="A285" s="78"/>
      <c r="B285" s="79"/>
      <c r="C285" s="79"/>
      <c r="D285" s="79"/>
      <c r="E285" s="80"/>
      <c r="F285" s="79"/>
    </row>
    <row r="286" spans="1:6" x14ac:dyDescent="0.15">
      <c r="A286" s="78"/>
      <c r="B286" s="79"/>
      <c r="C286" s="79"/>
      <c r="D286" s="79"/>
      <c r="E286" s="80"/>
      <c r="F286" s="79"/>
    </row>
    <row r="287" spans="1:6" x14ac:dyDescent="0.15">
      <c r="A287" s="78"/>
      <c r="B287" s="79"/>
      <c r="C287" s="79"/>
      <c r="D287" s="79"/>
      <c r="E287" s="80"/>
      <c r="F287" s="79"/>
    </row>
    <row r="288" spans="1:6" x14ac:dyDescent="0.15">
      <c r="A288" s="78"/>
      <c r="B288" s="79"/>
      <c r="C288" s="79"/>
      <c r="D288" s="79"/>
      <c r="E288" s="80"/>
      <c r="F288" s="79"/>
    </row>
    <row r="289" spans="1:6" x14ac:dyDescent="0.15">
      <c r="A289" s="78"/>
      <c r="B289" s="79"/>
      <c r="C289" s="79"/>
      <c r="D289" s="79"/>
      <c r="E289" s="80"/>
      <c r="F289" s="79"/>
    </row>
    <row r="290" spans="1:6" x14ac:dyDescent="0.15">
      <c r="A290" s="78"/>
      <c r="B290" s="79"/>
      <c r="C290" s="79"/>
      <c r="D290" s="79"/>
      <c r="E290" s="80"/>
      <c r="F290" s="79"/>
    </row>
    <row r="291" spans="1:6" x14ac:dyDescent="0.15">
      <c r="A291" s="78"/>
      <c r="B291" s="79"/>
      <c r="C291" s="79"/>
      <c r="D291" s="79"/>
      <c r="E291" s="80"/>
      <c r="F291" s="79"/>
    </row>
    <row r="292" spans="1:6" x14ac:dyDescent="0.15">
      <c r="A292" s="78"/>
      <c r="B292" s="79"/>
      <c r="C292" s="79"/>
      <c r="D292" s="79"/>
      <c r="E292" s="80"/>
      <c r="F292" s="79"/>
    </row>
    <row r="293" spans="1:6" x14ac:dyDescent="0.15">
      <c r="A293" s="78"/>
      <c r="B293" s="79"/>
      <c r="C293" s="79"/>
      <c r="D293" s="79"/>
      <c r="E293" s="80"/>
      <c r="F293" s="79"/>
    </row>
    <row r="294" spans="1:6" x14ac:dyDescent="0.15">
      <c r="A294" s="78"/>
      <c r="B294" s="79"/>
      <c r="C294" s="79"/>
      <c r="D294" s="79"/>
      <c r="E294" s="80"/>
      <c r="F294" s="79"/>
    </row>
    <row r="295" spans="1:6" x14ac:dyDescent="0.15">
      <c r="A295" s="78"/>
      <c r="B295" s="79"/>
      <c r="C295" s="79"/>
      <c r="D295" s="79"/>
      <c r="E295" s="80"/>
      <c r="F295" s="79"/>
    </row>
    <row r="296" spans="1:6" x14ac:dyDescent="0.15">
      <c r="A296" s="78"/>
      <c r="B296" s="79"/>
      <c r="C296" s="79"/>
      <c r="D296" s="79"/>
      <c r="E296" s="80"/>
      <c r="F296" s="79"/>
    </row>
    <row r="297" spans="1:6" x14ac:dyDescent="0.15">
      <c r="A297" s="78"/>
      <c r="B297" s="79"/>
      <c r="C297" s="79"/>
      <c r="D297" s="79"/>
      <c r="E297" s="80"/>
      <c r="F297" s="79"/>
    </row>
    <row r="298" spans="1:6" x14ac:dyDescent="0.15">
      <c r="A298" s="78"/>
      <c r="B298" s="79"/>
      <c r="C298" s="79"/>
      <c r="D298" s="79"/>
      <c r="E298" s="80"/>
      <c r="F298" s="79"/>
    </row>
    <row r="299" spans="1:6" x14ac:dyDescent="0.15">
      <c r="A299" s="78"/>
      <c r="B299" s="79"/>
      <c r="C299" s="79"/>
      <c r="D299" s="79"/>
      <c r="E299" s="80"/>
      <c r="F299" s="79"/>
    </row>
    <row r="300" spans="1:6" x14ac:dyDescent="0.15">
      <c r="A300" s="78"/>
      <c r="B300" s="79"/>
      <c r="C300" s="79"/>
      <c r="D300" s="79"/>
      <c r="E300" s="80"/>
      <c r="F300" s="79"/>
    </row>
    <row r="301" spans="1:6" x14ac:dyDescent="0.15">
      <c r="A301" s="78"/>
      <c r="B301" s="79"/>
      <c r="C301" s="79"/>
      <c r="D301" s="79"/>
      <c r="E301" s="80"/>
      <c r="F301" s="79"/>
    </row>
    <row r="302" spans="1:6" x14ac:dyDescent="0.15">
      <c r="A302" s="78"/>
      <c r="B302" s="79"/>
      <c r="C302" s="79"/>
      <c r="D302" s="79"/>
      <c r="E302" s="80"/>
      <c r="F302" s="79"/>
    </row>
    <row r="303" spans="1:6" x14ac:dyDescent="0.15">
      <c r="A303" s="78"/>
      <c r="B303" s="79"/>
      <c r="C303" s="79"/>
      <c r="D303" s="79"/>
      <c r="E303" s="80"/>
      <c r="F303" s="79"/>
    </row>
    <row r="304" spans="1:6" x14ac:dyDescent="0.15">
      <c r="A304" s="78"/>
      <c r="B304" s="79"/>
      <c r="C304" s="79"/>
      <c r="D304" s="79"/>
      <c r="E304" s="80"/>
      <c r="F304" s="79"/>
    </row>
    <row r="305" spans="1:6" x14ac:dyDescent="0.15">
      <c r="A305" s="78"/>
      <c r="B305" s="79"/>
      <c r="C305" s="79"/>
      <c r="D305" s="79"/>
      <c r="E305" s="80"/>
      <c r="F305" s="79"/>
    </row>
    <row r="306" spans="1:6" x14ac:dyDescent="0.15">
      <c r="A306" s="78"/>
      <c r="B306" s="79"/>
      <c r="C306" s="79"/>
      <c r="D306" s="79"/>
      <c r="E306" s="80"/>
      <c r="F306" s="79"/>
    </row>
    <row r="307" spans="1:6" x14ac:dyDescent="0.15">
      <c r="A307" s="78"/>
      <c r="B307" s="79"/>
      <c r="C307" s="79"/>
      <c r="D307" s="79"/>
      <c r="E307" s="80"/>
      <c r="F307" s="79"/>
    </row>
    <row r="308" spans="1:6" x14ac:dyDescent="0.15">
      <c r="A308" s="78"/>
      <c r="B308" s="79"/>
      <c r="C308" s="79"/>
      <c r="D308" s="79"/>
      <c r="E308" s="80"/>
      <c r="F308" s="79"/>
    </row>
    <row r="309" spans="1:6" x14ac:dyDescent="0.15">
      <c r="A309" s="78"/>
      <c r="B309" s="79"/>
      <c r="C309" s="79"/>
      <c r="D309" s="79"/>
      <c r="E309" s="80"/>
      <c r="F309" s="79"/>
    </row>
    <row r="310" spans="1:6" x14ac:dyDescent="0.15">
      <c r="A310" s="78"/>
      <c r="B310" s="79"/>
      <c r="C310" s="79"/>
      <c r="D310" s="79"/>
      <c r="E310" s="80"/>
      <c r="F310" s="79"/>
    </row>
    <row r="311" spans="1:6" x14ac:dyDescent="0.15">
      <c r="A311" s="78"/>
      <c r="B311" s="79"/>
      <c r="C311" s="79"/>
      <c r="D311" s="79"/>
      <c r="E311" s="80"/>
      <c r="F311" s="79"/>
    </row>
    <row r="312" spans="1:6" x14ac:dyDescent="0.15">
      <c r="A312" s="78"/>
      <c r="B312" s="79"/>
      <c r="C312" s="79"/>
      <c r="D312" s="79"/>
      <c r="E312" s="80"/>
      <c r="F312" s="79"/>
    </row>
    <row r="313" spans="1:6" x14ac:dyDescent="0.15">
      <c r="A313" s="78"/>
      <c r="B313" s="79"/>
      <c r="C313" s="79"/>
      <c r="D313" s="79"/>
      <c r="E313" s="80"/>
      <c r="F313" s="79"/>
    </row>
    <row r="314" spans="1:6" x14ac:dyDescent="0.15">
      <c r="A314" s="78"/>
      <c r="B314" s="79"/>
      <c r="C314" s="79"/>
      <c r="D314" s="79"/>
      <c r="E314" s="80"/>
      <c r="F314" s="79"/>
    </row>
    <row r="315" spans="1:6" x14ac:dyDescent="0.15">
      <c r="A315" s="78"/>
      <c r="B315" s="79"/>
      <c r="C315" s="79"/>
      <c r="D315" s="79"/>
      <c r="E315" s="80"/>
      <c r="F315" s="79"/>
    </row>
    <row r="316" spans="1:6" x14ac:dyDescent="0.15">
      <c r="A316" s="78"/>
      <c r="B316" s="79"/>
      <c r="C316" s="79"/>
      <c r="D316" s="79"/>
      <c r="E316" s="80"/>
      <c r="F316" s="79"/>
    </row>
    <row r="317" spans="1:6" x14ac:dyDescent="0.15">
      <c r="A317" s="78"/>
      <c r="B317" s="79"/>
      <c r="C317" s="79"/>
      <c r="D317" s="79"/>
      <c r="E317" s="80"/>
      <c r="F317" s="79"/>
    </row>
    <row r="318" spans="1:6" x14ac:dyDescent="0.15">
      <c r="A318" s="78"/>
      <c r="B318" s="79"/>
      <c r="C318" s="79"/>
      <c r="D318" s="79"/>
      <c r="E318" s="80"/>
      <c r="F318" s="79"/>
    </row>
    <row r="319" spans="1:6" x14ac:dyDescent="0.15">
      <c r="A319" s="78"/>
      <c r="B319" s="79"/>
      <c r="C319" s="79"/>
      <c r="D319" s="79"/>
      <c r="E319" s="80"/>
      <c r="F319" s="79"/>
    </row>
    <row r="320" spans="1:6" x14ac:dyDescent="0.15">
      <c r="A320" s="78"/>
      <c r="B320" s="79"/>
      <c r="C320" s="79"/>
      <c r="D320" s="79"/>
      <c r="E320" s="80"/>
      <c r="F320" s="79"/>
    </row>
    <row r="321" spans="1:6" x14ac:dyDescent="0.15">
      <c r="A321" s="78"/>
      <c r="B321" s="79"/>
      <c r="C321" s="79"/>
      <c r="D321" s="79"/>
      <c r="E321" s="80"/>
      <c r="F321" s="79"/>
    </row>
    <row r="322" spans="1:6" x14ac:dyDescent="0.15">
      <c r="A322" s="78"/>
      <c r="B322" s="79"/>
      <c r="C322" s="79"/>
      <c r="D322" s="79"/>
      <c r="E322" s="80"/>
      <c r="F322" s="79"/>
    </row>
    <row r="323" spans="1:6" x14ac:dyDescent="0.15">
      <c r="A323" s="78"/>
      <c r="B323" s="79"/>
      <c r="C323" s="79"/>
      <c r="D323" s="79"/>
      <c r="E323" s="80"/>
      <c r="F323" s="79"/>
    </row>
    <row r="324" spans="1:6" x14ac:dyDescent="0.15">
      <c r="A324" s="78"/>
      <c r="B324" s="79"/>
      <c r="C324" s="79"/>
      <c r="D324" s="79"/>
      <c r="E324" s="80"/>
      <c r="F324" s="79"/>
    </row>
    <row r="325" spans="1:6" x14ac:dyDescent="0.15">
      <c r="A325" s="78"/>
      <c r="B325" s="79"/>
      <c r="C325" s="79"/>
      <c r="D325" s="79"/>
      <c r="E325" s="80"/>
      <c r="F325" s="79"/>
    </row>
    <row r="326" spans="1:6" x14ac:dyDescent="0.15">
      <c r="A326" s="78"/>
      <c r="B326" s="79"/>
      <c r="C326" s="79"/>
      <c r="D326" s="79"/>
      <c r="E326" s="80"/>
      <c r="F326" s="79"/>
    </row>
    <row r="327" spans="1:6" x14ac:dyDescent="0.15">
      <c r="A327" s="78"/>
      <c r="B327" s="79"/>
      <c r="C327" s="79"/>
      <c r="D327" s="79"/>
      <c r="E327" s="80"/>
      <c r="F327" s="79"/>
    </row>
    <row r="328" spans="1:6" x14ac:dyDescent="0.15">
      <c r="A328" s="78"/>
      <c r="B328" s="79"/>
      <c r="C328" s="79"/>
      <c r="D328" s="79"/>
      <c r="E328" s="80"/>
      <c r="F328" s="79"/>
    </row>
    <row r="329" spans="1:6" x14ac:dyDescent="0.15">
      <c r="A329" s="78"/>
      <c r="B329" s="79"/>
      <c r="C329" s="79"/>
      <c r="D329" s="79"/>
      <c r="E329" s="80"/>
      <c r="F329" s="79"/>
    </row>
    <row r="330" spans="1:6" x14ac:dyDescent="0.15">
      <c r="A330" s="78"/>
      <c r="B330" s="79"/>
      <c r="C330" s="79"/>
      <c r="D330" s="79"/>
      <c r="E330" s="80"/>
      <c r="F330" s="79"/>
    </row>
    <row r="331" spans="1:6" x14ac:dyDescent="0.15">
      <c r="A331" s="78"/>
      <c r="B331" s="79"/>
      <c r="C331" s="79"/>
      <c r="D331" s="79"/>
      <c r="E331" s="80"/>
      <c r="F331" s="79"/>
    </row>
    <row r="332" spans="1:6" x14ac:dyDescent="0.15">
      <c r="A332" s="78"/>
      <c r="B332" s="79"/>
      <c r="C332" s="79"/>
      <c r="D332" s="79"/>
      <c r="E332" s="80"/>
      <c r="F332" s="79"/>
    </row>
    <row r="333" spans="1:6" x14ac:dyDescent="0.15">
      <c r="A333" s="78"/>
      <c r="B333" s="79"/>
      <c r="C333" s="79"/>
      <c r="D333" s="79"/>
      <c r="E333" s="80"/>
      <c r="F333" s="79"/>
    </row>
    <row r="334" spans="1:6" x14ac:dyDescent="0.15">
      <c r="A334" s="78"/>
      <c r="B334" s="79"/>
      <c r="C334" s="79"/>
      <c r="D334" s="79"/>
      <c r="E334" s="80"/>
      <c r="F334" s="79"/>
    </row>
    <row r="335" spans="1:6" x14ac:dyDescent="0.15">
      <c r="A335" s="78"/>
      <c r="B335" s="79"/>
      <c r="C335" s="79"/>
      <c r="D335" s="79"/>
      <c r="E335" s="80"/>
      <c r="F335" s="79"/>
    </row>
    <row r="336" spans="1:6" x14ac:dyDescent="0.15">
      <c r="A336" s="78"/>
      <c r="B336" s="79"/>
      <c r="C336" s="79"/>
      <c r="D336" s="79"/>
      <c r="E336" s="80"/>
      <c r="F336" s="79"/>
    </row>
    <row r="337" spans="1:6" x14ac:dyDescent="0.15">
      <c r="A337" s="78"/>
      <c r="B337" s="79"/>
      <c r="C337" s="79"/>
      <c r="D337" s="79"/>
      <c r="E337" s="80"/>
      <c r="F337" s="79"/>
    </row>
    <row r="338" spans="1:6" x14ac:dyDescent="0.15">
      <c r="A338" s="78"/>
      <c r="B338" s="79"/>
      <c r="C338" s="79"/>
      <c r="D338" s="79"/>
      <c r="E338" s="80"/>
      <c r="F338" s="79"/>
    </row>
    <row r="339" spans="1:6" x14ac:dyDescent="0.15">
      <c r="A339" s="78"/>
      <c r="B339" s="79"/>
      <c r="C339" s="79"/>
      <c r="D339" s="79"/>
      <c r="E339" s="80"/>
      <c r="F339" s="79"/>
    </row>
    <row r="340" spans="1:6" x14ac:dyDescent="0.15">
      <c r="A340" s="78"/>
      <c r="B340" s="79"/>
      <c r="C340" s="79"/>
      <c r="D340" s="79"/>
      <c r="E340" s="80"/>
      <c r="F340" s="79"/>
    </row>
    <row r="341" spans="1:6" x14ac:dyDescent="0.15">
      <c r="A341" s="78"/>
      <c r="B341" s="79"/>
      <c r="C341" s="79"/>
      <c r="D341" s="79"/>
      <c r="E341" s="80"/>
      <c r="F341" s="79"/>
    </row>
    <row r="342" spans="1:6" x14ac:dyDescent="0.15">
      <c r="A342" s="78"/>
      <c r="B342" s="79"/>
      <c r="C342" s="79"/>
      <c r="D342" s="79"/>
      <c r="E342" s="80"/>
      <c r="F342" s="79"/>
    </row>
    <row r="343" spans="1:6" x14ac:dyDescent="0.15">
      <c r="A343" s="78"/>
      <c r="B343" s="79"/>
      <c r="C343" s="79"/>
      <c r="D343" s="79"/>
      <c r="E343" s="80"/>
      <c r="F343" s="79"/>
    </row>
    <row r="344" spans="1:6" x14ac:dyDescent="0.15">
      <c r="A344" s="78"/>
      <c r="B344" s="79"/>
      <c r="C344" s="79"/>
      <c r="D344" s="79"/>
      <c r="E344" s="80"/>
      <c r="F344" s="79"/>
    </row>
    <row r="345" spans="1:6" x14ac:dyDescent="0.15">
      <c r="A345" s="78"/>
      <c r="B345" s="79"/>
      <c r="C345" s="79"/>
      <c r="D345" s="79"/>
      <c r="E345" s="80"/>
      <c r="F345" s="79"/>
    </row>
    <row r="346" spans="1:6" x14ac:dyDescent="0.15">
      <c r="A346" s="78"/>
      <c r="B346" s="79"/>
      <c r="C346" s="79"/>
      <c r="D346" s="79"/>
      <c r="E346" s="80"/>
      <c r="F346" s="79"/>
    </row>
    <row r="347" spans="1:6" x14ac:dyDescent="0.15">
      <c r="A347" s="78"/>
      <c r="B347" s="79"/>
      <c r="C347" s="79"/>
      <c r="D347" s="79"/>
      <c r="E347" s="80"/>
      <c r="F347" s="79"/>
    </row>
    <row r="348" spans="1:6" x14ac:dyDescent="0.15">
      <c r="A348" s="78"/>
      <c r="B348" s="79"/>
      <c r="C348" s="79"/>
      <c r="D348" s="79"/>
      <c r="E348" s="80"/>
      <c r="F348" s="79"/>
    </row>
    <row r="349" spans="1:6" x14ac:dyDescent="0.15">
      <c r="A349" s="78"/>
      <c r="B349" s="79"/>
      <c r="C349" s="79"/>
      <c r="D349" s="79"/>
      <c r="E349" s="80"/>
      <c r="F349" s="79"/>
    </row>
  </sheetData>
  <autoFilter ref="A3:F122" xr:uid="{00000000-0009-0000-0000-000010000000}"/>
  <mergeCells count="2">
    <mergeCell ref="A1:F2"/>
    <mergeCell ref="G1:H2"/>
  </mergeCells>
  <dataValidations count="2">
    <dataValidation type="list" allowBlank="1" showInputMessage="1" showErrorMessage="1" sqref="C105:C349" xr:uid="{00000000-0002-0000-1000-000000000000}">
      <formula1>$J$1:$J$3</formula1>
    </dataValidation>
    <dataValidation type="list" allowBlank="1" showInputMessage="1" showErrorMessage="1" sqref="C4:C104" xr:uid="{00000000-0002-0000-1000-000001000000}">
      <formula1>$J$1:$J$2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02000000}">
          <x14:formula1>
            <xm:f>achats!$K$3:$K$400</xm:f>
          </x14:formula1>
          <xm:sqref>B4:B349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S70"/>
  <sheetViews>
    <sheetView topLeftCell="A36" zoomScale="98" zoomScaleNormal="98" workbookViewId="0">
      <selection activeCell="E42" sqref="E42"/>
    </sheetView>
  </sheetViews>
  <sheetFormatPr defaultColWidth="12" defaultRowHeight="11.25" x14ac:dyDescent="0.15"/>
  <cols>
    <col min="1" max="1" width="28.44140625" style="1" customWidth="1"/>
    <col min="2" max="2" width="32.05859375" style="1" customWidth="1"/>
    <col min="3" max="3" width="28.27734375" style="1" customWidth="1"/>
    <col min="4" max="4" width="25.3203125" style="1" customWidth="1"/>
    <col min="5" max="5" width="85.00390625" style="1" customWidth="1"/>
    <col min="6" max="6" width="19.0703125" style="1" customWidth="1"/>
    <col min="7" max="11" width="12" style="1" customWidth="1"/>
    <col min="12" max="12" width="12" style="1"/>
    <col min="13" max="13" width="12" style="1" customWidth="1"/>
    <col min="14" max="16384" width="12" style="1"/>
  </cols>
  <sheetData>
    <row r="1" spans="1:19" ht="12" customHeight="1" x14ac:dyDescent="0.15">
      <c r="A1" s="232" t="s">
        <v>115</v>
      </c>
      <c r="B1" s="232"/>
      <c r="C1" s="232"/>
      <c r="D1" s="232"/>
      <c r="E1" s="231">
        <f>SUM(D:D)</f>
        <v>396396.02400000003</v>
      </c>
      <c r="F1" s="173"/>
      <c r="G1" s="81"/>
      <c r="H1" s="99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2.75" customHeight="1" x14ac:dyDescent="0.15">
      <c r="A2" s="232"/>
      <c r="B2" s="232"/>
      <c r="C2" s="232"/>
      <c r="D2" s="232"/>
      <c r="E2" s="231"/>
      <c r="F2" s="173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ht="29.25" customHeight="1" x14ac:dyDescent="0.15">
      <c r="A3" s="138" t="s">
        <v>111</v>
      </c>
      <c r="B3" s="138" t="s">
        <v>116</v>
      </c>
      <c r="C3" s="138" t="s">
        <v>118</v>
      </c>
      <c r="D3" s="139" t="s">
        <v>108</v>
      </c>
      <c r="E3" s="139" t="s">
        <v>117</v>
      </c>
      <c r="F3" s="140" t="s">
        <v>145</v>
      </c>
    </row>
    <row r="4" spans="1:19" ht="0.75" customHeight="1" x14ac:dyDescent="0.2">
      <c r="A4" s="141" t="str">
        <f>achats!K3</f>
        <v>AUTRES</v>
      </c>
      <c r="B4" s="142">
        <f>achats!L3</f>
        <v>19251.004000000001</v>
      </c>
      <c r="C4" s="142">
        <f>VLOOKUP(A4,'R Frs'!G:H,2,0)</f>
        <v>0</v>
      </c>
      <c r="D4" s="143">
        <f>B4-C4</f>
        <v>19251.004000000001</v>
      </c>
      <c r="E4" s="144"/>
    </row>
    <row r="5" spans="1:19" ht="15.75" customHeight="1" x14ac:dyDescent="0.2">
      <c r="A5" s="145" t="str">
        <f>achats!K4</f>
        <v>NEJMA FER</v>
      </c>
      <c r="B5" s="146">
        <f>achats!L4</f>
        <v>0</v>
      </c>
      <c r="C5" s="146">
        <f>VLOOKUP(A5,'R Frs'!G:H,2,0)</f>
        <v>0</v>
      </c>
      <c r="D5" s="147">
        <f>B5+F5-C5</f>
        <v>0</v>
      </c>
      <c r="E5" s="148"/>
      <c r="F5" s="153"/>
    </row>
    <row r="6" spans="1:19" ht="15.75" customHeight="1" x14ac:dyDescent="0.2">
      <c r="A6" s="149" t="str">
        <f>achats!K5</f>
        <v>ZAKI FER</v>
      </c>
      <c r="B6" s="150">
        <f>achats!L5</f>
        <v>0</v>
      </c>
      <c r="C6" s="150">
        <f>VLOOKUP(A6,'R Frs'!G:H,2,0)</f>
        <v>0</v>
      </c>
      <c r="D6" s="151">
        <f t="shared" ref="D6:D7" si="0">B6+F6-C6</f>
        <v>0</v>
      </c>
      <c r="E6" s="152"/>
      <c r="F6" s="154"/>
    </row>
    <row r="7" spans="1:19" ht="15" x14ac:dyDescent="0.2">
      <c r="A7" s="145" t="str">
        <f>achats!K6</f>
        <v>RAMI</v>
      </c>
      <c r="B7" s="146">
        <f>achats!L6</f>
        <v>10357</v>
      </c>
      <c r="C7" s="146">
        <f>VLOOKUP(A7,'R Frs'!G:H,2,0)</f>
        <v>0</v>
      </c>
      <c r="D7" s="147">
        <f t="shared" si="0"/>
        <v>10357</v>
      </c>
      <c r="E7" s="148"/>
      <c r="F7" s="153"/>
    </row>
    <row r="8" spans="1:19" ht="15" x14ac:dyDescent="0.2">
      <c r="A8" s="149" t="str">
        <f>achats!K7</f>
        <v>COFIA</v>
      </c>
      <c r="B8" s="150">
        <f>achats!L7</f>
        <v>0</v>
      </c>
      <c r="C8" s="150">
        <f>VLOOKUP(A8,'R Frs'!G:H,2,0)</f>
        <v>0</v>
      </c>
      <c r="D8" s="151">
        <f t="shared" ref="D8:D70" si="1">B8+F8-C8</f>
        <v>0</v>
      </c>
      <c r="E8" s="152"/>
      <c r="F8" s="154"/>
    </row>
    <row r="9" spans="1:19" ht="15" x14ac:dyDescent="0.2">
      <c r="A9" s="145" t="str">
        <f>achats!K8</f>
        <v>SAMSAC</v>
      </c>
      <c r="B9" s="146">
        <f>achats!L8</f>
        <v>0</v>
      </c>
      <c r="C9" s="146">
        <f>VLOOKUP(A9,'R Frs'!G:H,2,0)</f>
        <v>0</v>
      </c>
      <c r="D9" s="147">
        <f t="shared" si="1"/>
        <v>0</v>
      </c>
      <c r="E9" s="148"/>
      <c r="F9" s="153"/>
    </row>
    <row r="10" spans="1:19" ht="15" x14ac:dyDescent="0.2">
      <c r="A10" s="149" t="str">
        <f>achats!K9</f>
        <v>ZALAGH BETON</v>
      </c>
      <c r="B10" s="150">
        <f>achats!L9</f>
        <v>54220</v>
      </c>
      <c r="C10" s="150">
        <f>VLOOKUP(A10,'R Frs'!G:H,2,0)</f>
        <v>0</v>
      </c>
      <c r="D10" s="151">
        <f t="shared" si="1"/>
        <v>54220</v>
      </c>
      <c r="E10" s="152"/>
      <c r="F10" s="154"/>
    </row>
    <row r="11" spans="1:19" ht="15" x14ac:dyDescent="0.2">
      <c r="A11" s="145" t="str">
        <f>achats!K10</f>
        <v>ZALAGH PLANCHE</v>
      </c>
      <c r="B11" s="146">
        <f>achats!L10</f>
        <v>0</v>
      </c>
      <c r="C11" s="146">
        <f>VLOOKUP(A11,'R Frs'!G:H,2,0)</f>
        <v>0</v>
      </c>
      <c r="D11" s="147">
        <f t="shared" si="1"/>
        <v>0</v>
      </c>
      <c r="E11" s="148"/>
      <c r="F11" s="153"/>
    </row>
    <row r="12" spans="1:19" ht="15" x14ac:dyDescent="0.2">
      <c r="A12" s="149" t="str">
        <f>achats!K11</f>
        <v>SHEL</v>
      </c>
      <c r="B12" s="150">
        <f>achats!L11</f>
        <v>0</v>
      </c>
      <c r="C12" s="150">
        <f>VLOOKUP(A12,'R Frs'!G:H,2,0)</f>
        <v>0</v>
      </c>
      <c r="D12" s="151">
        <f t="shared" si="1"/>
        <v>0</v>
      </c>
      <c r="E12" s="152"/>
      <c r="F12" s="154"/>
    </row>
    <row r="13" spans="1:19" ht="15" x14ac:dyDescent="0.2">
      <c r="A13" s="145" t="str">
        <f>achats!K12</f>
        <v>RACHID SABLE</v>
      </c>
      <c r="B13" s="146">
        <f>achats!L12</f>
        <v>0</v>
      </c>
      <c r="C13" s="146">
        <f>VLOOKUP(A13,'R Frs'!G:H,2,0)</f>
        <v>0</v>
      </c>
      <c r="D13" s="147">
        <f t="shared" si="1"/>
        <v>0</v>
      </c>
      <c r="E13" s="148"/>
      <c r="F13" s="153"/>
    </row>
    <row r="14" spans="1:19" ht="15" x14ac:dyDescent="0.2">
      <c r="A14" s="149" t="str">
        <f>achats!K13</f>
        <v>MOHAMED SABLE</v>
      </c>
      <c r="B14" s="150">
        <f>achats!L13</f>
        <v>0</v>
      </c>
      <c r="C14" s="150">
        <f>VLOOKUP(A14,'R Frs'!G:H,2,0)</f>
        <v>0</v>
      </c>
      <c r="D14" s="151">
        <f t="shared" si="1"/>
        <v>0</v>
      </c>
      <c r="E14" s="152"/>
      <c r="F14" s="154"/>
    </row>
    <row r="15" spans="1:19" ht="15" x14ac:dyDescent="0.2">
      <c r="A15" s="145" t="str">
        <f>achats!K14</f>
        <v>MULTI FRERES</v>
      </c>
      <c r="B15" s="146">
        <f>achats!L14</f>
        <v>0</v>
      </c>
      <c r="C15" s="146">
        <f>VLOOKUP(A15,'R Frs'!G:H,2,0)</f>
        <v>0</v>
      </c>
      <c r="D15" s="147">
        <f t="shared" si="1"/>
        <v>0</v>
      </c>
      <c r="E15" s="148"/>
      <c r="F15" s="153"/>
    </row>
    <row r="16" spans="1:19" ht="15" x14ac:dyDescent="0.2">
      <c r="A16" s="149" t="str">
        <f>achats!K15</f>
        <v>WASSIM</v>
      </c>
      <c r="B16" s="150">
        <f>achats!L15</f>
        <v>0</v>
      </c>
      <c r="C16" s="150">
        <f>VLOOKUP(A16,'R Frs'!G:H,2,0)</f>
        <v>0</v>
      </c>
      <c r="D16" s="151">
        <f t="shared" si="1"/>
        <v>0</v>
      </c>
      <c r="E16" s="152"/>
      <c r="F16" s="154"/>
    </row>
    <row r="17" spans="1:8" ht="15" x14ac:dyDescent="0.2">
      <c r="A17" s="145" t="str">
        <f>achats!K16</f>
        <v>DRISS BOJLABA</v>
      </c>
      <c r="B17" s="146">
        <f>achats!L16</f>
        <v>0</v>
      </c>
      <c r="C17" s="146">
        <f>VLOOKUP(A17,'R Frs'!G:H,2,0)</f>
        <v>0</v>
      </c>
      <c r="D17" s="147">
        <f t="shared" si="1"/>
        <v>0</v>
      </c>
      <c r="E17" s="148"/>
      <c r="F17" s="153"/>
    </row>
    <row r="18" spans="1:8" ht="15" x14ac:dyDescent="0.2">
      <c r="A18" s="149" t="str">
        <f>achats!K17</f>
        <v xml:space="preserve">SABAH </v>
      </c>
      <c r="B18" s="150">
        <f>achats!L17</f>
        <v>0</v>
      </c>
      <c r="C18" s="150">
        <f>VLOOKUP(A18,'R Frs'!G:H,2,0)</f>
        <v>0</v>
      </c>
      <c r="D18" s="151">
        <f t="shared" si="1"/>
        <v>0</v>
      </c>
      <c r="E18" s="152"/>
      <c r="F18" s="154"/>
    </row>
    <row r="19" spans="1:8" ht="15" x14ac:dyDescent="0.2">
      <c r="A19" s="145" t="str">
        <f>achats!K18</f>
        <v>SOFABEME</v>
      </c>
      <c r="B19" s="146">
        <f>achats!L18</f>
        <v>229624.02000000002</v>
      </c>
      <c r="C19" s="146">
        <f>VLOOKUP(A19,'R Frs'!G:H,2,0)</f>
        <v>30650</v>
      </c>
      <c r="D19" s="147">
        <f t="shared" si="1"/>
        <v>198974.02000000002</v>
      </c>
      <c r="E19" s="148"/>
      <c r="F19" s="153"/>
    </row>
    <row r="20" spans="1:8" ht="15" x14ac:dyDescent="0.2">
      <c r="A20" s="149" t="str">
        <f>achats!K19</f>
        <v>MHAMED ATLAS</v>
      </c>
      <c r="B20" s="150">
        <f>achats!L19</f>
        <v>0</v>
      </c>
      <c r="C20" s="150">
        <f>VLOOKUP(A20,'R Frs'!G:H,2,0)</f>
        <v>0</v>
      </c>
      <c r="D20" s="151">
        <f t="shared" si="1"/>
        <v>0</v>
      </c>
      <c r="E20" s="152"/>
      <c r="F20" s="154"/>
      <c r="H20" s="11"/>
    </row>
    <row r="21" spans="1:8" ht="15" x14ac:dyDescent="0.2">
      <c r="A21" s="145" t="str">
        <f>achats!K20</f>
        <v>COMTOIR FATH</v>
      </c>
      <c r="B21" s="146">
        <f>achats!L20</f>
        <v>0</v>
      </c>
      <c r="C21" s="146">
        <f>VLOOKUP(A21,'R Frs'!G:H,2,0)</f>
        <v>0</v>
      </c>
      <c r="D21" s="147">
        <f t="shared" si="1"/>
        <v>0</v>
      </c>
      <c r="E21" s="148"/>
      <c r="F21" s="153"/>
    </row>
    <row r="22" spans="1:8" ht="15" x14ac:dyDescent="0.2">
      <c r="A22" s="149" t="str">
        <f>achats!K21</f>
        <v xml:space="preserve">MOUMNI </v>
      </c>
      <c r="B22" s="150">
        <f>achats!L21</f>
        <v>0</v>
      </c>
      <c r="C22" s="150">
        <f>VLOOKUP(A22,'R Frs'!G:H,2,0)</f>
        <v>0</v>
      </c>
      <c r="D22" s="151">
        <f t="shared" si="1"/>
        <v>0</v>
      </c>
      <c r="E22" s="152"/>
      <c r="F22" s="154"/>
    </row>
    <row r="23" spans="1:8" ht="15" x14ac:dyDescent="0.2">
      <c r="A23" s="145" t="str">
        <f>achats!K22</f>
        <v>SONAJIB</v>
      </c>
      <c r="B23" s="146">
        <f>achats!L22</f>
        <v>0</v>
      </c>
      <c r="C23" s="146">
        <f>VLOOKUP(A23,'R Frs'!G:H,2,0)</f>
        <v>0</v>
      </c>
      <c r="D23" s="147">
        <f t="shared" si="1"/>
        <v>0</v>
      </c>
      <c r="E23" s="148"/>
      <c r="F23" s="153"/>
    </row>
    <row r="24" spans="1:8" ht="15" x14ac:dyDescent="0.2">
      <c r="A24" s="149" t="str">
        <f>achats!K23</f>
        <v>BIG MARBRE</v>
      </c>
      <c r="B24" s="150">
        <f>achats!L23</f>
        <v>0</v>
      </c>
      <c r="C24" s="150">
        <f>VLOOKUP(A24,'R Frs'!G:H,2,0)</f>
        <v>0</v>
      </c>
      <c r="D24" s="151">
        <f t="shared" si="1"/>
        <v>0</v>
      </c>
      <c r="E24" s="152"/>
      <c r="F24" s="154"/>
    </row>
    <row r="25" spans="1:8" ht="15" x14ac:dyDescent="0.2">
      <c r="A25" s="145" t="str">
        <f>achats!K24</f>
        <v>MFN</v>
      </c>
      <c r="B25" s="146">
        <f>achats!L24</f>
        <v>0</v>
      </c>
      <c r="C25" s="146">
        <f>VLOOKUP(A25,'R Frs'!G:H,2,0)</f>
        <v>0</v>
      </c>
      <c r="D25" s="147">
        <f t="shared" si="1"/>
        <v>0</v>
      </c>
      <c r="E25" s="148"/>
      <c r="F25" s="153"/>
    </row>
    <row r="26" spans="1:8" ht="15" x14ac:dyDescent="0.2">
      <c r="A26" s="149" t="str">
        <f>achats!K25</f>
        <v>FES BETON</v>
      </c>
      <c r="B26" s="150">
        <f>achats!L25</f>
        <v>0</v>
      </c>
      <c r="C26" s="150">
        <f>VLOOKUP(A26,'R Frs'!G:H,2,0)</f>
        <v>0</v>
      </c>
      <c r="D26" s="151">
        <f t="shared" si="1"/>
        <v>0</v>
      </c>
      <c r="E26" s="152"/>
      <c r="F26" s="154"/>
    </row>
    <row r="27" spans="1:8" ht="15" x14ac:dyDescent="0.2">
      <c r="A27" s="145" t="str">
        <f>achats!K26</f>
        <v>SOHAIL</v>
      </c>
      <c r="B27" s="146">
        <f>achats!L26</f>
        <v>0</v>
      </c>
      <c r="C27" s="146">
        <f>VLOOKUP(A27,'R Frs'!G:H,2,0)</f>
        <v>0</v>
      </c>
      <c r="D27" s="147">
        <f t="shared" si="1"/>
        <v>0</v>
      </c>
      <c r="E27" s="148"/>
      <c r="F27" s="153"/>
    </row>
    <row r="28" spans="1:8" ht="15" x14ac:dyDescent="0.2">
      <c r="A28" s="149" t="str">
        <f>achats!K27</f>
        <v>OMAR SABLE</v>
      </c>
      <c r="B28" s="150">
        <f>achats!L27</f>
        <v>0</v>
      </c>
      <c r="C28" s="150">
        <f>VLOOKUP(A28,'R Frs'!G:H,2,0)</f>
        <v>0</v>
      </c>
      <c r="D28" s="151">
        <f t="shared" si="1"/>
        <v>0</v>
      </c>
      <c r="E28" s="152"/>
      <c r="F28" s="154"/>
    </row>
    <row r="29" spans="1:8" ht="15" x14ac:dyDescent="0.2">
      <c r="A29" s="145" t="str">
        <f>achats!K28</f>
        <v>SAMIR RAMI</v>
      </c>
      <c r="B29" s="146">
        <f>achats!L28</f>
        <v>0</v>
      </c>
      <c r="C29" s="146">
        <f>VLOOKUP(A29,'R Frs'!G:H,2,0)</f>
        <v>0</v>
      </c>
      <c r="D29" s="147">
        <f t="shared" si="1"/>
        <v>0</v>
      </c>
      <c r="E29" s="148"/>
      <c r="F29" s="153"/>
    </row>
    <row r="30" spans="1:8" ht="15" x14ac:dyDescent="0.2">
      <c r="A30" s="149" t="str">
        <f>achats!K29</f>
        <v>RABIE</v>
      </c>
      <c r="B30" s="150">
        <f>achats!L29</f>
        <v>0</v>
      </c>
      <c r="C30" s="150">
        <f>VLOOKUP(A30,'R Frs'!G:H,2,0)</f>
        <v>0</v>
      </c>
      <c r="D30" s="151">
        <f t="shared" si="1"/>
        <v>0</v>
      </c>
      <c r="E30" s="152"/>
      <c r="F30" s="154"/>
    </row>
    <row r="31" spans="1:8" ht="15" x14ac:dyDescent="0.2">
      <c r="A31" s="145" t="str">
        <f>achats!K30</f>
        <v>NORD PROTECTION</v>
      </c>
      <c r="B31" s="146">
        <f>achats!L30</f>
        <v>0</v>
      </c>
      <c r="C31" s="146">
        <f>VLOOKUP(A31,'R Frs'!G:H,2,0)</f>
        <v>0</v>
      </c>
      <c r="D31" s="147">
        <f t="shared" si="1"/>
        <v>0</v>
      </c>
      <c r="E31" s="148"/>
      <c r="F31" s="153"/>
    </row>
    <row r="32" spans="1:8" ht="15" x14ac:dyDescent="0.2">
      <c r="A32" s="149" t="str">
        <f>achats!K31</f>
        <v>GRILLAGE MAROC</v>
      </c>
      <c r="B32" s="150">
        <f>achats!L31</f>
        <v>0</v>
      </c>
      <c r="C32" s="150">
        <f>VLOOKUP(A32,'R Frs'!G:H,2,0)</f>
        <v>0</v>
      </c>
      <c r="D32" s="151">
        <f t="shared" si="1"/>
        <v>0</v>
      </c>
      <c r="E32" s="152"/>
      <c r="F32" s="154"/>
    </row>
    <row r="33" spans="1:6" ht="15" x14ac:dyDescent="0.2">
      <c r="A33" s="145" t="str">
        <f>achats!K32</f>
        <v>PREFAB</v>
      </c>
      <c r="B33" s="146">
        <f>achats!L32</f>
        <v>0</v>
      </c>
      <c r="C33" s="146">
        <f>VLOOKUP(A33,'R Frs'!G:H,2,0)</f>
        <v>0</v>
      </c>
      <c r="D33" s="147">
        <f t="shared" si="1"/>
        <v>0</v>
      </c>
      <c r="E33" s="148"/>
      <c r="F33" s="153"/>
    </row>
    <row r="34" spans="1:6" ht="13.5" customHeight="1" x14ac:dyDescent="0.2">
      <c r="A34" s="149" t="str">
        <f>achats!K33</f>
        <v>IMANE</v>
      </c>
      <c r="B34" s="150">
        <f>achats!L33</f>
        <v>0</v>
      </c>
      <c r="C34" s="150">
        <f>VLOOKUP(A34,'R Frs'!G:H,2,0)</f>
        <v>0</v>
      </c>
      <c r="D34" s="151">
        <f t="shared" si="1"/>
        <v>0</v>
      </c>
      <c r="E34" s="152"/>
      <c r="F34" s="154"/>
    </row>
    <row r="35" spans="1:6" ht="15" x14ac:dyDescent="0.2">
      <c r="A35" s="145" t="str">
        <f>achats!K34</f>
        <v>HOUSSIN AGGLOS</v>
      </c>
      <c r="B35" s="146">
        <f>achats!L34</f>
        <v>0</v>
      </c>
      <c r="C35" s="146">
        <f>VLOOKUP(A35,'R Frs'!G:H,2,0)</f>
        <v>0</v>
      </c>
      <c r="D35" s="147">
        <f t="shared" si="1"/>
        <v>0</v>
      </c>
      <c r="E35" s="148"/>
      <c r="F35" s="153"/>
    </row>
    <row r="36" spans="1:6" ht="15" x14ac:dyDescent="0.2">
      <c r="A36" s="149" t="str">
        <f>achats!K35</f>
        <v xml:space="preserve">MJID </v>
      </c>
      <c r="B36" s="150">
        <f>achats!L35</f>
        <v>0</v>
      </c>
      <c r="C36" s="150">
        <f>VLOOKUP(A36,'R Frs'!G:H,2,0)</f>
        <v>0</v>
      </c>
      <c r="D36" s="151">
        <f t="shared" si="1"/>
        <v>0</v>
      </c>
      <c r="E36" s="152"/>
      <c r="F36" s="154"/>
    </row>
    <row r="37" spans="1:6" ht="15" x14ac:dyDescent="0.2">
      <c r="A37" s="145" t="str">
        <f>achats!K36</f>
        <v>HASSAN ALUMIN</v>
      </c>
      <c r="B37" s="146">
        <f>achats!L36</f>
        <v>0</v>
      </c>
      <c r="C37" s="146">
        <f>VLOOKUP(A37,'R Frs'!G:H,2,0)</f>
        <v>0</v>
      </c>
      <c r="D37" s="147">
        <f t="shared" si="1"/>
        <v>0</v>
      </c>
      <c r="E37" s="148"/>
      <c r="F37" s="153"/>
    </row>
    <row r="38" spans="1:6" ht="15" x14ac:dyDescent="0.2">
      <c r="A38" s="149" t="str">
        <f>achats!K37</f>
        <v>CAMION BENSOUDA</v>
      </c>
      <c r="B38" s="150">
        <f>achats!L37</f>
        <v>0</v>
      </c>
      <c r="C38" s="150">
        <f>VLOOKUP(A38,'R Frs'!G:H,2,0)</f>
        <v>0</v>
      </c>
      <c r="D38" s="151">
        <f t="shared" si="1"/>
        <v>0</v>
      </c>
      <c r="E38" s="152"/>
      <c r="F38" s="154"/>
    </row>
    <row r="39" spans="1:6" ht="15" x14ac:dyDescent="0.2">
      <c r="A39" s="145" t="str">
        <f>achats!K38</f>
        <v>OMAR DROGU PEITU</v>
      </c>
      <c r="B39" s="146">
        <f>achats!L38</f>
        <v>0</v>
      </c>
      <c r="C39" s="146">
        <f>VLOOKUP(A39,'R Frs'!G:H,2,0)</f>
        <v>0</v>
      </c>
      <c r="D39" s="147">
        <f t="shared" si="1"/>
        <v>0</v>
      </c>
      <c r="E39" s="148"/>
      <c r="F39" s="153"/>
    </row>
    <row r="40" spans="1:6" ht="15" x14ac:dyDescent="0.2">
      <c r="A40" s="149" t="str">
        <f>achats!K39</f>
        <v>STE IGLI METAL</v>
      </c>
      <c r="B40" s="150">
        <f>achats!L39</f>
        <v>0</v>
      </c>
      <c r="C40" s="150">
        <f>VLOOKUP(A40,'R Frs'!G:H,2,0)</f>
        <v>0</v>
      </c>
      <c r="D40" s="151">
        <f t="shared" si="1"/>
        <v>0</v>
      </c>
      <c r="E40" s="152"/>
      <c r="F40" s="154"/>
    </row>
    <row r="41" spans="1:6" ht="15" x14ac:dyDescent="0.2">
      <c r="A41" s="145" t="str">
        <f>achats!K40</f>
        <v>SABAH MARBRE</v>
      </c>
      <c r="B41" s="146">
        <f>achats!L40</f>
        <v>0</v>
      </c>
      <c r="C41" s="146">
        <f>VLOOKUP(A41,'R Frs'!G:H,2,0)</f>
        <v>0</v>
      </c>
      <c r="D41" s="147">
        <f t="shared" si="1"/>
        <v>0</v>
      </c>
      <c r="E41" s="148"/>
      <c r="F41" s="153"/>
    </row>
    <row r="42" spans="1:6" ht="15" x14ac:dyDescent="0.2">
      <c r="A42" s="149" t="str">
        <f>achats!K41</f>
        <v>AIYAD PLATRE</v>
      </c>
      <c r="B42" s="150">
        <f>achats!L41</f>
        <v>0</v>
      </c>
      <c r="C42" s="150">
        <f>VLOOKUP(A42,'R Frs'!G:H,2,0)</f>
        <v>0</v>
      </c>
      <c r="D42" s="151">
        <f t="shared" si="1"/>
        <v>0</v>
      </c>
      <c r="E42" s="152"/>
      <c r="F42" s="154"/>
    </row>
    <row r="43" spans="1:6" ht="15" x14ac:dyDescent="0.2">
      <c r="A43" s="145" t="str">
        <f>achats!K42</f>
        <v>MAROUTI</v>
      </c>
      <c r="B43" s="146">
        <f>achats!L42</f>
        <v>0</v>
      </c>
      <c r="C43" s="146">
        <f>VLOOKUP(A43,'R Frs'!G:H,2,0)</f>
        <v>0</v>
      </c>
      <c r="D43" s="147">
        <f t="shared" si="1"/>
        <v>0</v>
      </c>
      <c r="E43" s="148"/>
      <c r="F43" s="153"/>
    </row>
    <row r="44" spans="1:6" ht="15" x14ac:dyDescent="0.2">
      <c r="A44" s="149" t="str">
        <f>achats!K43</f>
        <v>ART-VIS BENNANI</v>
      </c>
      <c r="B44" s="150">
        <f>achats!L43</f>
        <v>0</v>
      </c>
      <c r="C44" s="150">
        <f>VLOOKUP(A44,'R Frs'!G:H,2,0)</f>
        <v>0</v>
      </c>
      <c r="D44" s="151">
        <f t="shared" si="1"/>
        <v>0</v>
      </c>
      <c r="E44" s="152"/>
      <c r="F44" s="154"/>
    </row>
    <row r="45" spans="1:6" ht="15" x14ac:dyDescent="0.2">
      <c r="A45" s="145" t="str">
        <f>achats!K44</f>
        <v>driss PEINTURE</v>
      </c>
      <c r="B45" s="146">
        <f>achats!L44</f>
        <v>0</v>
      </c>
      <c r="C45" s="146">
        <f>VLOOKUP(A45,'R Frs'!G:H,2,0)</f>
        <v>0</v>
      </c>
      <c r="D45" s="147">
        <f t="shared" si="1"/>
        <v>0</v>
      </c>
      <c r="E45" s="148"/>
      <c r="F45" s="153"/>
    </row>
    <row r="46" spans="1:6" ht="15" x14ac:dyDescent="0.2">
      <c r="A46" s="149" t="str">
        <f>achats!K45</f>
        <v>TAJMOUATI CARL</v>
      </c>
      <c r="B46" s="150">
        <f>achats!L45</f>
        <v>0</v>
      </c>
      <c r="C46" s="150">
        <f>VLOOKUP(A46,'R Frs'!G:H,2,0)</f>
        <v>0</v>
      </c>
      <c r="D46" s="151">
        <f t="shared" si="1"/>
        <v>0</v>
      </c>
      <c r="E46" s="152"/>
      <c r="F46" s="154"/>
    </row>
    <row r="47" spans="1:6" ht="15" x14ac:dyDescent="0.2">
      <c r="A47" s="145" t="str">
        <f>achats!K46</f>
        <v>Abde el malek</v>
      </c>
      <c r="B47" s="146">
        <f>achats!L46</f>
        <v>169640</v>
      </c>
      <c r="C47" s="146">
        <f>VLOOKUP(A47,'R Frs'!G:H,2,0)</f>
        <v>136450</v>
      </c>
      <c r="D47" s="147">
        <f t="shared" si="1"/>
        <v>33190</v>
      </c>
      <c r="E47" s="148"/>
      <c r="F47" s="153"/>
    </row>
    <row r="48" spans="1:6" ht="15" x14ac:dyDescent="0.2">
      <c r="A48" s="149" t="str">
        <f>achats!K47</f>
        <v>compacteaur figo</v>
      </c>
      <c r="B48" s="150">
        <f>achats!L47</f>
        <v>6000</v>
      </c>
      <c r="C48" s="150">
        <f>VLOOKUP(A48,'R Frs'!G:H,2,0)</f>
        <v>0</v>
      </c>
      <c r="D48" s="151">
        <f t="shared" si="1"/>
        <v>6000</v>
      </c>
      <c r="E48" s="152"/>
      <c r="F48" s="154"/>
    </row>
    <row r="49" spans="1:6" ht="15" x14ac:dyDescent="0.2">
      <c r="A49" s="145" t="str">
        <f>achats!K48</f>
        <v>nevelouse figo</v>
      </c>
      <c r="B49" s="146">
        <f>achats!L48</f>
        <v>6800</v>
      </c>
      <c r="C49" s="146">
        <f>VLOOKUP(A49,'R Frs'!G:H,2,0)</f>
        <v>0</v>
      </c>
      <c r="D49" s="147">
        <f t="shared" si="1"/>
        <v>6800</v>
      </c>
      <c r="E49" s="148"/>
      <c r="F49" s="153"/>
    </row>
    <row r="50" spans="1:6" ht="15" x14ac:dyDescent="0.2">
      <c r="A50" s="149" t="str">
        <f>achats!K49</f>
        <v>citernne eau</v>
      </c>
      <c r="B50" s="150">
        <f>achats!L49</f>
        <v>2000</v>
      </c>
      <c r="C50" s="150">
        <f>VLOOKUP(A50,'R Frs'!G:H,2,0)</f>
        <v>0</v>
      </c>
      <c r="D50" s="151">
        <f t="shared" si="1"/>
        <v>2000</v>
      </c>
      <c r="E50" s="152"/>
      <c r="F50" s="154"/>
    </row>
    <row r="51" spans="1:6" ht="15" x14ac:dyDescent="0.2">
      <c r="A51" s="145" t="str">
        <f>achats!K50</f>
        <v>jawda</v>
      </c>
      <c r="B51" s="146">
        <f>achats!L50</f>
        <v>24750</v>
      </c>
      <c r="C51" s="146">
        <f>VLOOKUP(A51,'R Frs'!G:H,2,0)</f>
        <v>0</v>
      </c>
      <c r="D51" s="147">
        <f t="shared" si="1"/>
        <v>24750</v>
      </c>
      <c r="E51" s="148"/>
      <c r="F51" s="153"/>
    </row>
    <row r="52" spans="1:6" ht="15" x14ac:dyDescent="0.2">
      <c r="A52" s="149" t="str">
        <f>achats!K51</f>
        <v>gasoil compacteur frigo</v>
      </c>
      <c r="B52" s="150">
        <f>achats!L51</f>
        <v>3460</v>
      </c>
      <c r="C52" s="150">
        <f>VLOOKUP(A52,'R Frs'!G:H,2,0)</f>
        <v>0</v>
      </c>
      <c r="D52" s="151">
        <f t="shared" si="1"/>
        <v>3460</v>
      </c>
      <c r="E52" s="152"/>
      <c r="F52" s="154"/>
    </row>
    <row r="53" spans="1:6" ht="15" x14ac:dyDescent="0.2">
      <c r="A53" s="145" t="str">
        <f>achats!K52</f>
        <v>bouaaz narjiss</v>
      </c>
      <c r="B53" s="146">
        <f>achats!L52</f>
        <v>0</v>
      </c>
      <c r="C53" s="146">
        <f>VLOOKUP(A53,'R Frs'!G:H,2,0)</f>
        <v>0</v>
      </c>
      <c r="D53" s="147">
        <f t="shared" si="1"/>
        <v>0</v>
      </c>
      <c r="E53" s="148"/>
      <c r="F53" s="153"/>
    </row>
    <row r="54" spans="1:6" ht="15" x14ac:dyDescent="0.2">
      <c r="A54" s="149" t="str">
        <f>achats!K53</f>
        <v>trax mehdi JCB frigo</v>
      </c>
      <c r="B54" s="150">
        <f>achats!L53</f>
        <v>7000</v>
      </c>
      <c r="C54" s="150">
        <f>VLOOKUP(A54,'R Frs'!G:H,2,0)</f>
        <v>4200</v>
      </c>
      <c r="D54" s="151">
        <f t="shared" si="1"/>
        <v>2800</v>
      </c>
      <c r="E54" s="152"/>
      <c r="F54" s="154"/>
    </row>
    <row r="55" spans="1:6" ht="15" x14ac:dyDescent="0.2">
      <c r="A55" s="145" t="str">
        <f>achats!K54</f>
        <v>poclain abd el nbi frigo</v>
      </c>
      <c r="B55" s="146">
        <f>achats!L54</f>
        <v>45594</v>
      </c>
      <c r="C55" s="146">
        <f>VLOOKUP(A55,'R Frs'!G:H,2,0)</f>
        <v>11000</v>
      </c>
      <c r="D55" s="147">
        <f t="shared" si="1"/>
        <v>34594</v>
      </c>
      <c r="E55" s="148"/>
      <c r="F55" s="153"/>
    </row>
    <row r="56" spans="1:6" ht="15" x14ac:dyDescent="0.2">
      <c r="A56" s="149">
        <f>achats!K55</f>
        <v>0</v>
      </c>
      <c r="B56" s="150">
        <f>achats!L55</f>
        <v>0</v>
      </c>
      <c r="C56" s="150">
        <f>VLOOKUP(A56,'R Frs'!G:H,2,0)</f>
        <v>0</v>
      </c>
      <c r="D56" s="151">
        <f t="shared" si="1"/>
        <v>0</v>
      </c>
      <c r="E56" s="152"/>
      <c r="F56" s="154"/>
    </row>
    <row r="57" spans="1:6" ht="15" x14ac:dyDescent="0.2">
      <c r="A57" s="145">
        <f>achats!K56</f>
        <v>0</v>
      </c>
      <c r="B57" s="146">
        <f>achats!L56</f>
        <v>0</v>
      </c>
      <c r="C57" s="146">
        <f>VLOOKUP(A57,'R Frs'!G:H,2,0)</f>
        <v>0</v>
      </c>
      <c r="D57" s="147">
        <f t="shared" si="1"/>
        <v>0</v>
      </c>
      <c r="E57" s="148"/>
      <c r="F57" s="153"/>
    </row>
    <row r="58" spans="1:6" ht="15" x14ac:dyDescent="0.2">
      <c r="A58" s="149">
        <f>achats!K57</f>
        <v>0</v>
      </c>
      <c r="B58" s="150">
        <f>achats!L57</f>
        <v>0</v>
      </c>
      <c r="C58" s="150">
        <f>VLOOKUP(A58,'R Frs'!G:H,2,0)</f>
        <v>0</v>
      </c>
      <c r="D58" s="151">
        <f t="shared" si="1"/>
        <v>0</v>
      </c>
      <c r="E58" s="152"/>
      <c r="F58" s="154"/>
    </row>
    <row r="59" spans="1:6" ht="15" x14ac:dyDescent="0.2">
      <c r="A59" s="145">
        <f>achats!K58</f>
        <v>0</v>
      </c>
      <c r="B59" s="146">
        <f>achats!L58</f>
        <v>0</v>
      </c>
      <c r="C59" s="146">
        <f>VLOOKUP(A59,'R Frs'!G:H,2,0)</f>
        <v>0</v>
      </c>
      <c r="D59" s="147">
        <f t="shared" si="1"/>
        <v>0</v>
      </c>
      <c r="E59" s="148"/>
      <c r="F59" s="153"/>
    </row>
    <row r="60" spans="1:6" ht="15" x14ac:dyDescent="0.2">
      <c r="A60" s="149">
        <f>achats!K59</f>
        <v>0</v>
      </c>
      <c r="B60" s="150">
        <f>achats!L59</f>
        <v>0</v>
      </c>
      <c r="C60" s="150">
        <f>VLOOKUP(A60,'R Frs'!G:H,2,0)</f>
        <v>0</v>
      </c>
      <c r="D60" s="151">
        <f t="shared" si="1"/>
        <v>0</v>
      </c>
      <c r="E60" s="152"/>
      <c r="F60" s="154"/>
    </row>
    <row r="61" spans="1:6" ht="15" x14ac:dyDescent="0.2">
      <c r="A61" s="145">
        <f>achats!K60</f>
        <v>0</v>
      </c>
      <c r="B61" s="146">
        <f>achats!L60</f>
        <v>0</v>
      </c>
      <c r="C61" s="146">
        <f>VLOOKUP(A61,'R Frs'!G:H,2,0)</f>
        <v>0</v>
      </c>
      <c r="D61" s="147">
        <f t="shared" si="1"/>
        <v>0</v>
      </c>
      <c r="E61" s="148"/>
      <c r="F61" s="153"/>
    </row>
    <row r="62" spans="1:6" ht="15" x14ac:dyDescent="0.2">
      <c r="A62" s="149">
        <f>achats!K61</f>
        <v>0</v>
      </c>
      <c r="B62" s="150">
        <f>achats!L61</f>
        <v>0</v>
      </c>
      <c r="C62" s="150">
        <f>VLOOKUP(A62,'R Frs'!G:H,2,0)</f>
        <v>0</v>
      </c>
      <c r="D62" s="151">
        <f t="shared" si="1"/>
        <v>0</v>
      </c>
      <c r="E62" s="152"/>
      <c r="F62" s="154"/>
    </row>
    <row r="63" spans="1:6" ht="15" x14ac:dyDescent="0.2">
      <c r="A63" s="145">
        <f>achats!K62</f>
        <v>0</v>
      </c>
      <c r="B63" s="146">
        <f>achats!L62</f>
        <v>0</v>
      </c>
      <c r="C63" s="146">
        <f>VLOOKUP(A63,'R Frs'!G:H,2,0)</f>
        <v>0</v>
      </c>
      <c r="D63" s="147">
        <f t="shared" si="1"/>
        <v>0</v>
      </c>
      <c r="E63" s="148"/>
      <c r="F63" s="153"/>
    </row>
    <row r="64" spans="1:6" ht="15" x14ac:dyDescent="0.2">
      <c r="A64" s="149">
        <f>achats!K63</f>
        <v>0</v>
      </c>
      <c r="B64" s="150">
        <f>achats!L63</f>
        <v>0</v>
      </c>
      <c r="C64" s="150">
        <f>VLOOKUP(A64,'R Frs'!G:H,2,0)</f>
        <v>0</v>
      </c>
      <c r="D64" s="151">
        <f t="shared" si="1"/>
        <v>0</v>
      </c>
      <c r="E64" s="152"/>
      <c r="F64" s="154"/>
    </row>
    <row r="65" spans="1:6" ht="15" x14ac:dyDescent="0.2">
      <c r="A65" s="145">
        <f>achats!K64</f>
        <v>0</v>
      </c>
      <c r="B65" s="146">
        <f>achats!L64</f>
        <v>0</v>
      </c>
      <c r="C65" s="146">
        <f>VLOOKUP(A65,'R Frs'!G:H,2,0)</f>
        <v>0</v>
      </c>
      <c r="D65" s="147">
        <f t="shared" si="1"/>
        <v>0</v>
      </c>
      <c r="E65" s="148"/>
      <c r="F65" s="153"/>
    </row>
    <row r="66" spans="1:6" ht="15" x14ac:dyDescent="0.2">
      <c r="A66" s="149">
        <f>achats!K65</f>
        <v>0</v>
      </c>
      <c r="B66" s="150">
        <f>achats!L65</f>
        <v>0</v>
      </c>
      <c r="C66" s="150">
        <f>VLOOKUP(A66,'R Frs'!G:H,2,0)</f>
        <v>0</v>
      </c>
      <c r="D66" s="151">
        <f t="shared" si="1"/>
        <v>0</v>
      </c>
      <c r="E66" s="152"/>
      <c r="F66" s="154"/>
    </row>
    <row r="67" spans="1:6" ht="15" x14ac:dyDescent="0.2">
      <c r="A67" s="145">
        <f>achats!K66</f>
        <v>0</v>
      </c>
      <c r="B67" s="146">
        <f>achats!L66</f>
        <v>0</v>
      </c>
      <c r="C67" s="146">
        <f>VLOOKUP(A67,'R Frs'!G:H,2,0)</f>
        <v>0</v>
      </c>
      <c r="D67" s="147">
        <f t="shared" si="1"/>
        <v>0</v>
      </c>
      <c r="E67" s="148"/>
      <c r="F67" s="153"/>
    </row>
    <row r="68" spans="1:6" ht="15" x14ac:dyDescent="0.2">
      <c r="A68" s="149">
        <f>achats!K67</f>
        <v>0</v>
      </c>
      <c r="B68" s="150">
        <f>achats!L67</f>
        <v>0</v>
      </c>
      <c r="C68" s="150">
        <f>VLOOKUP(A68,'R Frs'!G:H,2,0)</f>
        <v>0</v>
      </c>
      <c r="D68" s="151">
        <f t="shared" si="1"/>
        <v>0</v>
      </c>
      <c r="E68" s="152"/>
      <c r="F68" s="154"/>
    </row>
    <row r="69" spans="1:6" ht="15" x14ac:dyDescent="0.2">
      <c r="A69" s="145">
        <f>achats!K68</f>
        <v>0</v>
      </c>
      <c r="B69" s="146">
        <f>achats!L68</f>
        <v>0</v>
      </c>
      <c r="C69" s="146">
        <f>VLOOKUP(A69,'R Frs'!G:H,2,0)</f>
        <v>0</v>
      </c>
      <c r="D69" s="147">
        <f t="shared" si="1"/>
        <v>0</v>
      </c>
      <c r="E69" s="148"/>
      <c r="F69" s="153"/>
    </row>
    <row r="70" spans="1:6" ht="15" x14ac:dyDescent="0.2">
      <c r="A70" s="149">
        <f>achats!K69</f>
        <v>0</v>
      </c>
      <c r="B70" s="150">
        <f>achats!L69</f>
        <v>0</v>
      </c>
      <c r="C70" s="150">
        <f>VLOOKUP(A70,'R Frs'!G:H,2,0)</f>
        <v>0</v>
      </c>
      <c r="D70" s="151">
        <f t="shared" si="1"/>
        <v>0</v>
      </c>
      <c r="E70" s="152"/>
      <c r="F70" s="154"/>
    </row>
  </sheetData>
  <autoFilter ref="A3:E50" xr:uid="{00000000-0009-0000-0000-000011000000}"/>
  <mergeCells count="2">
    <mergeCell ref="E1:E2"/>
    <mergeCell ref="A1:D2"/>
  </mergeCells>
  <conditionalFormatting sqref="D4:D70">
    <cfRule type="cellIs" dxfId="1" priority="2" operator="greaterThan">
      <formula>0</formula>
    </cfRule>
  </conditionalFormatting>
  <conditionalFormatting sqref="D5:D7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ignoredErrors>
    <ignoredError sqref="D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3" tint="-0.249977111117893"/>
  </sheetPr>
  <dimension ref="A1:W715"/>
  <sheetViews>
    <sheetView tabSelected="1" zoomScale="125" zoomScaleNormal="100" workbookViewId="0">
      <selection activeCell="H116" sqref="H116"/>
    </sheetView>
  </sheetViews>
  <sheetFormatPr defaultColWidth="12" defaultRowHeight="11.25" x14ac:dyDescent="0.15"/>
  <cols>
    <col min="1" max="1" width="11.671875" style="13" customWidth="1"/>
    <col min="2" max="2" width="19.7265625" style="1" customWidth="1"/>
    <col min="3" max="3" width="42.25390625" style="1" customWidth="1"/>
    <col min="4" max="4" width="10.02734375" style="1" customWidth="1"/>
    <col min="5" max="5" width="8.546875" style="1" customWidth="1"/>
    <col min="6" max="6" width="15.6171875" style="1" customWidth="1"/>
    <col min="7" max="7" width="20.55078125" style="1" customWidth="1"/>
    <col min="8" max="8" width="22.03125" style="1" customWidth="1"/>
    <col min="9" max="9" width="22.03125" style="1" bestFit="1" customWidth="1"/>
    <col min="10" max="10" width="6.41015625" style="1" customWidth="1"/>
    <col min="11" max="11" width="17.42578125" style="1" customWidth="1"/>
    <col min="12" max="12" width="10.51953125" style="1" customWidth="1"/>
    <col min="13" max="13" width="3.44921875" style="1" customWidth="1"/>
    <col min="14" max="14" width="9.37109375" style="1" customWidth="1"/>
    <col min="15" max="15" width="22.8515625" style="1" customWidth="1"/>
    <col min="16" max="16" width="17.42578125" style="1" customWidth="1"/>
    <col min="17" max="17" width="10.35546875" style="1" customWidth="1"/>
    <col min="18" max="18" width="1.80859375" style="1" customWidth="1"/>
    <col min="19" max="19" width="12.328125" style="1" customWidth="1"/>
    <col min="20" max="20" width="12.1640625" style="1" customWidth="1"/>
    <col min="21" max="22" width="12" style="1" customWidth="1"/>
    <col min="23" max="23" width="15.125" style="1" customWidth="1"/>
    <col min="24" max="32" width="12" style="1" customWidth="1"/>
    <col min="33" max="16384" width="12" style="1"/>
  </cols>
  <sheetData>
    <row r="1" spans="1:23" ht="9" customHeight="1" thickBot="1" x14ac:dyDescent="0.2"/>
    <row r="2" spans="1:23" ht="21" customHeight="1" thickBot="1" x14ac:dyDescent="0.2">
      <c r="A2" s="14" t="s">
        <v>6</v>
      </c>
      <c r="B2" s="8" t="s">
        <v>7</v>
      </c>
      <c r="C2" s="8" t="s">
        <v>44</v>
      </c>
      <c r="D2" s="8" t="s">
        <v>22</v>
      </c>
      <c r="E2" s="8" t="s">
        <v>23</v>
      </c>
      <c r="F2" s="8" t="s">
        <v>8</v>
      </c>
      <c r="G2" s="8" t="s">
        <v>2</v>
      </c>
      <c r="H2" s="8" t="s">
        <v>9</v>
      </c>
      <c r="I2" s="8" t="s">
        <v>159</v>
      </c>
      <c r="K2" s="184" t="s">
        <v>20</v>
      </c>
      <c r="L2" s="185"/>
      <c r="N2" s="192" t="s">
        <v>90</v>
      </c>
      <c r="O2" s="193"/>
      <c r="P2" s="186" t="s">
        <v>24</v>
      </c>
      <c r="Q2" s="185"/>
      <c r="S2" s="187" t="s">
        <v>92</v>
      </c>
      <c r="T2" s="188"/>
      <c r="V2" s="101" t="s">
        <v>160</v>
      </c>
      <c r="W2" s="102" t="s">
        <v>27</v>
      </c>
    </row>
    <row r="3" spans="1:23" ht="13.5" thickBot="1" x14ac:dyDescent="0.2">
      <c r="A3" s="110">
        <v>45118</v>
      </c>
      <c r="B3" s="111" t="s">
        <v>209</v>
      </c>
      <c r="C3" s="111" t="s">
        <v>269</v>
      </c>
      <c r="D3" s="112">
        <v>1</v>
      </c>
      <c r="E3" s="113">
        <v>1800</v>
      </c>
      <c r="F3" s="120">
        <f>E3*D3</f>
        <v>1800</v>
      </c>
      <c r="G3" s="111" t="s">
        <v>177</v>
      </c>
      <c r="H3" s="111"/>
      <c r="I3" s="111"/>
      <c r="K3" s="117" t="s">
        <v>25</v>
      </c>
      <c r="L3" s="115">
        <f t="shared" ref="L3:L49" si="0">SUMIF(B:B,K3,F:F)</f>
        <v>19251.004000000001</v>
      </c>
      <c r="N3" s="114" t="str">
        <f>'tab bord'!L4</f>
        <v>Rabat</v>
      </c>
      <c r="O3" s="114">
        <f t="shared" ref="O3:O66" si="1">SUMIF(G:G,N3,F:F)</f>
        <v>0</v>
      </c>
      <c r="P3" s="117"/>
      <c r="Q3" s="118"/>
      <c r="S3" s="189">
        <f>SUMIF(H:H,S2,F:F)</f>
        <v>0</v>
      </c>
      <c r="T3" s="189"/>
      <c r="V3" s="121"/>
      <c r="W3" s="122">
        <f>SUMIF(I:I,V3,F:F)</f>
        <v>0</v>
      </c>
    </row>
    <row r="4" spans="1:23" ht="13.5" thickBot="1" x14ac:dyDescent="0.2">
      <c r="A4" s="110">
        <v>45119</v>
      </c>
      <c r="B4" s="111" t="s">
        <v>209</v>
      </c>
      <c r="C4" s="111" t="s">
        <v>269</v>
      </c>
      <c r="D4" s="112">
        <v>1</v>
      </c>
      <c r="E4" s="113">
        <v>1800</v>
      </c>
      <c r="F4" s="120">
        <f t="shared" ref="F4:F67" si="2">E4*D4</f>
        <v>1800</v>
      </c>
      <c r="G4" s="111" t="s">
        <v>177</v>
      </c>
      <c r="H4" s="111"/>
      <c r="I4" s="111"/>
      <c r="K4" s="117" t="s">
        <v>140</v>
      </c>
      <c r="L4" s="115">
        <f t="shared" si="0"/>
        <v>0</v>
      </c>
      <c r="N4" s="114" t="str">
        <f>'tab bord'!L5</f>
        <v>Frigo rte MEK</v>
      </c>
      <c r="O4" s="114">
        <f t="shared" si="1"/>
        <v>580256.02400000009</v>
      </c>
      <c r="P4" s="117"/>
      <c r="Q4" s="118"/>
      <c r="V4" s="121"/>
      <c r="W4" s="122">
        <f t="shared" ref="W4:W67" si="3">SUMIF(I:I,V4,F:F)</f>
        <v>0</v>
      </c>
    </row>
    <row r="5" spans="1:23" ht="13.5" thickBot="1" x14ac:dyDescent="0.2">
      <c r="A5" s="110">
        <v>45119</v>
      </c>
      <c r="B5" s="111" t="s">
        <v>209</v>
      </c>
      <c r="C5" s="111" t="s">
        <v>191</v>
      </c>
      <c r="D5" s="112">
        <v>1</v>
      </c>
      <c r="E5" s="113">
        <v>900</v>
      </c>
      <c r="F5" s="120">
        <f t="shared" si="2"/>
        <v>900</v>
      </c>
      <c r="G5" s="111" t="s">
        <v>177</v>
      </c>
      <c r="H5" s="111"/>
      <c r="I5" s="111"/>
      <c r="K5" s="117" t="s">
        <v>11</v>
      </c>
      <c r="L5" s="115">
        <f t="shared" si="0"/>
        <v>0</v>
      </c>
      <c r="N5" s="114" t="str">
        <f>'tab bord'!L6</f>
        <v>Bab ftouh</v>
      </c>
      <c r="O5" s="114">
        <f t="shared" si="1"/>
        <v>450</v>
      </c>
      <c r="P5" s="117"/>
      <c r="Q5" s="118"/>
      <c r="V5" s="121"/>
      <c r="W5" s="122">
        <f t="shared" si="3"/>
        <v>0</v>
      </c>
    </row>
    <row r="6" spans="1:23" ht="13.5" thickBot="1" x14ac:dyDescent="0.2">
      <c r="A6" s="110">
        <v>45119</v>
      </c>
      <c r="B6" s="111" t="s">
        <v>121</v>
      </c>
      <c r="C6" s="111" t="s">
        <v>214</v>
      </c>
      <c r="D6" s="112">
        <v>800</v>
      </c>
      <c r="E6" s="113"/>
      <c r="F6" s="120">
        <f t="shared" si="2"/>
        <v>0</v>
      </c>
      <c r="G6" s="111" t="s">
        <v>177</v>
      </c>
      <c r="H6" s="111"/>
      <c r="I6" s="111"/>
      <c r="K6" s="117" t="s">
        <v>12</v>
      </c>
      <c r="L6" s="115">
        <f t="shared" si="0"/>
        <v>10357</v>
      </c>
      <c r="N6" s="114" t="str">
        <f>'tab bord'!L7</f>
        <v>ferme ghomari</v>
      </c>
      <c r="O6" s="114">
        <f t="shared" si="1"/>
        <v>4340</v>
      </c>
      <c r="P6" s="117"/>
      <c r="Q6" s="118"/>
      <c r="V6" s="121"/>
      <c r="W6" s="122">
        <f t="shared" si="3"/>
        <v>0</v>
      </c>
    </row>
    <row r="7" spans="1:23" ht="13.5" thickBot="1" x14ac:dyDescent="0.2">
      <c r="A7" s="110">
        <v>45118</v>
      </c>
      <c r="B7" s="111" t="s">
        <v>25</v>
      </c>
      <c r="C7" s="111" t="s">
        <v>193</v>
      </c>
      <c r="D7" s="112">
        <v>10</v>
      </c>
      <c r="E7" s="113">
        <v>25</v>
      </c>
      <c r="F7" s="120">
        <f t="shared" si="2"/>
        <v>250</v>
      </c>
      <c r="G7" s="111" t="s">
        <v>177</v>
      </c>
      <c r="H7" s="111"/>
      <c r="I7" s="111"/>
      <c r="K7" s="117" t="s">
        <v>13</v>
      </c>
      <c r="L7" s="115">
        <f t="shared" si="0"/>
        <v>0</v>
      </c>
      <c r="N7" s="114">
        <f>'tab bord'!L8</f>
        <v>0</v>
      </c>
      <c r="O7" s="114">
        <f t="shared" si="1"/>
        <v>0</v>
      </c>
      <c r="P7" s="117"/>
      <c r="Q7" s="118"/>
      <c r="V7" s="121"/>
      <c r="W7" s="122">
        <f t="shared" si="3"/>
        <v>0</v>
      </c>
    </row>
    <row r="8" spans="1:23" ht="13.5" thickBot="1" x14ac:dyDescent="0.2">
      <c r="A8" s="110">
        <v>45118</v>
      </c>
      <c r="B8" s="111" t="s">
        <v>12</v>
      </c>
      <c r="C8" s="111" t="s">
        <v>215</v>
      </c>
      <c r="D8" s="112">
        <v>10</v>
      </c>
      <c r="E8" s="113">
        <v>13</v>
      </c>
      <c r="F8" s="120">
        <f t="shared" si="2"/>
        <v>130</v>
      </c>
      <c r="G8" s="111" t="s">
        <v>177</v>
      </c>
      <c r="H8" s="111"/>
      <c r="I8" s="111"/>
      <c r="K8" s="117" t="s">
        <v>14</v>
      </c>
      <c r="L8" s="115">
        <f t="shared" si="0"/>
        <v>0</v>
      </c>
      <c r="N8" s="114">
        <f>'tab bord'!L9</f>
        <v>0</v>
      </c>
      <c r="O8" s="114">
        <f t="shared" si="1"/>
        <v>0</v>
      </c>
      <c r="P8" s="117"/>
      <c r="Q8" s="118"/>
      <c r="V8" s="175"/>
      <c r="W8" s="122">
        <f t="shared" si="3"/>
        <v>0</v>
      </c>
    </row>
    <row r="9" spans="1:23" ht="13.5" thickBot="1" x14ac:dyDescent="0.2">
      <c r="A9" s="110">
        <v>45118</v>
      </c>
      <c r="B9" s="111" t="s">
        <v>12</v>
      </c>
      <c r="C9" s="111" t="s">
        <v>194</v>
      </c>
      <c r="D9" s="112">
        <v>1</v>
      </c>
      <c r="E9" s="113">
        <v>1900</v>
      </c>
      <c r="F9" s="120">
        <f t="shared" si="2"/>
        <v>1900</v>
      </c>
      <c r="G9" s="111" t="s">
        <v>177</v>
      </c>
      <c r="H9" s="111"/>
      <c r="I9" s="111"/>
      <c r="K9" s="117" t="s">
        <v>15</v>
      </c>
      <c r="L9" s="115">
        <f t="shared" si="0"/>
        <v>54220</v>
      </c>
      <c r="N9" s="114">
        <f>'tab bord'!L10</f>
        <v>0</v>
      </c>
      <c r="O9" s="114">
        <f t="shared" si="1"/>
        <v>0</v>
      </c>
      <c r="P9" s="117"/>
      <c r="Q9" s="118"/>
      <c r="V9" s="175"/>
      <c r="W9" s="122">
        <f t="shared" si="3"/>
        <v>0</v>
      </c>
    </row>
    <row r="10" spans="1:23" ht="13.5" thickBot="1" x14ac:dyDescent="0.2">
      <c r="A10" s="110">
        <v>45120</v>
      </c>
      <c r="B10" s="111" t="s">
        <v>209</v>
      </c>
      <c r="C10" s="111" t="s">
        <v>239</v>
      </c>
      <c r="D10" s="112">
        <v>1</v>
      </c>
      <c r="E10" s="113">
        <v>2300</v>
      </c>
      <c r="F10" s="120">
        <f t="shared" si="2"/>
        <v>2300</v>
      </c>
      <c r="G10" s="111" t="s">
        <v>177</v>
      </c>
      <c r="H10" s="111"/>
      <c r="I10" s="111"/>
      <c r="K10" s="117" t="s">
        <v>16</v>
      </c>
      <c r="L10" s="115">
        <f t="shared" si="0"/>
        <v>0</v>
      </c>
      <c r="N10" s="114">
        <f>'tab bord'!L11</f>
        <v>0</v>
      </c>
      <c r="O10" s="114">
        <f t="shared" si="1"/>
        <v>0</v>
      </c>
      <c r="P10" s="117"/>
      <c r="Q10" s="118"/>
      <c r="S10" s="15"/>
      <c r="V10" s="175"/>
      <c r="W10" s="122">
        <f t="shared" si="3"/>
        <v>0</v>
      </c>
    </row>
    <row r="11" spans="1:23" ht="13.5" thickBot="1" x14ac:dyDescent="0.2">
      <c r="A11" s="110">
        <v>45118</v>
      </c>
      <c r="B11" s="111" t="s">
        <v>25</v>
      </c>
      <c r="C11" s="111" t="s">
        <v>195</v>
      </c>
      <c r="D11" s="112">
        <v>8</v>
      </c>
      <c r="E11" s="113">
        <v>78</v>
      </c>
      <c r="F11" s="120">
        <f t="shared" si="2"/>
        <v>624</v>
      </c>
      <c r="G11" s="111" t="s">
        <v>177</v>
      </c>
      <c r="H11" s="111"/>
      <c r="I11" s="111"/>
      <c r="K11" s="117" t="s">
        <v>17</v>
      </c>
      <c r="L11" s="115">
        <f t="shared" si="0"/>
        <v>0</v>
      </c>
      <c r="N11" s="114">
        <f>'tab bord'!L12</f>
        <v>0</v>
      </c>
      <c r="O11" s="114">
        <f t="shared" si="1"/>
        <v>0</v>
      </c>
      <c r="P11" s="117"/>
      <c r="Q11" s="118"/>
      <c r="V11" s="175"/>
      <c r="W11" s="122">
        <f t="shared" si="3"/>
        <v>0</v>
      </c>
    </row>
    <row r="12" spans="1:23" ht="13.5" thickBot="1" x14ac:dyDescent="0.2">
      <c r="A12" s="110">
        <v>45122</v>
      </c>
      <c r="B12" s="111" t="s">
        <v>10</v>
      </c>
      <c r="C12" s="111" t="s">
        <v>196</v>
      </c>
      <c r="D12" s="112">
        <v>1856</v>
      </c>
      <c r="E12" s="113">
        <v>9</v>
      </c>
      <c r="F12" s="120">
        <f t="shared" si="2"/>
        <v>16704</v>
      </c>
      <c r="G12" s="111" t="s">
        <v>177</v>
      </c>
      <c r="H12" s="111"/>
      <c r="I12" s="111"/>
      <c r="K12" s="117" t="s">
        <v>122</v>
      </c>
      <c r="L12" s="115">
        <f t="shared" si="0"/>
        <v>0</v>
      </c>
      <c r="N12" s="114">
        <f>'tab bord'!L13</f>
        <v>0</v>
      </c>
      <c r="O12" s="114">
        <f t="shared" si="1"/>
        <v>0</v>
      </c>
      <c r="P12" s="117"/>
      <c r="Q12" s="118"/>
      <c r="V12" s="175"/>
      <c r="W12" s="122">
        <f t="shared" si="3"/>
        <v>0</v>
      </c>
    </row>
    <row r="13" spans="1:23" ht="13.5" thickBot="1" x14ac:dyDescent="0.2">
      <c r="A13" s="110">
        <v>45122</v>
      </c>
      <c r="B13" s="111" t="s">
        <v>10</v>
      </c>
      <c r="C13" s="111" t="s">
        <v>197</v>
      </c>
      <c r="D13" s="112">
        <v>2026</v>
      </c>
      <c r="E13" s="113">
        <v>9</v>
      </c>
      <c r="F13" s="120">
        <f t="shared" si="2"/>
        <v>18234</v>
      </c>
      <c r="G13" s="111" t="s">
        <v>177</v>
      </c>
      <c r="H13" s="111"/>
      <c r="I13" s="111"/>
      <c r="K13" s="117" t="s">
        <v>123</v>
      </c>
      <c r="L13" s="115">
        <f t="shared" si="0"/>
        <v>0</v>
      </c>
      <c r="N13" s="114">
        <f>'tab bord'!L14</f>
        <v>0</v>
      </c>
      <c r="O13" s="114">
        <f t="shared" si="1"/>
        <v>0</v>
      </c>
      <c r="P13" s="117"/>
      <c r="Q13" s="118"/>
      <c r="V13" s="175"/>
      <c r="W13" s="122">
        <f t="shared" si="3"/>
        <v>0</v>
      </c>
    </row>
    <row r="14" spans="1:23" ht="13.5" thickBot="1" x14ac:dyDescent="0.2">
      <c r="A14" s="110">
        <v>45122</v>
      </c>
      <c r="B14" s="111" t="s">
        <v>10</v>
      </c>
      <c r="C14" s="111" t="s">
        <v>198</v>
      </c>
      <c r="D14" s="112">
        <v>2118</v>
      </c>
      <c r="E14" s="113">
        <v>9</v>
      </c>
      <c r="F14" s="120">
        <f t="shared" si="2"/>
        <v>19062</v>
      </c>
      <c r="G14" s="111" t="s">
        <v>177</v>
      </c>
      <c r="H14" s="111"/>
      <c r="I14" s="111"/>
      <c r="K14" s="117" t="s">
        <v>18</v>
      </c>
      <c r="L14" s="115">
        <f t="shared" si="0"/>
        <v>0</v>
      </c>
      <c r="N14" s="114">
        <f>'tab bord'!L15</f>
        <v>0</v>
      </c>
      <c r="O14" s="114">
        <f t="shared" si="1"/>
        <v>0</v>
      </c>
      <c r="P14" s="117"/>
      <c r="Q14" s="118"/>
      <c r="V14" s="175"/>
      <c r="W14" s="122">
        <f t="shared" si="3"/>
        <v>0</v>
      </c>
    </row>
    <row r="15" spans="1:23" ht="13.5" thickBot="1" x14ac:dyDescent="0.2">
      <c r="A15" s="110">
        <v>45122</v>
      </c>
      <c r="B15" s="111" t="s">
        <v>10</v>
      </c>
      <c r="C15" s="111" t="s">
        <v>199</v>
      </c>
      <c r="D15" s="112">
        <v>50</v>
      </c>
      <c r="E15" s="113">
        <v>15</v>
      </c>
      <c r="F15" s="120">
        <f t="shared" si="2"/>
        <v>750</v>
      </c>
      <c r="G15" s="111" t="s">
        <v>177</v>
      </c>
      <c r="H15" s="111"/>
      <c r="I15" s="111"/>
      <c r="K15" s="117" t="s">
        <v>19</v>
      </c>
      <c r="L15" s="115">
        <f t="shared" si="0"/>
        <v>0</v>
      </c>
      <c r="N15" s="114">
        <f>'tab bord'!L16</f>
        <v>0</v>
      </c>
      <c r="O15" s="114">
        <f t="shared" si="1"/>
        <v>0</v>
      </c>
      <c r="P15" s="117"/>
      <c r="Q15" s="118"/>
      <c r="V15" s="175"/>
      <c r="W15" s="122">
        <f t="shared" si="3"/>
        <v>0</v>
      </c>
    </row>
    <row r="16" spans="1:23" ht="13.5" thickBot="1" x14ac:dyDescent="0.2">
      <c r="A16" s="110">
        <v>45122</v>
      </c>
      <c r="B16" s="111" t="s">
        <v>10</v>
      </c>
      <c r="C16" s="111" t="s">
        <v>200</v>
      </c>
      <c r="D16" s="112">
        <v>20</v>
      </c>
      <c r="E16" s="113">
        <v>15</v>
      </c>
      <c r="F16" s="120">
        <f t="shared" si="2"/>
        <v>300</v>
      </c>
      <c r="G16" s="111" t="s">
        <v>177</v>
      </c>
      <c r="H16" s="111"/>
      <c r="I16" s="111"/>
      <c r="K16" s="117" t="s">
        <v>21</v>
      </c>
      <c r="L16" s="115">
        <f t="shared" si="0"/>
        <v>0</v>
      </c>
      <c r="N16" s="114">
        <f>'tab bord'!L17</f>
        <v>0</v>
      </c>
      <c r="O16" s="114">
        <f t="shared" si="1"/>
        <v>0</v>
      </c>
      <c r="P16" s="117"/>
      <c r="Q16" s="118"/>
      <c r="V16" s="175"/>
      <c r="W16" s="122">
        <f t="shared" si="3"/>
        <v>0</v>
      </c>
    </row>
    <row r="17" spans="1:23" ht="14.1" customHeight="1" thickBot="1" x14ac:dyDescent="0.2">
      <c r="A17" s="110">
        <v>45122</v>
      </c>
      <c r="B17" s="111" t="s">
        <v>10</v>
      </c>
      <c r="C17" s="111" t="s">
        <v>201</v>
      </c>
      <c r="D17" s="112">
        <v>20</v>
      </c>
      <c r="E17" s="113">
        <v>15</v>
      </c>
      <c r="F17" s="120">
        <f t="shared" si="2"/>
        <v>300</v>
      </c>
      <c r="G17" s="111" t="s">
        <v>177</v>
      </c>
      <c r="H17" s="111"/>
      <c r="I17" s="111"/>
      <c r="K17" s="117" t="s">
        <v>124</v>
      </c>
      <c r="L17" s="115">
        <f t="shared" si="0"/>
        <v>0</v>
      </c>
      <c r="N17" s="114">
        <f>'tab bord'!L18</f>
        <v>0</v>
      </c>
      <c r="O17" s="114">
        <f t="shared" si="1"/>
        <v>0</v>
      </c>
      <c r="P17" s="117"/>
      <c r="Q17" s="118"/>
      <c r="V17" s="175"/>
      <c r="W17" s="122">
        <f t="shared" si="3"/>
        <v>0</v>
      </c>
    </row>
    <row r="18" spans="1:23" ht="12.95" customHeight="1" thickBot="1" x14ac:dyDescent="0.2">
      <c r="A18" s="110">
        <v>45121</v>
      </c>
      <c r="B18" s="111" t="s">
        <v>25</v>
      </c>
      <c r="C18" s="111" t="s">
        <v>219</v>
      </c>
      <c r="D18" s="112"/>
      <c r="E18" s="113"/>
      <c r="F18" s="120">
        <f t="shared" si="2"/>
        <v>0</v>
      </c>
      <c r="G18" s="111"/>
      <c r="H18" s="111"/>
      <c r="I18" s="111"/>
      <c r="K18" s="117" t="s">
        <v>10</v>
      </c>
      <c r="L18" s="115">
        <f t="shared" si="0"/>
        <v>229624.02000000002</v>
      </c>
      <c r="N18" s="114">
        <f>'tab bord'!L19</f>
        <v>0</v>
      </c>
      <c r="O18" s="114">
        <f t="shared" si="1"/>
        <v>0</v>
      </c>
      <c r="P18" s="117"/>
      <c r="Q18" s="118"/>
      <c r="V18" s="175"/>
      <c r="W18" s="122">
        <f t="shared" si="3"/>
        <v>0</v>
      </c>
    </row>
    <row r="19" spans="1:23" ht="14.1" customHeight="1" thickBot="1" x14ac:dyDescent="0.2">
      <c r="A19" s="110">
        <v>45127</v>
      </c>
      <c r="B19" s="111" t="s">
        <v>10</v>
      </c>
      <c r="C19" s="111" t="s">
        <v>202</v>
      </c>
      <c r="D19" s="112">
        <v>1000</v>
      </c>
      <c r="E19" s="113">
        <v>9.3000000000000007</v>
      </c>
      <c r="F19" s="120">
        <f t="shared" si="2"/>
        <v>9300</v>
      </c>
      <c r="G19" s="111" t="s">
        <v>177</v>
      </c>
      <c r="H19" s="111"/>
      <c r="I19" s="111"/>
      <c r="K19" s="117" t="s">
        <v>146</v>
      </c>
      <c r="L19" s="115">
        <f t="shared" si="0"/>
        <v>0</v>
      </c>
      <c r="N19" s="114">
        <f>'tab bord'!L20</f>
        <v>0</v>
      </c>
      <c r="O19" s="114">
        <f t="shared" si="1"/>
        <v>0</v>
      </c>
      <c r="P19" s="117"/>
      <c r="Q19" s="118"/>
      <c r="V19" s="175"/>
      <c r="W19" s="122">
        <f t="shared" si="3"/>
        <v>0</v>
      </c>
    </row>
    <row r="20" spans="1:23" ht="12.95" customHeight="1" thickBot="1" x14ac:dyDescent="0.2">
      <c r="A20" s="110">
        <v>45127</v>
      </c>
      <c r="B20" s="111" t="s">
        <v>209</v>
      </c>
      <c r="C20" s="111" t="s">
        <v>191</v>
      </c>
      <c r="D20" s="112">
        <v>1</v>
      </c>
      <c r="E20" s="113">
        <v>900</v>
      </c>
      <c r="F20" s="120">
        <f t="shared" si="2"/>
        <v>900</v>
      </c>
      <c r="G20" s="111" t="s">
        <v>177</v>
      </c>
      <c r="H20" s="111"/>
      <c r="I20" s="111"/>
      <c r="K20" s="117" t="s">
        <v>45</v>
      </c>
      <c r="L20" s="115">
        <f t="shared" si="0"/>
        <v>0</v>
      </c>
      <c r="N20" s="114">
        <f>'tab bord'!L21</f>
        <v>0</v>
      </c>
      <c r="O20" s="114">
        <f t="shared" si="1"/>
        <v>0</v>
      </c>
      <c r="P20" s="117"/>
      <c r="Q20" s="118"/>
      <c r="V20" s="175"/>
      <c r="W20" s="122">
        <f t="shared" si="3"/>
        <v>0</v>
      </c>
    </row>
    <row r="21" spans="1:23" ht="15" customHeight="1" thickBot="1" x14ac:dyDescent="0.2">
      <c r="A21" s="110">
        <v>45127</v>
      </c>
      <c r="B21" s="111" t="s">
        <v>209</v>
      </c>
      <c r="C21" s="111" t="s">
        <v>203</v>
      </c>
      <c r="D21" s="112">
        <v>1</v>
      </c>
      <c r="E21" s="113">
        <v>700</v>
      </c>
      <c r="F21" s="120">
        <f t="shared" si="2"/>
        <v>700</v>
      </c>
      <c r="G21" s="111" t="s">
        <v>177</v>
      </c>
      <c r="H21" s="111"/>
      <c r="I21" s="111"/>
      <c r="K21" s="117" t="s">
        <v>76</v>
      </c>
      <c r="L21" s="115">
        <f t="shared" si="0"/>
        <v>0</v>
      </c>
      <c r="N21" s="114">
        <f>'tab bord'!L22</f>
        <v>0</v>
      </c>
      <c r="O21" s="114">
        <f t="shared" si="1"/>
        <v>0</v>
      </c>
      <c r="P21" s="117"/>
      <c r="Q21" s="118"/>
      <c r="V21" s="175"/>
      <c r="W21" s="122">
        <f t="shared" si="3"/>
        <v>0</v>
      </c>
    </row>
    <row r="22" spans="1:23" ht="14.1" customHeight="1" thickBot="1" x14ac:dyDescent="0.2">
      <c r="A22" s="110">
        <v>45126</v>
      </c>
      <c r="B22" s="111" t="s">
        <v>10</v>
      </c>
      <c r="C22" s="111" t="s">
        <v>204</v>
      </c>
      <c r="D22" s="112">
        <v>5</v>
      </c>
      <c r="E22" s="113">
        <v>1560</v>
      </c>
      <c r="F22" s="120">
        <f t="shared" si="2"/>
        <v>7800</v>
      </c>
      <c r="G22" s="111" t="s">
        <v>177</v>
      </c>
      <c r="H22" s="111"/>
      <c r="I22" s="111"/>
      <c r="K22" s="117" t="s">
        <v>80</v>
      </c>
      <c r="L22" s="115">
        <f t="shared" si="0"/>
        <v>0</v>
      </c>
      <c r="N22" s="114">
        <f>'tab bord'!L23</f>
        <v>0</v>
      </c>
      <c r="O22" s="114">
        <f t="shared" si="1"/>
        <v>0</v>
      </c>
      <c r="P22" s="117"/>
      <c r="Q22" s="118"/>
      <c r="V22" s="175"/>
      <c r="W22" s="122">
        <f t="shared" si="3"/>
        <v>0</v>
      </c>
    </row>
    <row r="23" spans="1:23" ht="13.5" thickBot="1" x14ac:dyDescent="0.2">
      <c r="A23" s="110">
        <v>45132</v>
      </c>
      <c r="B23" s="111" t="s">
        <v>10</v>
      </c>
      <c r="C23" s="111" t="s">
        <v>205</v>
      </c>
      <c r="D23" s="112">
        <v>3000</v>
      </c>
      <c r="E23" s="113">
        <v>9</v>
      </c>
      <c r="F23" s="120">
        <f t="shared" si="2"/>
        <v>27000</v>
      </c>
      <c r="G23" s="111" t="s">
        <v>177</v>
      </c>
      <c r="H23" s="111"/>
      <c r="I23" s="111"/>
      <c r="K23" s="117" t="s">
        <v>87</v>
      </c>
      <c r="L23" s="115">
        <f t="shared" si="0"/>
        <v>0</v>
      </c>
      <c r="N23" s="114">
        <f>'tab bord'!L24</f>
        <v>0</v>
      </c>
      <c r="O23" s="114">
        <f t="shared" si="1"/>
        <v>0</v>
      </c>
      <c r="P23" s="117"/>
      <c r="Q23" s="118"/>
      <c r="V23" s="121"/>
      <c r="W23" s="122">
        <f t="shared" si="3"/>
        <v>0</v>
      </c>
    </row>
    <row r="24" spans="1:23" ht="15.95" customHeight="1" thickBot="1" x14ac:dyDescent="0.2">
      <c r="A24" s="110">
        <v>45129</v>
      </c>
      <c r="B24" s="111" t="s">
        <v>15</v>
      </c>
      <c r="C24" s="111" t="s">
        <v>206</v>
      </c>
      <c r="D24" s="112">
        <v>20</v>
      </c>
      <c r="E24" s="113">
        <v>750</v>
      </c>
      <c r="F24" s="120">
        <f t="shared" si="2"/>
        <v>15000</v>
      </c>
      <c r="G24" s="111" t="s">
        <v>177</v>
      </c>
      <c r="H24" s="111"/>
      <c r="I24" s="111"/>
      <c r="K24" s="117" t="s">
        <v>93</v>
      </c>
      <c r="L24" s="115">
        <f t="shared" si="0"/>
        <v>0</v>
      </c>
      <c r="N24" s="114">
        <f>'tab bord'!L25</f>
        <v>0</v>
      </c>
      <c r="O24" s="114">
        <f t="shared" si="1"/>
        <v>0</v>
      </c>
      <c r="P24" s="117"/>
      <c r="Q24" s="118"/>
      <c r="V24" s="175"/>
      <c r="W24" s="122">
        <f t="shared" si="3"/>
        <v>0</v>
      </c>
    </row>
    <row r="25" spans="1:23" ht="15" customHeight="1" thickBot="1" x14ac:dyDescent="0.2">
      <c r="A25" s="110">
        <v>45132</v>
      </c>
      <c r="B25" s="111" t="s">
        <v>10</v>
      </c>
      <c r="C25" s="111" t="s">
        <v>204</v>
      </c>
      <c r="D25" s="112">
        <v>10</v>
      </c>
      <c r="E25" s="113">
        <v>1560</v>
      </c>
      <c r="F25" s="120">
        <f t="shared" si="2"/>
        <v>15600</v>
      </c>
      <c r="G25" s="111" t="s">
        <v>177</v>
      </c>
      <c r="H25" s="111"/>
      <c r="I25" s="111"/>
      <c r="K25" s="117" t="s">
        <v>96</v>
      </c>
      <c r="L25" s="115">
        <f t="shared" si="0"/>
        <v>0</v>
      </c>
      <c r="N25" s="114">
        <f>'tab bord'!L26</f>
        <v>0</v>
      </c>
      <c r="O25" s="114">
        <f t="shared" si="1"/>
        <v>0</v>
      </c>
      <c r="P25" s="117"/>
      <c r="Q25" s="118"/>
      <c r="V25" s="175"/>
      <c r="W25" s="122">
        <f t="shared" si="3"/>
        <v>0</v>
      </c>
    </row>
    <row r="26" spans="1:23" ht="15" customHeight="1" thickBot="1" x14ac:dyDescent="0.2">
      <c r="A26" s="110">
        <v>45133</v>
      </c>
      <c r="B26" s="111" t="s">
        <v>207</v>
      </c>
      <c r="C26" s="111" t="s">
        <v>207</v>
      </c>
      <c r="D26" s="112">
        <v>1</v>
      </c>
      <c r="E26" s="113">
        <v>250</v>
      </c>
      <c r="F26" s="120">
        <f t="shared" si="2"/>
        <v>250</v>
      </c>
      <c r="G26" s="111" t="s">
        <v>177</v>
      </c>
      <c r="H26" s="111"/>
      <c r="I26" s="111"/>
      <c r="K26" s="119" t="s">
        <v>98</v>
      </c>
      <c r="L26" s="116">
        <f t="shared" si="0"/>
        <v>0</v>
      </c>
      <c r="N26" s="114">
        <f>'tab bord'!L27</f>
        <v>0</v>
      </c>
      <c r="O26" s="114">
        <f t="shared" si="1"/>
        <v>0</v>
      </c>
      <c r="P26" s="117"/>
      <c r="Q26" s="118"/>
      <c r="V26" s="175"/>
      <c r="W26" s="122">
        <f t="shared" si="3"/>
        <v>0</v>
      </c>
    </row>
    <row r="27" spans="1:23" ht="13.5" customHeight="1" thickBot="1" x14ac:dyDescent="0.25">
      <c r="A27" s="176" t="s">
        <v>208</v>
      </c>
      <c r="B27" s="111" t="s">
        <v>25</v>
      </c>
      <c r="C27" s="111" t="s">
        <v>221</v>
      </c>
      <c r="D27" s="112">
        <v>1</v>
      </c>
      <c r="E27" s="113">
        <v>750</v>
      </c>
      <c r="F27" s="120">
        <f t="shared" si="2"/>
        <v>750</v>
      </c>
      <c r="G27" s="111" t="s">
        <v>177</v>
      </c>
      <c r="H27" s="111"/>
      <c r="I27" s="111"/>
      <c r="K27" s="119" t="s">
        <v>97</v>
      </c>
      <c r="L27" s="116">
        <f t="shared" si="0"/>
        <v>0</v>
      </c>
      <c r="N27" s="114">
        <f>'tab bord'!L28</f>
        <v>0</v>
      </c>
      <c r="O27" s="114">
        <f t="shared" si="1"/>
        <v>0</v>
      </c>
      <c r="P27" s="190">
        <f>SUM(Q3:Q26)</f>
        <v>0</v>
      </c>
      <c r="Q27" s="191"/>
      <c r="V27" s="175"/>
      <c r="W27" s="122">
        <f t="shared" si="3"/>
        <v>0</v>
      </c>
    </row>
    <row r="28" spans="1:23" ht="12.75" customHeight="1" thickBot="1" x14ac:dyDescent="0.2">
      <c r="A28" s="176" t="s">
        <v>208</v>
      </c>
      <c r="B28" s="111" t="s">
        <v>210</v>
      </c>
      <c r="C28" s="111" t="s">
        <v>212</v>
      </c>
      <c r="D28" s="112">
        <v>1</v>
      </c>
      <c r="E28" s="113">
        <v>1000</v>
      </c>
      <c r="F28" s="120">
        <f t="shared" si="2"/>
        <v>1000</v>
      </c>
      <c r="G28" s="111" t="s">
        <v>177</v>
      </c>
      <c r="H28" s="111"/>
      <c r="I28" s="111"/>
      <c r="K28" s="119" t="s">
        <v>99</v>
      </c>
      <c r="L28" s="116">
        <f t="shared" si="0"/>
        <v>0</v>
      </c>
      <c r="N28" s="114">
        <f>'tab bord'!L29</f>
        <v>0</v>
      </c>
      <c r="O28" s="114">
        <f t="shared" si="1"/>
        <v>0</v>
      </c>
      <c r="V28" s="175"/>
      <c r="W28" s="122">
        <f t="shared" si="3"/>
        <v>0</v>
      </c>
    </row>
    <row r="29" spans="1:23" ht="11.25" customHeight="1" thickBot="1" x14ac:dyDescent="0.2">
      <c r="A29" s="110">
        <v>45124</v>
      </c>
      <c r="B29" s="111" t="s">
        <v>12</v>
      </c>
      <c r="C29" s="111" t="s">
        <v>216</v>
      </c>
      <c r="D29" s="112">
        <v>4</v>
      </c>
      <c r="E29" s="113">
        <v>850</v>
      </c>
      <c r="F29" s="120">
        <f t="shared" si="2"/>
        <v>3400</v>
      </c>
      <c r="G29" s="111" t="s">
        <v>177</v>
      </c>
      <c r="H29" s="111"/>
      <c r="I29" s="111"/>
      <c r="K29" s="119" t="s">
        <v>102</v>
      </c>
      <c r="L29" s="116">
        <f t="shared" si="0"/>
        <v>0</v>
      </c>
      <c r="N29" s="114">
        <f>'tab bord'!L30</f>
        <v>0</v>
      </c>
      <c r="O29" s="114">
        <f t="shared" si="1"/>
        <v>0</v>
      </c>
      <c r="V29" s="175"/>
      <c r="W29" s="122">
        <f t="shared" si="3"/>
        <v>0</v>
      </c>
    </row>
    <row r="30" spans="1:23" ht="11.25" customHeight="1" thickBot="1" x14ac:dyDescent="0.2">
      <c r="A30" s="110">
        <v>45121</v>
      </c>
      <c r="B30" s="111" t="s">
        <v>12</v>
      </c>
      <c r="C30" s="111" t="s">
        <v>217</v>
      </c>
      <c r="D30" s="112">
        <v>1</v>
      </c>
      <c r="E30" s="113">
        <v>1600</v>
      </c>
      <c r="F30" s="120">
        <f t="shared" si="2"/>
        <v>1600</v>
      </c>
      <c r="G30" s="111" t="s">
        <v>177</v>
      </c>
      <c r="H30" s="111"/>
      <c r="I30" s="111"/>
      <c r="K30" s="119" t="s">
        <v>103</v>
      </c>
      <c r="L30" s="116">
        <f t="shared" si="0"/>
        <v>0</v>
      </c>
      <c r="N30" s="114">
        <f>'tab bord'!L31</f>
        <v>0</v>
      </c>
      <c r="O30" s="114">
        <f t="shared" si="1"/>
        <v>0</v>
      </c>
      <c r="V30" s="175"/>
      <c r="W30" s="122">
        <f t="shared" si="3"/>
        <v>0</v>
      </c>
    </row>
    <row r="31" spans="1:23" ht="11.25" customHeight="1" thickBot="1" x14ac:dyDescent="0.2">
      <c r="A31" s="110">
        <v>45121</v>
      </c>
      <c r="B31" s="111" t="s">
        <v>12</v>
      </c>
      <c r="C31" s="111" t="s">
        <v>218</v>
      </c>
      <c r="D31" s="112">
        <v>1</v>
      </c>
      <c r="E31" s="113">
        <v>882</v>
      </c>
      <c r="F31" s="120">
        <f t="shared" si="2"/>
        <v>882</v>
      </c>
      <c r="G31" s="111" t="s">
        <v>177</v>
      </c>
      <c r="H31" s="111"/>
      <c r="I31" s="111"/>
      <c r="K31" s="119" t="s">
        <v>106</v>
      </c>
      <c r="L31" s="116">
        <f t="shared" si="0"/>
        <v>0</v>
      </c>
      <c r="N31" s="114">
        <f>'tab bord'!L32</f>
        <v>0</v>
      </c>
      <c r="O31" s="114">
        <f t="shared" si="1"/>
        <v>0</v>
      </c>
      <c r="V31" s="175"/>
      <c r="W31" s="122">
        <f t="shared" si="3"/>
        <v>0</v>
      </c>
    </row>
    <row r="32" spans="1:23" ht="12.95" customHeight="1" thickBot="1" x14ac:dyDescent="0.2">
      <c r="A32" s="110">
        <v>45116</v>
      </c>
      <c r="B32" s="111" t="s">
        <v>10</v>
      </c>
      <c r="C32" s="111" t="s">
        <v>204</v>
      </c>
      <c r="D32" s="112">
        <v>1</v>
      </c>
      <c r="E32" s="113">
        <v>1560</v>
      </c>
      <c r="F32" s="120">
        <f t="shared" si="2"/>
        <v>1560</v>
      </c>
      <c r="G32" s="111" t="s">
        <v>177</v>
      </c>
      <c r="H32" s="111"/>
      <c r="I32" s="111"/>
      <c r="K32" s="119" t="s">
        <v>107</v>
      </c>
      <c r="L32" s="116">
        <f t="shared" si="0"/>
        <v>0</v>
      </c>
      <c r="N32" s="114">
        <f>'tab bord'!L33</f>
        <v>0</v>
      </c>
      <c r="O32" s="114">
        <f t="shared" si="1"/>
        <v>0</v>
      </c>
      <c r="V32" s="175"/>
      <c r="W32" s="122">
        <f t="shared" si="3"/>
        <v>0</v>
      </c>
    </row>
    <row r="33" spans="1:23" ht="15" customHeight="1" thickBot="1" x14ac:dyDescent="0.2">
      <c r="A33" s="110">
        <v>45129</v>
      </c>
      <c r="B33" s="111" t="s">
        <v>25</v>
      </c>
      <c r="C33" s="111" t="s">
        <v>220</v>
      </c>
      <c r="D33" s="112">
        <v>1</v>
      </c>
      <c r="E33" s="113">
        <v>400</v>
      </c>
      <c r="F33" s="120">
        <f t="shared" si="2"/>
        <v>400</v>
      </c>
      <c r="G33" s="111" t="s">
        <v>177</v>
      </c>
      <c r="H33" s="111"/>
      <c r="I33" s="111"/>
      <c r="K33" s="119" t="s">
        <v>109</v>
      </c>
      <c r="L33" s="116">
        <f t="shared" si="0"/>
        <v>0</v>
      </c>
      <c r="N33" s="114">
        <f>'tab bord'!L34</f>
        <v>0</v>
      </c>
      <c r="O33" s="114">
        <f t="shared" si="1"/>
        <v>0</v>
      </c>
      <c r="V33" s="175"/>
      <c r="W33" s="122">
        <f t="shared" si="3"/>
        <v>0</v>
      </c>
    </row>
    <row r="34" spans="1:23" ht="15" customHeight="1" thickBot="1" x14ac:dyDescent="0.2">
      <c r="A34" s="110">
        <v>45138</v>
      </c>
      <c r="B34" s="111" t="s">
        <v>210</v>
      </c>
      <c r="C34" s="111" t="s">
        <v>222</v>
      </c>
      <c r="D34" s="112">
        <v>1</v>
      </c>
      <c r="E34" s="113">
        <v>1000</v>
      </c>
      <c r="F34" s="120">
        <f t="shared" si="2"/>
        <v>1000</v>
      </c>
      <c r="G34" s="111" t="s">
        <v>177</v>
      </c>
      <c r="H34" s="111"/>
      <c r="I34" s="111"/>
      <c r="K34" s="119" t="s">
        <v>121</v>
      </c>
      <c r="L34" s="116">
        <f t="shared" si="0"/>
        <v>0</v>
      </c>
      <c r="N34" s="114">
        <f>'tab bord'!L35</f>
        <v>0</v>
      </c>
      <c r="O34" s="114">
        <f t="shared" si="1"/>
        <v>0</v>
      </c>
      <c r="V34" s="175"/>
      <c r="W34" s="122">
        <f t="shared" si="3"/>
        <v>0</v>
      </c>
    </row>
    <row r="35" spans="1:23" ht="11.25" customHeight="1" thickBot="1" x14ac:dyDescent="0.2">
      <c r="A35" s="110">
        <v>45108</v>
      </c>
      <c r="B35" s="111" t="s">
        <v>210</v>
      </c>
      <c r="C35" s="111" t="s">
        <v>223</v>
      </c>
      <c r="D35" s="112">
        <v>1</v>
      </c>
      <c r="E35" s="113">
        <v>1000</v>
      </c>
      <c r="F35" s="120">
        <f t="shared" si="2"/>
        <v>1000</v>
      </c>
      <c r="G35" s="111" t="s">
        <v>177</v>
      </c>
      <c r="H35" s="111"/>
      <c r="I35" s="111"/>
      <c r="K35" s="119" t="s">
        <v>128</v>
      </c>
      <c r="L35" s="116">
        <f t="shared" si="0"/>
        <v>0</v>
      </c>
      <c r="N35" s="114">
        <f>'tab bord'!L36</f>
        <v>0</v>
      </c>
      <c r="O35" s="114">
        <f t="shared" si="1"/>
        <v>0</v>
      </c>
      <c r="V35" s="175"/>
      <c r="W35" s="122">
        <f t="shared" si="3"/>
        <v>0</v>
      </c>
    </row>
    <row r="36" spans="1:23" ht="12.95" customHeight="1" thickBot="1" x14ac:dyDescent="0.2">
      <c r="A36" s="110">
        <v>45140</v>
      </c>
      <c r="B36" s="111" t="s">
        <v>210</v>
      </c>
      <c r="C36" s="111" t="s">
        <v>224</v>
      </c>
      <c r="D36" s="112">
        <v>1</v>
      </c>
      <c r="E36" s="113">
        <v>1000</v>
      </c>
      <c r="F36" s="120">
        <f t="shared" si="2"/>
        <v>1000</v>
      </c>
      <c r="G36" s="111" t="s">
        <v>177</v>
      </c>
      <c r="H36" s="111"/>
      <c r="I36" s="111"/>
      <c r="K36" s="119" t="s">
        <v>129</v>
      </c>
      <c r="L36" s="116">
        <f t="shared" si="0"/>
        <v>0</v>
      </c>
      <c r="N36" s="114">
        <f>'tab bord'!L37</f>
        <v>0</v>
      </c>
      <c r="O36" s="114">
        <f t="shared" si="1"/>
        <v>0</v>
      </c>
      <c r="V36" s="175"/>
      <c r="W36" s="122">
        <f t="shared" si="3"/>
        <v>0</v>
      </c>
    </row>
    <row r="37" spans="1:23" ht="12.95" customHeight="1" thickBot="1" x14ac:dyDescent="0.2">
      <c r="A37" s="110">
        <v>45141</v>
      </c>
      <c r="B37" s="111" t="s">
        <v>210</v>
      </c>
      <c r="C37" s="111" t="s">
        <v>225</v>
      </c>
      <c r="D37" s="112">
        <v>1</v>
      </c>
      <c r="E37" s="113">
        <v>1000</v>
      </c>
      <c r="F37" s="120">
        <f t="shared" si="2"/>
        <v>1000</v>
      </c>
      <c r="G37" s="111" t="s">
        <v>177</v>
      </c>
      <c r="H37" s="111"/>
      <c r="I37" s="111"/>
      <c r="K37" s="119" t="s">
        <v>144</v>
      </c>
      <c r="L37" s="116">
        <f t="shared" si="0"/>
        <v>0</v>
      </c>
      <c r="N37" s="114">
        <f>'tab bord'!L38</f>
        <v>0</v>
      </c>
      <c r="O37" s="114">
        <f t="shared" si="1"/>
        <v>0</v>
      </c>
      <c r="V37" s="175"/>
      <c r="W37" s="122">
        <f t="shared" si="3"/>
        <v>0</v>
      </c>
    </row>
    <row r="38" spans="1:23" ht="13.5" thickBot="1" x14ac:dyDescent="0.2">
      <c r="A38" s="110">
        <v>45134</v>
      </c>
      <c r="B38" s="111" t="s">
        <v>226</v>
      </c>
      <c r="C38" s="111" t="s">
        <v>227</v>
      </c>
      <c r="D38" s="112">
        <v>1</v>
      </c>
      <c r="E38" s="113">
        <v>430</v>
      </c>
      <c r="F38" s="120">
        <f t="shared" si="2"/>
        <v>430</v>
      </c>
      <c r="G38" s="111" t="s">
        <v>177</v>
      </c>
      <c r="H38" s="111"/>
      <c r="I38" s="111"/>
      <c r="K38" s="119" t="s">
        <v>148</v>
      </c>
      <c r="L38" s="116">
        <f t="shared" si="0"/>
        <v>0</v>
      </c>
      <c r="N38" s="114">
        <f>'tab bord'!L39</f>
        <v>0</v>
      </c>
      <c r="O38" s="114">
        <f t="shared" si="1"/>
        <v>0</v>
      </c>
      <c r="V38" s="121"/>
      <c r="W38" s="122">
        <f t="shared" si="3"/>
        <v>0</v>
      </c>
    </row>
    <row r="39" spans="1:23" ht="13.5" thickBot="1" x14ac:dyDescent="0.2">
      <c r="A39" s="110">
        <v>45136</v>
      </c>
      <c r="B39" s="111" t="s">
        <v>226</v>
      </c>
      <c r="C39" s="111" t="s">
        <v>227</v>
      </c>
      <c r="D39" s="112">
        <v>1</v>
      </c>
      <c r="E39" s="113">
        <v>700</v>
      </c>
      <c r="F39" s="120">
        <f t="shared" si="2"/>
        <v>700</v>
      </c>
      <c r="G39" s="111" t="s">
        <v>177</v>
      </c>
      <c r="H39" s="111"/>
      <c r="I39" s="111"/>
      <c r="K39" s="119" t="s">
        <v>149</v>
      </c>
      <c r="L39" s="116">
        <f t="shared" si="0"/>
        <v>0</v>
      </c>
      <c r="N39" s="114">
        <f>'tab bord'!L40</f>
        <v>0</v>
      </c>
      <c r="O39" s="114">
        <f t="shared" si="1"/>
        <v>0</v>
      </c>
      <c r="V39" s="121"/>
      <c r="W39" s="122">
        <f t="shared" si="3"/>
        <v>0</v>
      </c>
    </row>
    <row r="40" spans="1:23" ht="13.5" thickBot="1" x14ac:dyDescent="0.2">
      <c r="A40" s="110">
        <v>45136</v>
      </c>
      <c r="B40" s="111" t="s">
        <v>226</v>
      </c>
      <c r="C40" s="111" t="s">
        <v>227</v>
      </c>
      <c r="D40" s="112">
        <v>1</v>
      </c>
      <c r="E40" s="113">
        <v>300</v>
      </c>
      <c r="F40" s="120">
        <f t="shared" si="2"/>
        <v>300</v>
      </c>
      <c r="G40" s="111" t="s">
        <v>177</v>
      </c>
      <c r="H40" s="111"/>
      <c r="I40" s="111"/>
      <c r="K40" s="119" t="s">
        <v>151</v>
      </c>
      <c r="L40" s="116">
        <f t="shared" si="0"/>
        <v>0</v>
      </c>
      <c r="N40" s="114">
        <f>'tab bord'!L41</f>
        <v>0</v>
      </c>
      <c r="O40" s="114">
        <f t="shared" si="1"/>
        <v>0</v>
      </c>
      <c r="V40" s="121"/>
      <c r="W40" s="122">
        <f t="shared" si="3"/>
        <v>0</v>
      </c>
    </row>
    <row r="41" spans="1:23" ht="13.5" thickBot="1" x14ac:dyDescent="0.2">
      <c r="A41" s="110">
        <v>45138</v>
      </c>
      <c r="B41" s="111" t="s">
        <v>226</v>
      </c>
      <c r="C41" s="111" t="s">
        <v>227</v>
      </c>
      <c r="D41" s="112">
        <v>1</v>
      </c>
      <c r="E41" s="113">
        <v>300</v>
      </c>
      <c r="F41" s="120">
        <f t="shared" si="2"/>
        <v>300</v>
      </c>
      <c r="G41" s="111" t="s">
        <v>177</v>
      </c>
      <c r="H41" s="111"/>
      <c r="I41" s="111"/>
      <c r="K41" s="119" t="s">
        <v>152</v>
      </c>
      <c r="L41" s="116">
        <f t="shared" si="0"/>
        <v>0</v>
      </c>
      <c r="N41" s="114">
        <f>'tab bord'!L42</f>
        <v>0</v>
      </c>
      <c r="O41" s="114">
        <f t="shared" si="1"/>
        <v>0</v>
      </c>
      <c r="V41" s="121"/>
      <c r="W41" s="122">
        <f t="shared" si="3"/>
        <v>0</v>
      </c>
    </row>
    <row r="42" spans="1:23" ht="13.5" thickBot="1" x14ac:dyDescent="0.2">
      <c r="A42" s="110">
        <v>45139</v>
      </c>
      <c r="B42" s="111" t="s">
        <v>226</v>
      </c>
      <c r="C42" s="111" t="s">
        <v>227</v>
      </c>
      <c r="D42" s="112">
        <v>1</v>
      </c>
      <c r="E42" s="113">
        <v>400</v>
      </c>
      <c r="F42" s="120">
        <f t="shared" si="2"/>
        <v>400</v>
      </c>
      <c r="G42" s="111" t="s">
        <v>177</v>
      </c>
      <c r="H42" s="111"/>
      <c r="I42" s="111"/>
      <c r="K42" s="119" t="s">
        <v>156</v>
      </c>
      <c r="L42" s="116">
        <f t="shared" si="0"/>
        <v>0</v>
      </c>
      <c r="N42" s="114">
        <f>'tab bord'!L43</f>
        <v>0</v>
      </c>
      <c r="O42" s="114">
        <f t="shared" si="1"/>
        <v>0</v>
      </c>
      <c r="V42" s="121"/>
      <c r="W42" s="122">
        <f t="shared" si="3"/>
        <v>0</v>
      </c>
    </row>
    <row r="43" spans="1:23" ht="13.5" thickBot="1" x14ac:dyDescent="0.2">
      <c r="A43" s="110">
        <v>45140</v>
      </c>
      <c r="B43" s="111" t="s">
        <v>226</v>
      </c>
      <c r="C43" s="111" t="s">
        <v>227</v>
      </c>
      <c r="D43" s="112">
        <v>1</v>
      </c>
      <c r="E43" s="113">
        <v>600</v>
      </c>
      <c r="F43" s="120">
        <f t="shared" si="2"/>
        <v>600</v>
      </c>
      <c r="G43" s="111" t="s">
        <v>177</v>
      </c>
      <c r="H43" s="111"/>
      <c r="I43" s="111"/>
      <c r="K43" s="119" t="s">
        <v>157</v>
      </c>
      <c r="L43" s="116">
        <f t="shared" si="0"/>
        <v>0</v>
      </c>
      <c r="N43" s="114">
        <f>'tab bord'!L44</f>
        <v>0</v>
      </c>
      <c r="O43" s="114">
        <f t="shared" si="1"/>
        <v>0</v>
      </c>
      <c r="V43" s="121"/>
      <c r="W43" s="122">
        <f t="shared" si="3"/>
        <v>0</v>
      </c>
    </row>
    <row r="44" spans="1:23" ht="13.5" thickBot="1" x14ac:dyDescent="0.2">
      <c r="A44" s="176" t="s">
        <v>208</v>
      </c>
      <c r="B44" s="111" t="s">
        <v>226</v>
      </c>
      <c r="C44" s="111" t="s">
        <v>227</v>
      </c>
      <c r="D44" s="112">
        <v>1</v>
      </c>
      <c r="E44" s="113">
        <v>380</v>
      </c>
      <c r="F44" s="120">
        <f t="shared" si="2"/>
        <v>380</v>
      </c>
      <c r="G44" s="111" t="s">
        <v>177</v>
      </c>
      <c r="H44" s="111"/>
      <c r="I44" s="111"/>
      <c r="K44" s="119" t="s">
        <v>158</v>
      </c>
      <c r="L44" s="116">
        <f t="shared" si="0"/>
        <v>0</v>
      </c>
      <c r="N44" s="114">
        <f>'tab bord'!L45</f>
        <v>0</v>
      </c>
      <c r="O44" s="114">
        <f t="shared" si="1"/>
        <v>0</v>
      </c>
      <c r="V44" s="121"/>
      <c r="W44" s="122">
        <f t="shared" si="3"/>
        <v>0</v>
      </c>
    </row>
    <row r="45" spans="1:23" ht="13.5" thickBot="1" x14ac:dyDescent="0.2">
      <c r="A45" s="110">
        <v>45140</v>
      </c>
      <c r="B45" s="111" t="s">
        <v>226</v>
      </c>
      <c r="C45" s="111" t="s">
        <v>227</v>
      </c>
      <c r="D45" s="112">
        <v>1</v>
      </c>
      <c r="E45" s="113">
        <v>200</v>
      </c>
      <c r="F45" s="120">
        <f t="shared" si="2"/>
        <v>200</v>
      </c>
      <c r="G45" s="111" t="s">
        <v>177</v>
      </c>
      <c r="H45" s="111"/>
      <c r="I45" s="111"/>
      <c r="K45" s="119" t="s">
        <v>173</v>
      </c>
      <c r="L45" s="116">
        <f t="shared" si="0"/>
        <v>0</v>
      </c>
      <c r="N45" s="114">
        <f>'tab bord'!L46</f>
        <v>0</v>
      </c>
      <c r="O45" s="114">
        <f t="shared" si="1"/>
        <v>0</v>
      </c>
      <c r="V45" s="121"/>
      <c r="W45" s="122">
        <f t="shared" si="3"/>
        <v>0</v>
      </c>
    </row>
    <row r="46" spans="1:23" ht="11.25" customHeight="1" thickBot="1" x14ac:dyDescent="0.2">
      <c r="A46" s="110">
        <v>45141</v>
      </c>
      <c r="B46" s="111" t="s">
        <v>226</v>
      </c>
      <c r="C46" s="111" t="s">
        <v>227</v>
      </c>
      <c r="D46" s="112">
        <v>1</v>
      </c>
      <c r="E46" s="113">
        <v>150</v>
      </c>
      <c r="F46" s="120">
        <f t="shared" si="2"/>
        <v>150</v>
      </c>
      <c r="G46" s="111" t="s">
        <v>177</v>
      </c>
      <c r="H46" s="111"/>
      <c r="I46" s="111"/>
      <c r="K46" s="119" t="s">
        <v>209</v>
      </c>
      <c r="L46" s="116">
        <f t="shared" si="0"/>
        <v>169640</v>
      </c>
      <c r="N46" s="114">
        <f>'tab bord'!L47</f>
        <v>0</v>
      </c>
      <c r="O46" s="114">
        <f t="shared" si="1"/>
        <v>0</v>
      </c>
      <c r="V46" s="121"/>
      <c r="W46" s="122">
        <f t="shared" si="3"/>
        <v>0</v>
      </c>
    </row>
    <row r="47" spans="1:23" ht="13.5" thickBot="1" x14ac:dyDescent="0.2">
      <c r="A47" s="110">
        <v>45118</v>
      </c>
      <c r="B47" s="111" t="s">
        <v>228</v>
      </c>
      <c r="C47" s="111"/>
      <c r="D47" s="112"/>
      <c r="E47" s="113"/>
      <c r="F47" s="120">
        <f t="shared" si="2"/>
        <v>0</v>
      </c>
      <c r="G47" s="111" t="s">
        <v>177</v>
      </c>
      <c r="H47" s="111"/>
      <c r="I47" s="111"/>
      <c r="K47" s="119" t="s">
        <v>210</v>
      </c>
      <c r="L47" s="116">
        <f t="shared" si="0"/>
        <v>6000</v>
      </c>
      <c r="N47" s="114">
        <f>'tab bord'!L48</f>
        <v>0</v>
      </c>
      <c r="O47" s="114">
        <f t="shared" si="1"/>
        <v>0</v>
      </c>
      <c r="V47" s="121"/>
      <c r="W47" s="122">
        <f t="shared" si="3"/>
        <v>0</v>
      </c>
    </row>
    <row r="48" spans="1:23" ht="13.5" thickBot="1" x14ac:dyDescent="0.2">
      <c r="A48" s="110">
        <v>45117</v>
      </c>
      <c r="B48" s="111" t="s">
        <v>228</v>
      </c>
      <c r="C48" s="111"/>
      <c r="D48" s="112"/>
      <c r="E48" s="113"/>
      <c r="F48" s="120">
        <f t="shared" si="2"/>
        <v>0</v>
      </c>
      <c r="G48" s="111" t="s">
        <v>177</v>
      </c>
      <c r="H48" s="111"/>
      <c r="I48" s="111"/>
      <c r="K48" s="119" t="s">
        <v>211</v>
      </c>
      <c r="L48" s="116">
        <f t="shared" si="0"/>
        <v>6800</v>
      </c>
      <c r="N48" s="114">
        <f>'tab bord'!L49</f>
        <v>0</v>
      </c>
      <c r="O48" s="114">
        <f t="shared" si="1"/>
        <v>0</v>
      </c>
      <c r="V48" s="121"/>
      <c r="W48" s="122">
        <f t="shared" si="3"/>
        <v>0</v>
      </c>
    </row>
    <row r="49" spans="1:23" ht="13.5" thickBot="1" x14ac:dyDescent="0.2">
      <c r="A49" s="110">
        <v>45135</v>
      </c>
      <c r="B49" s="111" t="s">
        <v>210</v>
      </c>
      <c r="C49" s="111" t="s">
        <v>229</v>
      </c>
      <c r="D49" s="112">
        <v>1</v>
      </c>
      <c r="E49" s="113">
        <v>1000</v>
      </c>
      <c r="F49" s="120">
        <f t="shared" si="2"/>
        <v>1000</v>
      </c>
      <c r="G49" s="111" t="s">
        <v>177</v>
      </c>
      <c r="H49" s="111"/>
      <c r="I49" s="111"/>
      <c r="K49" s="119" t="s">
        <v>207</v>
      </c>
      <c r="L49" s="116">
        <f t="shared" si="0"/>
        <v>2000</v>
      </c>
      <c r="N49" s="114">
        <f>'tab bord'!L50</f>
        <v>0</v>
      </c>
      <c r="O49" s="114">
        <f t="shared" si="1"/>
        <v>0</v>
      </c>
      <c r="V49" s="121"/>
      <c r="W49" s="122">
        <f t="shared" si="3"/>
        <v>0</v>
      </c>
    </row>
    <row r="50" spans="1:23" ht="13.5" thickBot="1" x14ac:dyDescent="0.2">
      <c r="A50" s="176">
        <v>37831</v>
      </c>
      <c r="B50" s="111" t="s">
        <v>211</v>
      </c>
      <c r="C50" s="111" t="s">
        <v>230</v>
      </c>
      <c r="D50" s="112">
        <v>1</v>
      </c>
      <c r="E50" s="113">
        <v>1700</v>
      </c>
      <c r="F50" s="120">
        <f t="shared" si="2"/>
        <v>1700</v>
      </c>
      <c r="G50" s="111" t="s">
        <v>177</v>
      </c>
      <c r="H50" s="111"/>
      <c r="I50" s="111"/>
      <c r="K50" s="119" t="s">
        <v>213</v>
      </c>
      <c r="L50" s="116">
        <f t="shared" ref="L50:L113" si="4">SUMIF(B:B,K50,F:F)</f>
        <v>24750</v>
      </c>
      <c r="N50" s="114">
        <f>'tab bord'!L51</f>
        <v>0</v>
      </c>
      <c r="O50" s="114">
        <f t="shared" si="1"/>
        <v>0</v>
      </c>
      <c r="V50" s="121"/>
      <c r="W50" s="122">
        <f t="shared" si="3"/>
        <v>0</v>
      </c>
    </row>
    <row r="51" spans="1:23" ht="13.5" thickBot="1" x14ac:dyDescent="0.2">
      <c r="A51" s="110">
        <v>45138</v>
      </c>
      <c r="B51" s="111" t="s">
        <v>211</v>
      </c>
      <c r="C51" s="111" t="s">
        <v>231</v>
      </c>
      <c r="D51" s="112">
        <v>1</v>
      </c>
      <c r="E51" s="113">
        <v>1700</v>
      </c>
      <c r="F51" s="120">
        <f t="shared" si="2"/>
        <v>1700</v>
      </c>
      <c r="G51" s="111" t="s">
        <v>177</v>
      </c>
      <c r="H51" s="111"/>
      <c r="I51" s="111"/>
      <c r="K51" s="119" t="s">
        <v>226</v>
      </c>
      <c r="L51" s="116">
        <f t="shared" si="4"/>
        <v>3460</v>
      </c>
      <c r="N51" s="114">
        <f>'tab bord'!L52</f>
        <v>0</v>
      </c>
      <c r="O51" s="114">
        <f t="shared" si="1"/>
        <v>0</v>
      </c>
      <c r="V51" s="121"/>
      <c r="W51" s="122">
        <f t="shared" si="3"/>
        <v>0</v>
      </c>
    </row>
    <row r="52" spans="1:23" ht="13.5" thickBot="1" x14ac:dyDescent="0.2">
      <c r="A52" s="110">
        <v>45139</v>
      </c>
      <c r="B52" s="111" t="s">
        <v>211</v>
      </c>
      <c r="C52" s="111" t="s">
        <v>232</v>
      </c>
      <c r="D52" s="112">
        <v>1</v>
      </c>
      <c r="E52" s="113">
        <v>1700</v>
      </c>
      <c r="F52" s="120">
        <f t="shared" si="2"/>
        <v>1700</v>
      </c>
      <c r="G52" s="111" t="s">
        <v>177</v>
      </c>
      <c r="H52" s="111"/>
      <c r="I52" s="111"/>
      <c r="K52" s="119" t="s">
        <v>228</v>
      </c>
      <c r="L52" s="116">
        <f t="shared" si="4"/>
        <v>0</v>
      </c>
      <c r="N52" s="114">
        <f>'tab bord'!L53</f>
        <v>0</v>
      </c>
      <c r="O52" s="114">
        <f t="shared" si="1"/>
        <v>0</v>
      </c>
      <c r="V52" s="121"/>
      <c r="W52" s="122">
        <f t="shared" si="3"/>
        <v>0</v>
      </c>
    </row>
    <row r="53" spans="1:23" ht="13.5" thickBot="1" x14ac:dyDescent="0.2">
      <c r="A53" s="110">
        <v>45140</v>
      </c>
      <c r="B53" s="111" t="s">
        <v>211</v>
      </c>
      <c r="C53" s="111" t="s">
        <v>233</v>
      </c>
      <c r="D53" s="112">
        <v>1</v>
      </c>
      <c r="E53" s="113">
        <v>1700</v>
      </c>
      <c r="F53" s="120">
        <f t="shared" si="2"/>
        <v>1700</v>
      </c>
      <c r="G53" s="111" t="s">
        <v>177</v>
      </c>
      <c r="H53" s="111"/>
      <c r="I53" s="111"/>
      <c r="K53" s="119" t="s">
        <v>245</v>
      </c>
      <c r="L53" s="116">
        <f t="shared" si="4"/>
        <v>7000</v>
      </c>
      <c r="N53" s="114">
        <f>'tab bord'!L54</f>
        <v>0</v>
      </c>
      <c r="O53" s="114">
        <f t="shared" si="1"/>
        <v>0</v>
      </c>
      <c r="V53" s="121"/>
      <c r="W53" s="122">
        <f t="shared" si="3"/>
        <v>0</v>
      </c>
    </row>
    <row r="54" spans="1:23" ht="13.5" thickBot="1" x14ac:dyDescent="0.2">
      <c r="A54" s="110">
        <v>45135</v>
      </c>
      <c r="B54" s="111" t="s">
        <v>12</v>
      </c>
      <c r="C54" s="111" t="s">
        <v>199</v>
      </c>
      <c r="D54" s="112"/>
      <c r="E54" s="113"/>
      <c r="F54" s="120">
        <f t="shared" si="2"/>
        <v>0</v>
      </c>
      <c r="G54" s="111" t="s">
        <v>177</v>
      </c>
      <c r="H54" s="111"/>
      <c r="I54" s="111"/>
      <c r="K54" s="119" t="s">
        <v>249</v>
      </c>
      <c r="L54" s="116">
        <f t="shared" si="4"/>
        <v>45594</v>
      </c>
      <c r="N54" s="114">
        <f>'tab bord'!L55</f>
        <v>0</v>
      </c>
      <c r="O54" s="114">
        <f t="shared" si="1"/>
        <v>0</v>
      </c>
      <c r="V54" s="121"/>
      <c r="W54" s="122">
        <f t="shared" si="3"/>
        <v>0</v>
      </c>
    </row>
    <row r="55" spans="1:23" ht="13.5" thickBot="1" x14ac:dyDescent="0.2">
      <c r="A55" s="110">
        <v>45135</v>
      </c>
      <c r="B55" s="111" t="s">
        <v>12</v>
      </c>
      <c r="C55" s="111" t="s">
        <v>234</v>
      </c>
      <c r="D55" s="112">
        <v>5</v>
      </c>
      <c r="E55" s="113">
        <v>225</v>
      </c>
      <c r="F55" s="120">
        <f t="shared" si="2"/>
        <v>1125</v>
      </c>
      <c r="G55" s="111" t="s">
        <v>177</v>
      </c>
      <c r="H55" s="111"/>
      <c r="I55" s="111"/>
      <c r="K55" s="119"/>
      <c r="L55" s="116">
        <f t="shared" si="4"/>
        <v>0</v>
      </c>
      <c r="N55" s="114">
        <f>'tab bord'!L56</f>
        <v>0</v>
      </c>
      <c r="O55" s="114">
        <f t="shared" si="1"/>
        <v>0</v>
      </c>
      <c r="V55" s="121"/>
      <c r="W55" s="122">
        <f t="shared" si="3"/>
        <v>0</v>
      </c>
    </row>
    <row r="56" spans="1:23" ht="13.5" thickBot="1" x14ac:dyDescent="0.2">
      <c r="A56" s="110">
        <v>45135</v>
      </c>
      <c r="B56" s="111" t="s">
        <v>12</v>
      </c>
      <c r="C56" s="111" t="s">
        <v>235</v>
      </c>
      <c r="D56" s="112">
        <v>30</v>
      </c>
      <c r="E56" s="113">
        <v>12</v>
      </c>
      <c r="F56" s="120">
        <f t="shared" si="2"/>
        <v>360</v>
      </c>
      <c r="G56" s="111" t="s">
        <v>177</v>
      </c>
      <c r="H56" s="111"/>
      <c r="I56" s="111"/>
      <c r="K56" s="119"/>
      <c r="L56" s="116">
        <f t="shared" si="4"/>
        <v>0</v>
      </c>
      <c r="N56" s="114">
        <f>'tab bord'!L57</f>
        <v>0</v>
      </c>
      <c r="O56" s="114">
        <f t="shared" si="1"/>
        <v>0</v>
      </c>
      <c r="V56" s="121"/>
      <c r="W56" s="122">
        <f t="shared" si="3"/>
        <v>0</v>
      </c>
    </row>
    <row r="57" spans="1:23" ht="13.5" thickBot="1" x14ac:dyDescent="0.2">
      <c r="A57" s="110">
        <v>45135</v>
      </c>
      <c r="B57" s="111" t="s">
        <v>12</v>
      </c>
      <c r="C57" s="111" t="s">
        <v>199</v>
      </c>
      <c r="D57" s="112">
        <v>25</v>
      </c>
      <c r="E57" s="113">
        <v>12</v>
      </c>
      <c r="F57" s="120">
        <f t="shared" si="2"/>
        <v>300</v>
      </c>
      <c r="G57" s="111" t="s">
        <v>177</v>
      </c>
      <c r="H57" s="111"/>
      <c r="I57" s="111"/>
      <c r="K57" s="119"/>
      <c r="L57" s="116">
        <f t="shared" si="4"/>
        <v>0</v>
      </c>
      <c r="N57" s="114">
        <f>'tab bord'!L58</f>
        <v>0</v>
      </c>
      <c r="O57" s="114">
        <f t="shared" si="1"/>
        <v>0</v>
      </c>
      <c r="V57" s="121"/>
      <c r="W57" s="122">
        <f t="shared" si="3"/>
        <v>0</v>
      </c>
    </row>
    <row r="58" spans="1:23" ht="13.5" thickBot="1" x14ac:dyDescent="0.2">
      <c r="A58" s="110">
        <v>45134</v>
      </c>
      <c r="B58" s="111" t="s">
        <v>209</v>
      </c>
      <c r="C58" s="111" t="s">
        <v>259</v>
      </c>
      <c r="D58" s="112">
        <v>5</v>
      </c>
      <c r="E58" s="113">
        <v>600</v>
      </c>
      <c r="F58" s="120">
        <f t="shared" si="2"/>
        <v>3000</v>
      </c>
      <c r="G58" s="111" t="s">
        <v>177</v>
      </c>
      <c r="H58" s="111"/>
      <c r="I58" s="111"/>
      <c r="K58" s="119"/>
      <c r="L58" s="116">
        <f t="shared" si="4"/>
        <v>0</v>
      </c>
      <c r="N58" s="114">
        <f>'tab bord'!L59</f>
        <v>0</v>
      </c>
      <c r="O58" s="114">
        <f t="shared" si="1"/>
        <v>0</v>
      </c>
      <c r="V58" s="121"/>
      <c r="W58" s="122">
        <f t="shared" si="3"/>
        <v>0</v>
      </c>
    </row>
    <row r="59" spans="1:23" ht="13.5" thickBot="1" x14ac:dyDescent="0.2">
      <c r="A59" s="110">
        <v>45133</v>
      </c>
      <c r="B59" s="111" t="s">
        <v>25</v>
      </c>
      <c r="C59" s="111" t="s">
        <v>236</v>
      </c>
      <c r="D59" s="112">
        <v>1</v>
      </c>
      <c r="E59" s="113">
        <v>600</v>
      </c>
      <c r="F59" s="120">
        <f t="shared" si="2"/>
        <v>600</v>
      </c>
      <c r="G59" s="111" t="s">
        <v>177</v>
      </c>
      <c r="H59" s="111" t="s">
        <v>237</v>
      </c>
      <c r="I59" s="111"/>
      <c r="K59" s="119"/>
      <c r="L59" s="116">
        <f t="shared" si="4"/>
        <v>0</v>
      </c>
      <c r="N59" s="114">
        <f>'tab bord'!L60</f>
        <v>0</v>
      </c>
      <c r="O59" s="114">
        <f t="shared" si="1"/>
        <v>0</v>
      </c>
      <c r="V59" s="121"/>
      <c r="W59" s="122">
        <f t="shared" si="3"/>
        <v>0</v>
      </c>
    </row>
    <row r="60" spans="1:23" ht="13.5" thickBot="1" x14ac:dyDescent="0.2">
      <c r="A60" s="110">
        <v>45133</v>
      </c>
      <c r="B60" s="111" t="s">
        <v>209</v>
      </c>
      <c r="C60" s="111" t="s">
        <v>270</v>
      </c>
      <c r="D60" s="112">
        <v>1</v>
      </c>
      <c r="E60" s="113">
        <v>1100</v>
      </c>
      <c r="F60" s="120">
        <f t="shared" si="2"/>
        <v>1100</v>
      </c>
      <c r="G60" s="111" t="s">
        <v>177</v>
      </c>
      <c r="H60" s="111"/>
      <c r="I60" s="111"/>
      <c r="K60" s="119"/>
      <c r="L60" s="116">
        <f t="shared" si="4"/>
        <v>0</v>
      </c>
      <c r="N60" s="114">
        <f>'tab bord'!L61</f>
        <v>0</v>
      </c>
      <c r="O60" s="114">
        <f t="shared" si="1"/>
        <v>0</v>
      </c>
      <c r="V60" s="121"/>
      <c r="W60" s="122">
        <f t="shared" si="3"/>
        <v>0</v>
      </c>
    </row>
    <row r="61" spans="1:23" ht="13.5" thickBot="1" x14ac:dyDescent="0.2">
      <c r="A61" s="110">
        <v>45135</v>
      </c>
      <c r="B61" s="111" t="s">
        <v>209</v>
      </c>
      <c r="C61" s="111" t="s">
        <v>239</v>
      </c>
      <c r="D61" s="112">
        <v>1</v>
      </c>
      <c r="E61" s="113">
        <v>2300</v>
      </c>
      <c r="F61" s="120">
        <f t="shared" si="2"/>
        <v>2300</v>
      </c>
      <c r="G61" s="111" t="s">
        <v>177</v>
      </c>
      <c r="H61" s="111"/>
      <c r="I61" s="111"/>
      <c r="K61" s="119"/>
      <c r="L61" s="116">
        <f t="shared" si="4"/>
        <v>0</v>
      </c>
      <c r="N61" s="114">
        <f>'tab bord'!L62</f>
        <v>0</v>
      </c>
      <c r="O61" s="114">
        <f t="shared" si="1"/>
        <v>0</v>
      </c>
      <c r="V61" s="121"/>
      <c r="W61" s="122">
        <f t="shared" si="3"/>
        <v>0</v>
      </c>
    </row>
    <row r="62" spans="1:23" ht="13.5" thickBot="1" x14ac:dyDescent="0.2">
      <c r="A62" s="110">
        <v>45134</v>
      </c>
      <c r="B62" s="111" t="s">
        <v>209</v>
      </c>
      <c r="C62" s="111" t="s">
        <v>270</v>
      </c>
      <c r="D62" s="112">
        <v>4</v>
      </c>
      <c r="E62" s="113">
        <v>1100</v>
      </c>
      <c r="F62" s="120">
        <f t="shared" si="2"/>
        <v>4400</v>
      </c>
      <c r="G62" s="111" t="s">
        <v>177</v>
      </c>
      <c r="H62" s="111"/>
      <c r="I62" s="111"/>
      <c r="K62" s="119"/>
      <c r="L62" s="116">
        <f t="shared" si="4"/>
        <v>0</v>
      </c>
      <c r="N62" s="114">
        <f>'tab bord'!L63</f>
        <v>0</v>
      </c>
      <c r="O62" s="114">
        <f t="shared" si="1"/>
        <v>0</v>
      </c>
      <c r="V62" s="121"/>
      <c r="W62" s="122">
        <f t="shared" si="3"/>
        <v>0</v>
      </c>
    </row>
    <row r="63" spans="1:23" ht="13.5" thickBot="1" x14ac:dyDescent="0.2">
      <c r="A63" s="110">
        <v>45135</v>
      </c>
      <c r="B63" s="111" t="s">
        <v>209</v>
      </c>
      <c r="C63" s="111" t="s">
        <v>270</v>
      </c>
      <c r="D63" s="112">
        <v>10</v>
      </c>
      <c r="E63" s="113">
        <v>1100</v>
      </c>
      <c r="F63" s="120">
        <f t="shared" si="2"/>
        <v>11000</v>
      </c>
      <c r="G63" s="111" t="s">
        <v>177</v>
      </c>
      <c r="H63" s="111"/>
      <c r="I63" s="111"/>
      <c r="K63" s="119"/>
      <c r="L63" s="116">
        <f t="shared" si="4"/>
        <v>0</v>
      </c>
      <c r="N63" s="114">
        <f>'tab bord'!L64</f>
        <v>0</v>
      </c>
      <c r="O63" s="114">
        <f t="shared" si="1"/>
        <v>0</v>
      </c>
      <c r="V63" s="121"/>
      <c r="W63" s="122">
        <f t="shared" si="3"/>
        <v>0</v>
      </c>
    </row>
    <row r="64" spans="1:23" ht="13.5" thickBot="1" x14ac:dyDescent="0.2">
      <c r="A64" s="110">
        <v>45135</v>
      </c>
      <c r="B64" s="111" t="s">
        <v>209</v>
      </c>
      <c r="C64" s="111" t="s">
        <v>268</v>
      </c>
      <c r="D64" s="112">
        <v>17</v>
      </c>
      <c r="E64" s="113">
        <v>500</v>
      </c>
      <c r="F64" s="120">
        <f t="shared" si="2"/>
        <v>8500</v>
      </c>
      <c r="G64" s="111" t="s">
        <v>177</v>
      </c>
      <c r="H64" s="111"/>
      <c r="I64" s="111"/>
      <c r="K64" s="119"/>
      <c r="L64" s="116">
        <f t="shared" si="4"/>
        <v>0</v>
      </c>
      <c r="N64" s="114">
        <f>'tab bord'!L65</f>
        <v>0</v>
      </c>
      <c r="O64" s="114">
        <f t="shared" si="1"/>
        <v>0</v>
      </c>
      <c r="V64" s="121"/>
      <c r="W64" s="122">
        <f t="shared" si="3"/>
        <v>0</v>
      </c>
    </row>
    <row r="65" spans="1:23" ht="13.5" thickBot="1" x14ac:dyDescent="0.2">
      <c r="A65" s="110">
        <v>45135</v>
      </c>
      <c r="B65" s="111" t="s">
        <v>209</v>
      </c>
      <c r="C65" s="111" t="s">
        <v>239</v>
      </c>
      <c r="D65" s="112">
        <v>1</v>
      </c>
      <c r="E65" s="113">
        <v>2300</v>
      </c>
      <c r="F65" s="120">
        <f t="shared" si="2"/>
        <v>2300</v>
      </c>
      <c r="G65" s="111" t="s">
        <v>177</v>
      </c>
      <c r="H65" s="111"/>
      <c r="I65" s="111"/>
      <c r="K65" s="119"/>
      <c r="L65" s="116">
        <f t="shared" si="4"/>
        <v>0</v>
      </c>
      <c r="N65" s="114">
        <f>'tab bord'!L66</f>
        <v>0</v>
      </c>
      <c r="O65" s="114">
        <f t="shared" si="1"/>
        <v>0</v>
      </c>
      <c r="V65" s="121"/>
      <c r="W65" s="122">
        <f t="shared" si="3"/>
        <v>0</v>
      </c>
    </row>
    <row r="66" spans="1:23" ht="13.5" thickBot="1" x14ac:dyDescent="0.2">
      <c r="A66" s="110">
        <v>45136</v>
      </c>
      <c r="B66" s="111" t="s">
        <v>209</v>
      </c>
      <c r="C66" s="111" t="s">
        <v>270</v>
      </c>
      <c r="D66" s="112">
        <v>11</v>
      </c>
      <c r="E66" s="113">
        <v>1100</v>
      </c>
      <c r="F66" s="120">
        <f t="shared" si="2"/>
        <v>12100</v>
      </c>
      <c r="G66" s="111" t="s">
        <v>177</v>
      </c>
      <c r="H66" s="111"/>
      <c r="I66" s="111"/>
      <c r="K66" s="119"/>
      <c r="L66" s="116">
        <f t="shared" si="4"/>
        <v>0</v>
      </c>
      <c r="N66" s="114">
        <f>'tab bord'!L67</f>
        <v>0</v>
      </c>
      <c r="O66" s="114">
        <f t="shared" si="1"/>
        <v>0</v>
      </c>
      <c r="V66" s="121"/>
      <c r="W66" s="122">
        <f t="shared" si="3"/>
        <v>0</v>
      </c>
    </row>
    <row r="67" spans="1:23" ht="13.5" thickBot="1" x14ac:dyDescent="0.2">
      <c r="A67" s="110">
        <v>45138</v>
      </c>
      <c r="B67" s="111" t="s">
        <v>209</v>
      </c>
      <c r="C67" s="111" t="s">
        <v>238</v>
      </c>
      <c r="D67" s="112">
        <v>1</v>
      </c>
      <c r="E67" s="113">
        <v>2300</v>
      </c>
      <c r="F67" s="120">
        <f t="shared" si="2"/>
        <v>2300</v>
      </c>
      <c r="G67" s="111" t="s">
        <v>177</v>
      </c>
      <c r="H67" s="111"/>
      <c r="I67" s="111"/>
      <c r="K67" s="119"/>
      <c r="L67" s="116">
        <f t="shared" si="4"/>
        <v>0</v>
      </c>
      <c r="N67" s="114">
        <f>'tab bord'!L68</f>
        <v>0</v>
      </c>
      <c r="O67" s="114">
        <f t="shared" ref="O67:O130" si="5">SUMIF(G:G,N67,F:F)</f>
        <v>0</v>
      </c>
      <c r="V67" s="121"/>
      <c r="W67" s="122">
        <f t="shared" si="3"/>
        <v>0</v>
      </c>
    </row>
    <row r="68" spans="1:23" ht="13.5" thickBot="1" x14ac:dyDescent="0.2">
      <c r="A68" s="110">
        <v>45139</v>
      </c>
      <c r="B68" s="111" t="s">
        <v>209</v>
      </c>
      <c r="C68" s="111" t="s">
        <v>270</v>
      </c>
      <c r="D68" s="112">
        <v>13</v>
      </c>
      <c r="E68" s="113">
        <v>1100</v>
      </c>
      <c r="F68" s="120">
        <f t="shared" ref="F68:F131" si="6">E68*D68</f>
        <v>14300</v>
      </c>
      <c r="G68" s="111" t="s">
        <v>177</v>
      </c>
      <c r="H68" s="111"/>
      <c r="I68" s="111"/>
      <c r="K68" s="119"/>
      <c r="L68" s="116">
        <f t="shared" si="4"/>
        <v>0</v>
      </c>
      <c r="N68" s="114">
        <f>'tab bord'!L69</f>
        <v>0</v>
      </c>
      <c r="O68" s="114">
        <f t="shared" si="5"/>
        <v>0</v>
      </c>
      <c r="V68" s="121"/>
      <c r="W68" s="122">
        <f t="shared" ref="W68:W110" si="7">SUMIF(I:I,V68,F:F)</f>
        <v>0</v>
      </c>
    </row>
    <row r="69" spans="1:23" ht="13.5" thickBot="1" x14ac:dyDescent="0.2">
      <c r="A69" s="110">
        <v>45139</v>
      </c>
      <c r="B69" s="111" t="s">
        <v>209</v>
      </c>
      <c r="C69" s="111" t="s">
        <v>269</v>
      </c>
      <c r="D69" s="112">
        <v>1</v>
      </c>
      <c r="E69" s="113">
        <v>1800</v>
      </c>
      <c r="F69" s="120">
        <f t="shared" si="6"/>
        <v>1800</v>
      </c>
      <c r="G69" s="111" t="s">
        <v>177</v>
      </c>
      <c r="H69" s="111"/>
      <c r="I69" s="111"/>
      <c r="K69" s="119"/>
      <c r="L69" s="116">
        <f t="shared" si="4"/>
        <v>0</v>
      </c>
      <c r="N69" s="114">
        <f>'tab bord'!L70</f>
        <v>0</v>
      </c>
      <c r="O69" s="114">
        <f t="shared" si="5"/>
        <v>0</v>
      </c>
      <c r="V69" s="121"/>
      <c r="W69" s="122">
        <f t="shared" si="7"/>
        <v>0</v>
      </c>
    </row>
    <row r="70" spans="1:23" ht="13.5" thickBot="1" x14ac:dyDescent="0.2">
      <c r="A70" s="110">
        <v>45140</v>
      </c>
      <c r="B70" s="111" t="s">
        <v>209</v>
      </c>
      <c r="C70" s="111" t="s">
        <v>270</v>
      </c>
      <c r="D70" s="112">
        <v>7</v>
      </c>
      <c r="E70" s="113">
        <v>1100</v>
      </c>
      <c r="F70" s="120">
        <f t="shared" si="6"/>
        <v>7700</v>
      </c>
      <c r="G70" s="111" t="s">
        <v>177</v>
      </c>
      <c r="H70" s="111"/>
      <c r="I70" s="111"/>
      <c r="K70" s="119"/>
      <c r="L70" s="116">
        <f t="shared" si="4"/>
        <v>0</v>
      </c>
      <c r="N70" s="114">
        <f>'tab bord'!L71</f>
        <v>0</v>
      </c>
      <c r="O70" s="114">
        <f t="shared" si="5"/>
        <v>0</v>
      </c>
      <c r="V70" s="121"/>
      <c r="W70" s="122">
        <f t="shared" si="7"/>
        <v>0</v>
      </c>
    </row>
    <row r="71" spans="1:23" ht="13.5" thickBot="1" x14ac:dyDescent="0.2">
      <c r="A71" s="110">
        <v>45134</v>
      </c>
      <c r="B71" s="111" t="s">
        <v>213</v>
      </c>
      <c r="C71" s="111" t="s">
        <v>241</v>
      </c>
      <c r="D71" s="112">
        <v>40</v>
      </c>
      <c r="E71" s="113">
        <v>550</v>
      </c>
      <c r="F71" s="120">
        <f t="shared" si="6"/>
        <v>22000</v>
      </c>
      <c r="G71" s="111" t="s">
        <v>177</v>
      </c>
      <c r="H71" s="111" t="s">
        <v>240</v>
      </c>
      <c r="I71" s="111"/>
      <c r="K71" s="119"/>
      <c r="L71" s="116">
        <f t="shared" si="4"/>
        <v>0</v>
      </c>
      <c r="N71" s="114">
        <f>'tab bord'!L72</f>
        <v>0</v>
      </c>
      <c r="O71" s="114">
        <f t="shared" si="5"/>
        <v>0</v>
      </c>
      <c r="V71" s="121"/>
      <c r="W71" s="122">
        <f t="shared" si="7"/>
        <v>0</v>
      </c>
    </row>
    <row r="72" spans="1:23" ht="13.5" thickBot="1" x14ac:dyDescent="0.2">
      <c r="A72" s="110">
        <v>45140</v>
      </c>
      <c r="B72" s="111" t="s">
        <v>213</v>
      </c>
      <c r="C72" s="111" t="s">
        <v>236</v>
      </c>
      <c r="D72" s="112">
        <v>5</v>
      </c>
      <c r="E72" s="113">
        <v>550</v>
      </c>
      <c r="F72" s="120">
        <f t="shared" si="6"/>
        <v>2750</v>
      </c>
      <c r="G72" s="111" t="s">
        <v>177</v>
      </c>
      <c r="H72" s="111"/>
      <c r="I72" s="111"/>
      <c r="K72" s="119"/>
      <c r="L72" s="116">
        <f t="shared" si="4"/>
        <v>0</v>
      </c>
      <c r="N72" s="114">
        <f>'tab bord'!L73</f>
        <v>0</v>
      </c>
      <c r="O72" s="114">
        <f t="shared" si="5"/>
        <v>0</v>
      </c>
      <c r="V72" s="121"/>
      <c r="W72" s="122">
        <f t="shared" si="7"/>
        <v>0</v>
      </c>
    </row>
    <row r="73" spans="1:23" ht="13.5" thickBot="1" x14ac:dyDescent="0.2">
      <c r="A73" s="110">
        <v>45140</v>
      </c>
      <c r="B73" s="111" t="s">
        <v>209</v>
      </c>
      <c r="C73" s="111" t="s">
        <v>259</v>
      </c>
      <c r="D73" s="112">
        <v>3</v>
      </c>
      <c r="E73" s="113">
        <v>600</v>
      </c>
      <c r="F73" s="120">
        <f t="shared" si="6"/>
        <v>1800</v>
      </c>
      <c r="G73" s="111" t="s">
        <v>177</v>
      </c>
      <c r="H73" s="111"/>
      <c r="I73" s="111"/>
      <c r="K73" s="119"/>
      <c r="L73" s="116">
        <f t="shared" si="4"/>
        <v>0</v>
      </c>
      <c r="N73" s="114">
        <f>'tab bord'!L74</f>
        <v>0</v>
      </c>
      <c r="O73" s="114">
        <f t="shared" si="5"/>
        <v>0</v>
      </c>
      <c r="V73" s="121"/>
      <c r="W73" s="122">
        <f t="shared" si="7"/>
        <v>0</v>
      </c>
    </row>
    <row r="74" spans="1:23" ht="13.5" thickBot="1" x14ac:dyDescent="0.2">
      <c r="A74" s="110">
        <v>45135</v>
      </c>
      <c r="B74" s="111" t="s">
        <v>207</v>
      </c>
      <c r="C74" s="111" t="s">
        <v>242</v>
      </c>
      <c r="D74" s="112">
        <v>4</v>
      </c>
      <c r="E74" s="113">
        <v>250</v>
      </c>
      <c r="F74" s="120">
        <f t="shared" si="6"/>
        <v>1000</v>
      </c>
      <c r="G74" s="111" t="s">
        <v>177</v>
      </c>
      <c r="H74" s="111"/>
      <c r="I74" s="111"/>
      <c r="K74" s="119"/>
      <c r="L74" s="116">
        <f t="shared" si="4"/>
        <v>0</v>
      </c>
      <c r="N74" s="114">
        <f>'tab bord'!L75</f>
        <v>0</v>
      </c>
      <c r="O74" s="114">
        <f t="shared" si="5"/>
        <v>0</v>
      </c>
      <c r="V74" s="121"/>
      <c r="W74" s="122">
        <f t="shared" si="7"/>
        <v>0</v>
      </c>
    </row>
    <row r="75" spans="1:23" ht="13.5" thickBot="1" x14ac:dyDescent="0.2">
      <c r="A75" s="110">
        <v>45140</v>
      </c>
      <c r="B75" s="111" t="s">
        <v>207</v>
      </c>
      <c r="C75" s="111" t="s">
        <v>242</v>
      </c>
      <c r="D75" s="112">
        <v>3</v>
      </c>
      <c r="E75" s="113">
        <v>250</v>
      </c>
      <c r="F75" s="120">
        <f t="shared" si="6"/>
        <v>750</v>
      </c>
      <c r="G75" s="111" t="s">
        <v>177</v>
      </c>
      <c r="H75" s="111"/>
      <c r="I75" s="111"/>
      <c r="K75" s="119"/>
      <c r="L75" s="116">
        <f t="shared" si="4"/>
        <v>0</v>
      </c>
      <c r="N75" s="114">
        <f>'tab bord'!L76</f>
        <v>0</v>
      </c>
      <c r="O75" s="114">
        <f t="shared" si="5"/>
        <v>0</v>
      </c>
      <c r="V75" s="121"/>
      <c r="W75" s="122">
        <f t="shared" si="7"/>
        <v>0</v>
      </c>
    </row>
    <row r="76" spans="1:23" ht="13.5" thickBot="1" x14ac:dyDescent="0.2">
      <c r="A76" s="110">
        <v>45169</v>
      </c>
      <c r="B76" s="111" t="s">
        <v>25</v>
      </c>
      <c r="C76" s="111" t="s">
        <v>243</v>
      </c>
      <c r="D76" s="112">
        <v>3</v>
      </c>
      <c r="E76" s="113">
        <v>90</v>
      </c>
      <c r="F76" s="120">
        <f t="shared" si="6"/>
        <v>270</v>
      </c>
      <c r="G76" s="111" t="s">
        <v>177</v>
      </c>
      <c r="H76" s="111"/>
      <c r="I76" s="111"/>
      <c r="K76" s="119"/>
      <c r="L76" s="116">
        <f t="shared" si="4"/>
        <v>0</v>
      </c>
      <c r="N76" s="114">
        <f>'tab bord'!L77</f>
        <v>0</v>
      </c>
      <c r="O76" s="114">
        <f t="shared" si="5"/>
        <v>0</v>
      </c>
      <c r="V76" s="121"/>
      <c r="W76" s="122">
        <f t="shared" si="7"/>
        <v>0</v>
      </c>
    </row>
    <row r="77" spans="1:23" ht="13.5" thickBot="1" x14ac:dyDescent="0.2">
      <c r="A77" s="110">
        <v>45141</v>
      </c>
      <c r="B77" s="111" t="s">
        <v>10</v>
      </c>
      <c r="C77" s="111" t="s">
        <v>202</v>
      </c>
      <c r="D77" s="112">
        <v>600</v>
      </c>
      <c r="E77" s="113">
        <v>9.3000000000000007</v>
      </c>
      <c r="F77" s="120">
        <f t="shared" si="6"/>
        <v>5580</v>
      </c>
      <c r="G77" s="111" t="s">
        <v>177</v>
      </c>
      <c r="H77" s="111"/>
      <c r="I77" s="111"/>
      <c r="K77" s="119"/>
      <c r="L77" s="116">
        <f t="shared" si="4"/>
        <v>0</v>
      </c>
      <c r="N77" s="114">
        <f>'tab bord'!L78</f>
        <v>0</v>
      </c>
      <c r="O77" s="114">
        <f t="shared" si="5"/>
        <v>0</v>
      </c>
      <c r="V77" s="121"/>
      <c r="W77" s="122">
        <f t="shared" si="7"/>
        <v>0</v>
      </c>
    </row>
    <row r="78" spans="1:23" ht="13.5" thickBot="1" x14ac:dyDescent="0.2">
      <c r="A78" s="110">
        <v>45141</v>
      </c>
      <c r="B78" s="111" t="s">
        <v>10</v>
      </c>
      <c r="C78" s="111" t="s">
        <v>205</v>
      </c>
      <c r="D78" s="112">
        <v>986</v>
      </c>
      <c r="E78" s="113">
        <v>9</v>
      </c>
      <c r="F78" s="120">
        <f t="shared" si="6"/>
        <v>8874</v>
      </c>
      <c r="G78" s="111" t="s">
        <v>177</v>
      </c>
      <c r="H78" s="111"/>
      <c r="I78" s="111"/>
      <c r="K78" s="119"/>
      <c r="L78" s="116">
        <f t="shared" si="4"/>
        <v>0</v>
      </c>
      <c r="N78" s="114">
        <f>'tab bord'!L79</f>
        <v>0</v>
      </c>
      <c r="O78" s="114">
        <f t="shared" si="5"/>
        <v>0</v>
      </c>
      <c r="V78" s="121"/>
      <c r="W78" s="122">
        <f t="shared" si="7"/>
        <v>0</v>
      </c>
    </row>
    <row r="79" spans="1:23" ht="12" customHeight="1" thickBot="1" x14ac:dyDescent="0.2">
      <c r="A79" s="110">
        <v>45141</v>
      </c>
      <c r="B79" s="111" t="s">
        <v>10</v>
      </c>
      <c r="C79" s="111" t="s">
        <v>244</v>
      </c>
      <c r="D79" s="112">
        <v>1016</v>
      </c>
      <c r="E79" s="113">
        <v>9</v>
      </c>
      <c r="F79" s="120">
        <f t="shared" si="6"/>
        <v>9144</v>
      </c>
      <c r="G79" s="111" t="s">
        <v>177</v>
      </c>
      <c r="H79" s="111"/>
      <c r="I79" s="111"/>
      <c r="K79" s="119"/>
      <c r="L79" s="116">
        <f t="shared" si="4"/>
        <v>0</v>
      </c>
      <c r="N79" s="114">
        <f>'tab bord'!L80</f>
        <v>0</v>
      </c>
      <c r="O79" s="114">
        <f t="shared" si="5"/>
        <v>0</v>
      </c>
      <c r="V79" s="121"/>
      <c r="W79" s="122">
        <f t="shared" si="7"/>
        <v>0</v>
      </c>
    </row>
    <row r="80" spans="1:23" ht="13.5" thickBot="1" x14ac:dyDescent="0.2">
      <c r="A80" s="110">
        <v>45141</v>
      </c>
      <c r="B80" s="111" t="s">
        <v>10</v>
      </c>
      <c r="C80" s="111" t="s">
        <v>204</v>
      </c>
      <c r="D80" s="112">
        <v>10</v>
      </c>
      <c r="E80" s="113">
        <v>1560</v>
      </c>
      <c r="F80" s="120">
        <f t="shared" si="6"/>
        <v>15600</v>
      </c>
      <c r="G80" s="111" t="s">
        <v>177</v>
      </c>
      <c r="H80" s="111"/>
      <c r="I80" s="111"/>
      <c r="K80" s="119"/>
      <c r="L80" s="116">
        <f t="shared" si="4"/>
        <v>0</v>
      </c>
      <c r="N80" s="114">
        <f>'tab bord'!L81</f>
        <v>0</v>
      </c>
      <c r="O80" s="114">
        <f t="shared" si="5"/>
        <v>0</v>
      </c>
      <c r="V80" s="121"/>
      <c r="W80" s="122">
        <f t="shared" si="7"/>
        <v>0</v>
      </c>
    </row>
    <row r="81" spans="1:23" ht="13.5" thickBot="1" x14ac:dyDescent="0.2">
      <c r="A81" s="110">
        <v>45133</v>
      </c>
      <c r="B81" s="111" t="s">
        <v>245</v>
      </c>
      <c r="C81" s="111" t="s">
        <v>246</v>
      </c>
      <c r="D81" s="112">
        <v>11</v>
      </c>
      <c r="E81" s="113">
        <v>200</v>
      </c>
      <c r="F81" s="120">
        <f t="shared" si="6"/>
        <v>2200</v>
      </c>
      <c r="G81" s="111" t="s">
        <v>177</v>
      </c>
      <c r="H81" s="111"/>
      <c r="I81" s="111"/>
      <c r="K81" s="119"/>
      <c r="L81" s="116">
        <f t="shared" si="4"/>
        <v>0</v>
      </c>
      <c r="N81" s="114">
        <f>'tab bord'!L82</f>
        <v>0</v>
      </c>
      <c r="O81" s="114">
        <f t="shared" si="5"/>
        <v>0</v>
      </c>
      <c r="V81" s="121"/>
      <c r="W81" s="122">
        <f t="shared" si="7"/>
        <v>0</v>
      </c>
    </row>
    <row r="82" spans="1:23" ht="13.5" thickBot="1" x14ac:dyDescent="0.2">
      <c r="A82" s="110">
        <v>45134</v>
      </c>
      <c r="B82" s="111" t="s">
        <v>245</v>
      </c>
      <c r="C82" s="111" t="s">
        <v>246</v>
      </c>
      <c r="D82" s="112">
        <v>5</v>
      </c>
      <c r="E82" s="113">
        <v>200</v>
      </c>
      <c r="F82" s="120">
        <f t="shared" si="6"/>
        <v>1000</v>
      </c>
      <c r="G82" s="111" t="s">
        <v>177</v>
      </c>
      <c r="H82" s="111"/>
      <c r="I82" s="111"/>
      <c r="K82" s="119"/>
      <c r="L82" s="116">
        <f t="shared" si="4"/>
        <v>0</v>
      </c>
      <c r="N82" s="114">
        <f>'tab bord'!L83</f>
        <v>0</v>
      </c>
      <c r="O82" s="114">
        <f t="shared" si="5"/>
        <v>0</v>
      </c>
      <c r="V82" s="121"/>
      <c r="W82" s="122">
        <f t="shared" si="7"/>
        <v>0</v>
      </c>
    </row>
    <row r="83" spans="1:23" ht="13.5" thickBot="1" x14ac:dyDescent="0.2">
      <c r="A83" s="110">
        <v>45135</v>
      </c>
      <c r="B83" s="111" t="s">
        <v>245</v>
      </c>
      <c r="C83" s="111" t="s">
        <v>246</v>
      </c>
      <c r="D83" s="112">
        <v>5</v>
      </c>
      <c r="E83" s="113">
        <v>200</v>
      </c>
      <c r="F83" s="120">
        <f t="shared" si="6"/>
        <v>1000</v>
      </c>
      <c r="G83" s="111" t="s">
        <v>177</v>
      </c>
      <c r="H83" s="111"/>
      <c r="I83" s="111"/>
      <c r="K83" s="119"/>
      <c r="L83" s="116">
        <f t="shared" si="4"/>
        <v>0</v>
      </c>
      <c r="N83" s="114">
        <f>'tab bord'!L84</f>
        <v>0</v>
      </c>
      <c r="O83" s="114">
        <f t="shared" si="5"/>
        <v>0</v>
      </c>
      <c r="V83" s="121"/>
      <c r="W83" s="122">
        <f t="shared" si="7"/>
        <v>0</v>
      </c>
    </row>
    <row r="84" spans="1:23" ht="11.25" customHeight="1" thickBot="1" x14ac:dyDescent="0.2">
      <c r="A84" s="110">
        <v>45136</v>
      </c>
      <c r="B84" s="111" t="s">
        <v>245</v>
      </c>
      <c r="C84" s="111" t="s">
        <v>246</v>
      </c>
      <c r="D84" s="112">
        <v>7</v>
      </c>
      <c r="E84" s="113">
        <v>200</v>
      </c>
      <c r="F84" s="120">
        <f t="shared" si="6"/>
        <v>1400</v>
      </c>
      <c r="G84" s="111" t="s">
        <v>177</v>
      </c>
      <c r="H84" s="111"/>
      <c r="I84" s="111"/>
      <c r="K84" s="119"/>
      <c r="L84" s="116">
        <f t="shared" si="4"/>
        <v>0</v>
      </c>
      <c r="N84" s="114">
        <f>'tab bord'!L85</f>
        <v>0</v>
      </c>
      <c r="O84" s="114">
        <f t="shared" si="5"/>
        <v>0</v>
      </c>
      <c r="V84" s="121"/>
      <c r="W84" s="122">
        <f t="shared" si="7"/>
        <v>0</v>
      </c>
    </row>
    <row r="85" spans="1:23" ht="13.5" thickBot="1" x14ac:dyDescent="0.2">
      <c r="A85" s="110">
        <v>45119</v>
      </c>
      <c r="B85" s="111" t="s">
        <v>209</v>
      </c>
      <c r="C85" s="111" t="s">
        <v>259</v>
      </c>
      <c r="D85" s="112">
        <v>2</v>
      </c>
      <c r="E85" s="113">
        <v>600</v>
      </c>
      <c r="F85" s="120">
        <f t="shared" si="6"/>
        <v>1200</v>
      </c>
      <c r="G85" s="111" t="s">
        <v>177</v>
      </c>
      <c r="H85" s="111"/>
      <c r="I85" s="111"/>
      <c r="K85" s="119"/>
      <c r="L85" s="116">
        <f t="shared" si="4"/>
        <v>0</v>
      </c>
      <c r="N85" s="114">
        <f>'tab bord'!L86</f>
        <v>0</v>
      </c>
      <c r="O85" s="114">
        <f t="shared" si="5"/>
        <v>0</v>
      </c>
      <c r="V85" s="121"/>
      <c r="W85" s="122">
        <f t="shared" si="7"/>
        <v>0</v>
      </c>
    </row>
    <row r="86" spans="1:23" ht="13.5" thickBot="1" x14ac:dyDescent="0.2">
      <c r="A86" s="110">
        <v>45120</v>
      </c>
      <c r="B86" s="111" t="s">
        <v>209</v>
      </c>
      <c r="C86" s="111" t="s">
        <v>259</v>
      </c>
      <c r="D86" s="112">
        <v>1</v>
      </c>
      <c r="E86" s="113">
        <v>600</v>
      </c>
      <c r="F86" s="120">
        <f t="shared" si="6"/>
        <v>600</v>
      </c>
      <c r="G86" s="111" t="s">
        <v>177</v>
      </c>
      <c r="H86" s="111"/>
      <c r="I86" s="111"/>
      <c r="K86" s="119"/>
      <c r="L86" s="116">
        <f t="shared" si="4"/>
        <v>0</v>
      </c>
      <c r="N86" s="114">
        <f>'tab bord'!L87</f>
        <v>0</v>
      </c>
      <c r="O86" s="114">
        <f t="shared" si="5"/>
        <v>0</v>
      </c>
      <c r="V86" s="121"/>
      <c r="W86" s="122">
        <f t="shared" si="7"/>
        <v>0</v>
      </c>
    </row>
    <row r="87" spans="1:23" ht="13.5" thickBot="1" x14ac:dyDescent="0.2">
      <c r="A87" s="110">
        <v>45124</v>
      </c>
      <c r="B87" s="111" t="s">
        <v>209</v>
      </c>
      <c r="C87" s="111" t="s">
        <v>259</v>
      </c>
      <c r="D87" s="112">
        <v>1</v>
      </c>
      <c r="E87" s="113">
        <v>600</v>
      </c>
      <c r="F87" s="120">
        <f t="shared" si="6"/>
        <v>600</v>
      </c>
      <c r="G87" s="111" t="s">
        <v>177</v>
      </c>
      <c r="H87" s="111"/>
      <c r="I87" s="111"/>
      <c r="K87" s="119"/>
      <c r="L87" s="116">
        <f t="shared" si="4"/>
        <v>0</v>
      </c>
      <c r="N87" s="114">
        <f>'tab bord'!L88</f>
        <v>0</v>
      </c>
      <c r="O87" s="114">
        <f t="shared" si="5"/>
        <v>0</v>
      </c>
      <c r="V87" s="121"/>
      <c r="W87" s="122">
        <f t="shared" si="7"/>
        <v>0</v>
      </c>
    </row>
    <row r="88" spans="1:23" ht="13.5" thickBot="1" x14ac:dyDescent="0.2">
      <c r="A88" s="110">
        <v>45125</v>
      </c>
      <c r="B88" s="111" t="s">
        <v>209</v>
      </c>
      <c r="C88" s="111" t="s">
        <v>259</v>
      </c>
      <c r="D88" s="112">
        <v>2</v>
      </c>
      <c r="E88" s="113">
        <v>600</v>
      </c>
      <c r="F88" s="120">
        <f t="shared" si="6"/>
        <v>1200</v>
      </c>
      <c r="G88" s="111" t="s">
        <v>177</v>
      </c>
      <c r="H88" s="111"/>
      <c r="I88" s="111"/>
      <c r="K88" s="119"/>
      <c r="L88" s="116">
        <f t="shared" si="4"/>
        <v>0</v>
      </c>
      <c r="N88" s="114">
        <f>'tab bord'!L89</f>
        <v>0</v>
      </c>
      <c r="O88" s="114">
        <f t="shared" si="5"/>
        <v>0</v>
      </c>
      <c r="V88" s="121"/>
      <c r="W88" s="122">
        <f t="shared" si="7"/>
        <v>0</v>
      </c>
    </row>
    <row r="89" spans="1:23" ht="13.5" thickBot="1" x14ac:dyDescent="0.2">
      <c r="A89" s="110">
        <v>45126</v>
      </c>
      <c r="B89" s="111" t="s">
        <v>209</v>
      </c>
      <c r="C89" s="111" t="s">
        <v>259</v>
      </c>
      <c r="D89" s="112">
        <v>2</v>
      </c>
      <c r="E89" s="113">
        <v>600</v>
      </c>
      <c r="F89" s="120">
        <f t="shared" si="6"/>
        <v>1200</v>
      </c>
      <c r="G89" s="111" t="s">
        <v>177</v>
      </c>
      <c r="H89" s="111"/>
      <c r="I89" s="111"/>
      <c r="K89" s="119"/>
      <c r="L89" s="116">
        <f t="shared" si="4"/>
        <v>0</v>
      </c>
      <c r="N89" s="114">
        <f>'tab bord'!L90</f>
        <v>0</v>
      </c>
      <c r="O89" s="114">
        <f t="shared" si="5"/>
        <v>0</v>
      </c>
      <c r="V89" s="121"/>
      <c r="W89" s="122">
        <f t="shared" si="7"/>
        <v>0</v>
      </c>
    </row>
    <row r="90" spans="1:23" ht="13.5" thickBot="1" x14ac:dyDescent="0.2">
      <c r="A90" s="110">
        <v>45128</v>
      </c>
      <c r="B90" s="111" t="s">
        <v>209</v>
      </c>
      <c r="C90" s="111" t="s">
        <v>259</v>
      </c>
      <c r="D90" s="112">
        <v>3</v>
      </c>
      <c r="E90" s="113">
        <v>600</v>
      </c>
      <c r="F90" s="120">
        <f t="shared" si="6"/>
        <v>1800</v>
      </c>
      <c r="G90" s="111" t="s">
        <v>177</v>
      </c>
      <c r="H90" s="111"/>
      <c r="I90" s="111"/>
      <c r="K90" s="119"/>
      <c r="L90" s="116">
        <f t="shared" si="4"/>
        <v>0</v>
      </c>
      <c r="N90" s="114">
        <f>'tab bord'!L91</f>
        <v>0</v>
      </c>
      <c r="O90" s="114">
        <f t="shared" si="5"/>
        <v>0</v>
      </c>
      <c r="V90" s="121"/>
      <c r="W90" s="122">
        <f t="shared" si="7"/>
        <v>0</v>
      </c>
    </row>
    <row r="91" spans="1:23" ht="13.5" thickBot="1" x14ac:dyDescent="0.2">
      <c r="A91" s="110">
        <v>45122</v>
      </c>
      <c r="B91" s="111" t="s">
        <v>249</v>
      </c>
      <c r="C91" s="111" t="s">
        <v>250</v>
      </c>
      <c r="D91" s="112">
        <v>2682</v>
      </c>
      <c r="E91" s="113">
        <v>17</v>
      </c>
      <c r="F91" s="120">
        <f t="shared" si="6"/>
        <v>45594</v>
      </c>
      <c r="G91" s="111" t="s">
        <v>177</v>
      </c>
      <c r="H91" s="111"/>
      <c r="I91" s="111"/>
      <c r="K91" s="119"/>
      <c r="L91" s="116">
        <f t="shared" si="4"/>
        <v>0</v>
      </c>
      <c r="N91" s="114">
        <f>'tab bord'!L92</f>
        <v>0</v>
      </c>
      <c r="O91" s="114">
        <f t="shared" si="5"/>
        <v>0</v>
      </c>
      <c r="V91" s="121"/>
      <c r="W91" s="122">
        <f t="shared" si="7"/>
        <v>0</v>
      </c>
    </row>
    <row r="92" spans="1:23" ht="13.5" thickBot="1" x14ac:dyDescent="0.2">
      <c r="A92" s="110">
        <v>45147</v>
      </c>
      <c r="B92" s="111" t="s">
        <v>25</v>
      </c>
      <c r="C92" s="111" t="s">
        <v>255</v>
      </c>
      <c r="D92" s="112">
        <v>13</v>
      </c>
      <c r="E92" s="113">
        <v>4</v>
      </c>
      <c r="F92" s="120">
        <f t="shared" si="6"/>
        <v>52</v>
      </c>
      <c r="G92" s="111" t="s">
        <v>177</v>
      </c>
      <c r="H92" s="111"/>
      <c r="I92" s="111"/>
      <c r="K92" s="119"/>
      <c r="L92" s="116">
        <f t="shared" si="4"/>
        <v>0</v>
      </c>
      <c r="N92" s="114">
        <f>'tab bord'!L93</f>
        <v>0</v>
      </c>
      <c r="O92" s="114">
        <f t="shared" si="5"/>
        <v>0</v>
      </c>
      <c r="V92" s="121"/>
      <c r="W92" s="122">
        <f t="shared" si="7"/>
        <v>0</v>
      </c>
    </row>
    <row r="93" spans="1:23" ht="13.5" thickBot="1" x14ac:dyDescent="0.2">
      <c r="A93" s="110">
        <v>45146</v>
      </c>
      <c r="B93" s="111" t="s">
        <v>15</v>
      </c>
      <c r="C93" s="111" t="s">
        <v>206</v>
      </c>
      <c r="D93" s="112">
        <v>27</v>
      </c>
      <c r="E93" s="113">
        <v>740</v>
      </c>
      <c r="F93" s="120">
        <f t="shared" si="6"/>
        <v>19980</v>
      </c>
      <c r="G93" s="111" t="s">
        <v>177</v>
      </c>
      <c r="H93" s="111"/>
      <c r="I93" s="111"/>
      <c r="K93" s="119"/>
      <c r="L93" s="116">
        <f t="shared" si="4"/>
        <v>0</v>
      </c>
      <c r="N93" s="114">
        <f>'tab bord'!L94</f>
        <v>0</v>
      </c>
      <c r="O93" s="114">
        <f t="shared" si="5"/>
        <v>0</v>
      </c>
      <c r="V93" s="121"/>
      <c r="W93" s="122">
        <f t="shared" si="7"/>
        <v>0</v>
      </c>
    </row>
    <row r="94" spans="1:23" ht="13.5" thickBot="1" x14ac:dyDescent="0.2">
      <c r="A94" s="110">
        <v>45146</v>
      </c>
      <c r="B94" s="111" t="s">
        <v>12</v>
      </c>
      <c r="C94" s="111" t="s">
        <v>256</v>
      </c>
      <c r="D94" s="112">
        <v>1</v>
      </c>
      <c r="E94" s="113">
        <v>660</v>
      </c>
      <c r="F94" s="120">
        <f t="shared" si="6"/>
        <v>660</v>
      </c>
      <c r="G94" s="111" t="s">
        <v>177</v>
      </c>
      <c r="H94" s="111"/>
      <c r="I94" s="111"/>
      <c r="K94" s="119"/>
      <c r="L94" s="116">
        <f t="shared" si="4"/>
        <v>0</v>
      </c>
      <c r="N94" s="114">
        <f>'tab bord'!L95</f>
        <v>0</v>
      </c>
      <c r="O94" s="114">
        <f t="shared" si="5"/>
        <v>0</v>
      </c>
      <c r="V94" s="121"/>
      <c r="W94" s="122">
        <f t="shared" si="7"/>
        <v>0</v>
      </c>
    </row>
    <row r="95" spans="1:23" ht="13.5" thickBot="1" x14ac:dyDescent="0.2">
      <c r="A95" s="110">
        <v>45146</v>
      </c>
      <c r="B95" s="111" t="s">
        <v>25</v>
      </c>
      <c r="C95" s="111" t="s">
        <v>257</v>
      </c>
      <c r="D95" s="112">
        <v>1</v>
      </c>
      <c r="E95" s="113">
        <v>9280</v>
      </c>
      <c r="F95" s="120">
        <f t="shared" si="6"/>
        <v>9280</v>
      </c>
      <c r="G95" s="111" t="s">
        <v>177</v>
      </c>
      <c r="H95" s="111"/>
      <c r="I95" s="111"/>
      <c r="K95" s="119"/>
      <c r="L95" s="116">
        <f t="shared" si="4"/>
        <v>0</v>
      </c>
      <c r="N95" s="114">
        <f>'tab bord'!L96</f>
        <v>0</v>
      </c>
      <c r="O95" s="114">
        <f t="shared" si="5"/>
        <v>0</v>
      </c>
      <c r="V95" s="121"/>
      <c r="W95" s="122">
        <f t="shared" si="7"/>
        <v>0</v>
      </c>
    </row>
    <row r="96" spans="1:23" ht="13.5" thickBot="1" x14ac:dyDescent="0.2">
      <c r="A96" s="110">
        <v>45139</v>
      </c>
      <c r="B96" s="111" t="s">
        <v>25</v>
      </c>
      <c r="C96" s="111" t="s">
        <v>258</v>
      </c>
      <c r="D96" s="112">
        <v>1</v>
      </c>
      <c r="E96" s="113">
        <v>5520</v>
      </c>
      <c r="F96" s="120">
        <f t="shared" si="6"/>
        <v>5520</v>
      </c>
      <c r="G96" s="111" t="s">
        <v>177</v>
      </c>
      <c r="H96" s="111"/>
      <c r="I96" s="111"/>
      <c r="K96" s="119"/>
      <c r="L96" s="116">
        <f t="shared" si="4"/>
        <v>0</v>
      </c>
      <c r="N96" s="114">
        <f>'tab bord'!L97</f>
        <v>0</v>
      </c>
      <c r="O96" s="114">
        <f t="shared" si="5"/>
        <v>0</v>
      </c>
      <c r="V96" s="121"/>
      <c r="W96" s="122">
        <f t="shared" si="7"/>
        <v>0</v>
      </c>
    </row>
    <row r="97" spans="1:23" ht="13.5" thickBot="1" x14ac:dyDescent="0.2">
      <c r="A97" s="110">
        <v>45149</v>
      </c>
      <c r="B97" s="111" t="s">
        <v>15</v>
      </c>
      <c r="C97" s="111" t="s">
        <v>206</v>
      </c>
      <c r="D97" s="112">
        <v>8</v>
      </c>
      <c r="E97" s="113">
        <v>740</v>
      </c>
      <c r="F97" s="120">
        <f t="shared" si="6"/>
        <v>5920</v>
      </c>
      <c r="G97" s="111" t="s">
        <v>177</v>
      </c>
      <c r="H97" s="111"/>
      <c r="I97" s="111"/>
      <c r="K97" s="119"/>
      <c r="L97" s="116">
        <f t="shared" si="4"/>
        <v>0</v>
      </c>
      <c r="N97" s="114">
        <f>'tab bord'!L98</f>
        <v>0</v>
      </c>
      <c r="O97" s="114">
        <f t="shared" si="5"/>
        <v>0</v>
      </c>
      <c r="V97" s="121"/>
      <c r="W97" s="122">
        <f t="shared" si="7"/>
        <v>0</v>
      </c>
    </row>
    <row r="98" spans="1:23" ht="13.5" thickBot="1" x14ac:dyDescent="0.2">
      <c r="A98" s="110">
        <v>45146</v>
      </c>
      <c r="B98" s="111" t="s">
        <v>209</v>
      </c>
      <c r="C98" s="111" t="s">
        <v>259</v>
      </c>
      <c r="D98" s="112">
        <v>2</v>
      </c>
      <c r="E98" s="113">
        <v>600</v>
      </c>
      <c r="F98" s="120">
        <f t="shared" si="6"/>
        <v>1200</v>
      </c>
      <c r="G98" s="111" t="s">
        <v>177</v>
      </c>
      <c r="H98" s="111"/>
      <c r="I98" s="111"/>
      <c r="K98" s="119"/>
      <c r="L98" s="116">
        <f t="shared" si="4"/>
        <v>0</v>
      </c>
      <c r="N98" s="114">
        <f>'tab bord'!L99</f>
        <v>0</v>
      </c>
      <c r="O98" s="114">
        <f t="shared" si="5"/>
        <v>0</v>
      </c>
      <c r="V98" s="121"/>
      <c r="W98" s="122">
        <f t="shared" si="7"/>
        <v>0</v>
      </c>
    </row>
    <row r="99" spans="1:23" ht="13.5" thickBot="1" x14ac:dyDescent="0.2">
      <c r="A99" s="110">
        <v>45145</v>
      </c>
      <c r="B99" s="111" t="s">
        <v>209</v>
      </c>
      <c r="C99" s="111" t="s">
        <v>264</v>
      </c>
      <c r="D99" s="112">
        <v>1</v>
      </c>
      <c r="E99" s="113">
        <v>500</v>
      </c>
      <c r="F99" s="120">
        <f t="shared" si="6"/>
        <v>500</v>
      </c>
      <c r="G99" s="111" t="s">
        <v>177</v>
      </c>
      <c r="H99" s="111"/>
      <c r="I99" s="111"/>
      <c r="K99" s="119"/>
      <c r="L99" s="116">
        <f t="shared" si="4"/>
        <v>0</v>
      </c>
      <c r="N99" s="114">
        <f>'tab bord'!L100</f>
        <v>0</v>
      </c>
      <c r="O99" s="114">
        <f t="shared" si="5"/>
        <v>0</v>
      </c>
      <c r="V99" s="121"/>
      <c r="W99" s="122">
        <f t="shared" si="7"/>
        <v>0</v>
      </c>
    </row>
    <row r="100" spans="1:23" ht="13.5" thickBot="1" x14ac:dyDescent="0.2">
      <c r="A100" s="110">
        <v>45150</v>
      </c>
      <c r="B100" s="111" t="s">
        <v>209</v>
      </c>
      <c r="C100" s="111" t="s">
        <v>259</v>
      </c>
      <c r="D100" s="112">
        <v>2</v>
      </c>
      <c r="E100" s="113">
        <v>600</v>
      </c>
      <c r="F100" s="120">
        <f t="shared" si="6"/>
        <v>1200</v>
      </c>
      <c r="G100" s="111" t="s">
        <v>177</v>
      </c>
      <c r="H100" s="111"/>
      <c r="I100" s="111"/>
      <c r="K100" s="119"/>
      <c r="L100" s="116">
        <f t="shared" si="4"/>
        <v>0</v>
      </c>
      <c r="N100" s="114">
        <f>'tab bord'!L101</f>
        <v>0</v>
      </c>
      <c r="O100" s="114">
        <f t="shared" si="5"/>
        <v>0</v>
      </c>
      <c r="V100" s="121"/>
      <c r="W100" s="122">
        <f t="shared" si="7"/>
        <v>0</v>
      </c>
    </row>
    <row r="101" spans="1:23" ht="13.5" thickBot="1" x14ac:dyDescent="0.2">
      <c r="A101" s="110">
        <v>45150</v>
      </c>
      <c r="B101" s="111" t="s">
        <v>245</v>
      </c>
      <c r="C101" s="111" t="s">
        <v>260</v>
      </c>
      <c r="D101" s="112">
        <v>7</v>
      </c>
      <c r="E101" s="113">
        <v>200</v>
      </c>
      <c r="F101" s="120">
        <f t="shared" si="6"/>
        <v>1400</v>
      </c>
      <c r="G101" s="111" t="s">
        <v>177</v>
      </c>
      <c r="H101" s="111"/>
      <c r="I101" s="111"/>
      <c r="K101" s="119"/>
      <c r="L101" s="116">
        <f t="shared" si="4"/>
        <v>0</v>
      </c>
      <c r="N101" s="114">
        <f>'tab bord'!L102</f>
        <v>0</v>
      </c>
      <c r="O101" s="114">
        <f t="shared" si="5"/>
        <v>0</v>
      </c>
      <c r="V101" s="121"/>
      <c r="W101" s="122">
        <f t="shared" si="7"/>
        <v>0</v>
      </c>
    </row>
    <row r="102" spans="1:23" ht="13.5" thickBot="1" x14ac:dyDescent="0.2">
      <c r="A102" s="110">
        <v>45152</v>
      </c>
      <c r="B102" s="111" t="s">
        <v>209</v>
      </c>
      <c r="C102" s="111" t="s">
        <v>259</v>
      </c>
      <c r="D102" s="112">
        <v>2</v>
      </c>
      <c r="E102" s="113">
        <v>600</v>
      </c>
      <c r="F102" s="120">
        <f t="shared" si="6"/>
        <v>1200</v>
      </c>
      <c r="G102" s="111" t="s">
        <v>177</v>
      </c>
      <c r="H102" s="111"/>
      <c r="I102" s="111"/>
      <c r="K102" s="119"/>
      <c r="L102" s="116">
        <f t="shared" si="4"/>
        <v>0</v>
      </c>
      <c r="N102" s="114">
        <f>'tab bord'!L103</f>
        <v>0</v>
      </c>
      <c r="O102" s="114">
        <f t="shared" si="5"/>
        <v>0</v>
      </c>
      <c r="V102" s="121"/>
      <c r="W102" s="122">
        <f t="shared" si="7"/>
        <v>0</v>
      </c>
    </row>
    <row r="103" spans="1:23" ht="13.5" thickBot="1" x14ac:dyDescent="0.2">
      <c r="A103" s="110">
        <v>45153</v>
      </c>
      <c r="B103" s="111" t="s">
        <v>25</v>
      </c>
      <c r="C103" s="111" t="s">
        <v>261</v>
      </c>
      <c r="D103" s="112">
        <v>10</v>
      </c>
      <c r="E103" s="113">
        <v>41.5</v>
      </c>
      <c r="F103" s="120">
        <f t="shared" si="6"/>
        <v>415</v>
      </c>
      <c r="G103" s="111" t="s">
        <v>177</v>
      </c>
      <c r="H103" s="111"/>
      <c r="I103" s="111"/>
      <c r="K103" s="119"/>
      <c r="L103" s="116">
        <f t="shared" si="4"/>
        <v>0</v>
      </c>
      <c r="N103" s="114">
        <f>'tab bord'!L104</f>
        <v>0</v>
      </c>
      <c r="O103" s="114">
        <f t="shared" si="5"/>
        <v>0</v>
      </c>
      <c r="V103" s="121"/>
      <c r="W103" s="122">
        <f t="shared" si="7"/>
        <v>0</v>
      </c>
    </row>
    <row r="104" spans="1:23" ht="13.5" thickBot="1" x14ac:dyDescent="0.2">
      <c r="A104" s="110">
        <v>45153</v>
      </c>
      <c r="B104" s="111" t="s">
        <v>25</v>
      </c>
      <c r="C104" s="111" t="s">
        <v>262</v>
      </c>
      <c r="D104" s="112">
        <v>10</v>
      </c>
      <c r="E104" s="113">
        <v>44</v>
      </c>
      <c r="F104" s="120">
        <f t="shared" si="6"/>
        <v>440</v>
      </c>
      <c r="G104" s="111" t="s">
        <v>177</v>
      </c>
      <c r="H104" s="111"/>
      <c r="I104" s="111"/>
      <c r="K104" s="119"/>
      <c r="L104" s="116">
        <f t="shared" si="4"/>
        <v>0</v>
      </c>
      <c r="N104" s="114">
        <f>'tab bord'!L105</f>
        <v>0</v>
      </c>
      <c r="O104" s="114">
        <f t="shared" si="5"/>
        <v>0</v>
      </c>
      <c r="V104" s="121"/>
      <c r="W104" s="122">
        <f t="shared" si="7"/>
        <v>0</v>
      </c>
    </row>
    <row r="105" spans="1:23" ht="12" thickBot="1" x14ac:dyDescent="0.2">
      <c r="A105" s="110">
        <v>45153</v>
      </c>
      <c r="B105" s="111" t="s">
        <v>25</v>
      </c>
      <c r="C105" s="111" t="s">
        <v>261</v>
      </c>
      <c r="D105" s="112">
        <v>12</v>
      </c>
      <c r="E105" s="113">
        <v>54.167000000000002</v>
      </c>
      <c r="F105" s="120">
        <f t="shared" si="6"/>
        <v>650.00400000000002</v>
      </c>
      <c r="G105" s="111" t="s">
        <v>177</v>
      </c>
      <c r="H105" s="111"/>
      <c r="I105" s="111"/>
      <c r="K105" s="119"/>
      <c r="L105" s="116">
        <f t="shared" si="4"/>
        <v>0</v>
      </c>
      <c r="N105" s="114">
        <f>'tab bord'!L106</f>
        <v>0</v>
      </c>
      <c r="O105" s="114">
        <f t="shared" si="5"/>
        <v>0</v>
      </c>
      <c r="V105" s="7"/>
      <c r="W105" s="122">
        <f t="shared" si="7"/>
        <v>0</v>
      </c>
    </row>
    <row r="106" spans="1:23" ht="12" thickBot="1" x14ac:dyDescent="0.2">
      <c r="A106" s="110">
        <v>45152</v>
      </c>
      <c r="B106" s="111" t="s">
        <v>209</v>
      </c>
      <c r="C106" s="111" t="s">
        <v>259</v>
      </c>
      <c r="D106" s="112">
        <v>4</v>
      </c>
      <c r="E106" s="113">
        <v>600</v>
      </c>
      <c r="F106" s="120">
        <f t="shared" si="6"/>
        <v>2400</v>
      </c>
      <c r="G106" s="111" t="s">
        <v>177</v>
      </c>
      <c r="H106" s="111"/>
      <c r="I106" s="111"/>
      <c r="K106" s="119"/>
      <c r="L106" s="116">
        <f t="shared" si="4"/>
        <v>0</v>
      </c>
      <c r="N106" s="114">
        <f>'tab bord'!L107</f>
        <v>0</v>
      </c>
      <c r="O106" s="114">
        <f t="shared" si="5"/>
        <v>0</v>
      </c>
      <c r="V106" s="7"/>
      <c r="W106" s="122">
        <f t="shared" si="7"/>
        <v>0</v>
      </c>
    </row>
    <row r="107" spans="1:23" ht="12" thickBot="1" x14ac:dyDescent="0.2">
      <c r="A107" s="110">
        <v>45152</v>
      </c>
      <c r="B107" s="111" t="s">
        <v>209</v>
      </c>
      <c r="C107" s="111" t="s">
        <v>264</v>
      </c>
      <c r="D107" s="112">
        <v>1</v>
      </c>
      <c r="E107" s="113">
        <v>500</v>
      </c>
      <c r="F107" s="120">
        <f t="shared" si="6"/>
        <v>500</v>
      </c>
      <c r="G107" s="111" t="s">
        <v>177</v>
      </c>
      <c r="H107" s="111"/>
      <c r="I107" s="111"/>
      <c r="K107" s="119"/>
      <c r="L107" s="116">
        <f t="shared" si="4"/>
        <v>0</v>
      </c>
      <c r="N107" s="114">
        <f>'tab bord'!L108</f>
        <v>0</v>
      </c>
      <c r="O107" s="114">
        <f t="shared" si="5"/>
        <v>0</v>
      </c>
      <c r="V107" s="7"/>
      <c r="W107" s="122">
        <f t="shared" si="7"/>
        <v>0</v>
      </c>
    </row>
    <row r="108" spans="1:23" ht="12" thickBot="1" x14ac:dyDescent="0.2">
      <c r="A108" s="110">
        <v>45152</v>
      </c>
      <c r="B108" s="111" t="s">
        <v>209</v>
      </c>
      <c r="C108" s="111" t="s">
        <v>263</v>
      </c>
      <c r="D108" s="112">
        <v>1</v>
      </c>
      <c r="E108" s="113">
        <v>450</v>
      </c>
      <c r="F108" s="120">
        <f t="shared" si="6"/>
        <v>450</v>
      </c>
      <c r="G108" s="111" t="s">
        <v>177</v>
      </c>
      <c r="H108" s="111"/>
      <c r="I108" s="111"/>
      <c r="K108" s="119"/>
      <c r="L108" s="116">
        <f t="shared" si="4"/>
        <v>0</v>
      </c>
      <c r="N108" s="114">
        <f>'tab bord'!L109</f>
        <v>0</v>
      </c>
      <c r="O108" s="114">
        <f t="shared" si="5"/>
        <v>0</v>
      </c>
      <c r="V108" s="7"/>
      <c r="W108" s="122">
        <f t="shared" si="7"/>
        <v>0</v>
      </c>
    </row>
    <row r="109" spans="1:23" ht="12" thickBot="1" x14ac:dyDescent="0.2">
      <c r="A109" s="110">
        <v>45121</v>
      </c>
      <c r="B109" s="111" t="s">
        <v>209</v>
      </c>
      <c r="C109" s="111" t="s">
        <v>264</v>
      </c>
      <c r="D109" s="112">
        <v>1</v>
      </c>
      <c r="E109" s="113">
        <v>500</v>
      </c>
      <c r="F109" s="120">
        <f t="shared" si="6"/>
        <v>500</v>
      </c>
      <c r="G109" s="111" t="s">
        <v>177</v>
      </c>
      <c r="H109" s="111"/>
      <c r="I109" s="111"/>
      <c r="K109" s="119"/>
      <c r="L109" s="116">
        <f t="shared" si="4"/>
        <v>0</v>
      </c>
      <c r="N109" s="114">
        <f>'tab bord'!L110</f>
        <v>0</v>
      </c>
      <c r="O109" s="114">
        <f t="shared" si="5"/>
        <v>0</v>
      </c>
      <c r="V109" s="7"/>
      <c r="W109" s="122">
        <f t="shared" si="7"/>
        <v>0</v>
      </c>
    </row>
    <row r="110" spans="1:23" ht="12" thickBot="1" x14ac:dyDescent="0.2">
      <c r="A110" s="110">
        <v>45122</v>
      </c>
      <c r="B110" s="111" t="s">
        <v>209</v>
      </c>
      <c r="C110" s="111" t="s">
        <v>264</v>
      </c>
      <c r="D110" s="112">
        <v>1</v>
      </c>
      <c r="E110" s="113">
        <v>500</v>
      </c>
      <c r="F110" s="120">
        <f t="shared" si="6"/>
        <v>500</v>
      </c>
      <c r="G110" s="111" t="s">
        <v>177</v>
      </c>
      <c r="H110" s="111"/>
      <c r="I110" s="111"/>
      <c r="K110" s="119"/>
      <c r="L110" s="116">
        <f t="shared" si="4"/>
        <v>0</v>
      </c>
      <c r="N110" s="114">
        <f>'tab bord'!L111</f>
        <v>0</v>
      </c>
      <c r="O110" s="114">
        <f t="shared" si="5"/>
        <v>0</v>
      </c>
      <c r="V110" s="7"/>
      <c r="W110" s="122">
        <f t="shared" si="7"/>
        <v>0</v>
      </c>
    </row>
    <row r="111" spans="1:23" ht="12" thickBot="1" x14ac:dyDescent="0.2">
      <c r="A111" s="110">
        <v>45122</v>
      </c>
      <c r="B111" s="111" t="s">
        <v>209</v>
      </c>
      <c r="C111" s="111" t="s">
        <v>263</v>
      </c>
      <c r="D111" s="112">
        <v>2</v>
      </c>
      <c r="E111" s="113">
        <v>450</v>
      </c>
      <c r="F111" s="120">
        <f t="shared" si="6"/>
        <v>900</v>
      </c>
      <c r="G111" s="111" t="s">
        <v>177</v>
      </c>
      <c r="H111" s="111"/>
      <c r="I111" s="111"/>
      <c r="K111" s="119"/>
      <c r="L111" s="116">
        <f t="shared" si="4"/>
        <v>0</v>
      </c>
      <c r="N111" s="114">
        <f>'tab bord'!L112</f>
        <v>0</v>
      </c>
      <c r="O111" s="114">
        <f t="shared" si="5"/>
        <v>0</v>
      </c>
    </row>
    <row r="112" spans="1:23" ht="12" thickBot="1" x14ac:dyDescent="0.2">
      <c r="A112" s="110">
        <v>45124</v>
      </c>
      <c r="B112" s="111" t="s">
        <v>209</v>
      </c>
      <c r="C112" s="111" t="s">
        <v>264</v>
      </c>
      <c r="D112" s="112">
        <v>5</v>
      </c>
      <c r="E112" s="113">
        <v>500</v>
      </c>
      <c r="F112" s="120">
        <f t="shared" si="6"/>
        <v>2500</v>
      </c>
      <c r="G112" s="111" t="s">
        <v>177</v>
      </c>
      <c r="H112" s="111"/>
      <c r="I112" s="111"/>
      <c r="K112" s="119"/>
      <c r="L112" s="116">
        <f t="shared" si="4"/>
        <v>0</v>
      </c>
      <c r="N112" s="114">
        <f>'tab bord'!L113</f>
        <v>0</v>
      </c>
      <c r="O112" s="114">
        <f t="shared" si="5"/>
        <v>0</v>
      </c>
    </row>
    <row r="113" spans="1:15" ht="12" thickBot="1" x14ac:dyDescent="0.2">
      <c r="A113" s="110">
        <v>45126</v>
      </c>
      <c r="B113" s="111" t="s">
        <v>209</v>
      </c>
      <c r="C113" s="111" t="s">
        <v>264</v>
      </c>
      <c r="D113" s="112">
        <v>9</v>
      </c>
      <c r="E113" s="113">
        <v>500</v>
      </c>
      <c r="F113" s="120">
        <f t="shared" si="6"/>
        <v>4500</v>
      </c>
      <c r="G113" s="111" t="s">
        <v>177</v>
      </c>
      <c r="H113" s="111"/>
      <c r="I113" s="111"/>
      <c r="K113" s="119"/>
      <c r="L113" s="116">
        <f t="shared" si="4"/>
        <v>0</v>
      </c>
      <c r="N113" s="114">
        <f>'tab bord'!L114</f>
        <v>0</v>
      </c>
      <c r="O113" s="114">
        <f t="shared" si="5"/>
        <v>0</v>
      </c>
    </row>
    <row r="114" spans="1:15" ht="12" thickBot="1" x14ac:dyDescent="0.2">
      <c r="A114" s="110">
        <v>45128</v>
      </c>
      <c r="B114" s="111" t="s">
        <v>209</v>
      </c>
      <c r="C114" s="111" t="s">
        <v>264</v>
      </c>
      <c r="D114" s="112">
        <v>8</v>
      </c>
      <c r="E114" s="113">
        <v>500</v>
      </c>
      <c r="F114" s="120">
        <f t="shared" si="6"/>
        <v>4000</v>
      </c>
      <c r="G114" s="111" t="s">
        <v>177</v>
      </c>
      <c r="H114" s="111"/>
      <c r="I114" s="111"/>
      <c r="K114" s="119"/>
      <c r="L114" s="116">
        <f t="shared" ref="L114:L177" si="8">SUMIF(B:B,K114,F:F)</f>
        <v>0</v>
      </c>
      <c r="N114" s="114">
        <f>'tab bord'!L115</f>
        <v>0</v>
      </c>
      <c r="O114" s="114">
        <f t="shared" si="5"/>
        <v>0</v>
      </c>
    </row>
    <row r="115" spans="1:15" ht="12" thickBot="1" x14ac:dyDescent="0.2">
      <c r="A115" s="110">
        <v>45128</v>
      </c>
      <c r="B115" s="111" t="s">
        <v>209</v>
      </c>
      <c r="C115" s="111" t="s">
        <v>263</v>
      </c>
      <c r="D115" s="112">
        <v>2</v>
      </c>
      <c r="E115" s="113">
        <v>450</v>
      </c>
      <c r="F115" s="120">
        <f t="shared" si="6"/>
        <v>900</v>
      </c>
      <c r="G115" s="111" t="s">
        <v>177</v>
      </c>
      <c r="H115" s="111"/>
      <c r="I115" s="111"/>
      <c r="K115" s="119"/>
      <c r="L115" s="116">
        <f t="shared" si="8"/>
        <v>0</v>
      </c>
      <c r="N115" s="114">
        <f>'tab bord'!L116</f>
        <v>0</v>
      </c>
      <c r="O115" s="114">
        <f t="shared" si="5"/>
        <v>0</v>
      </c>
    </row>
    <row r="116" spans="1:15" ht="12" thickBot="1" x14ac:dyDescent="0.2">
      <c r="A116" s="110">
        <v>45129</v>
      </c>
      <c r="B116" s="111" t="s">
        <v>209</v>
      </c>
      <c r="C116" s="111" t="s">
        <v>263</v>
      </c>
      <c r="D116" s="112">
        <v>2</v>
      </c>
      <c r="E116" s="113">
        <v>450</v>
      </c>
      <c r="F116" s="120">
        <f t="shared" si="6"/>
        <v>900</v>
      </c>
      <c r="G116" s="111" t="s">
        <v>177</v>
      </c>
      <c r="H116" s="111"/>
      <c r="I116" s="111"/>
      <c r="K116" s="119"/>
      <c r="L116" s="116">
        <f t="shared" si="8"/>
        <v>0</v>
      </c>
      <c r="N116" s="114">
        <f>'tab bord'!L117</f>
        <v>0</v>
      </c>
      <c r="O116" s="114">
        <f t="shared" si="5"/>
        <v>0</v>
      </c>
    </row>
    <row r="117" spans="1:15" ht="12" thickBot="1" x14ac:dyDescent="0.2">
      <c r="A117" s="110">
        <v>45129</v>
      </c>
      <c r="B117" s="111" t="s">
        <v>209</v>
      </c>
      <c r="C117" s="111" t="s">
        <v>264</v>
      </c>
      <c r="D117" s="112">
        <v>2</v>
      </c>
      <c r="E117" s="113">
        <v>500</v>
      </c>
      <c r="F117" s="120">
        <f t="shared" si="6"/>
        <v>1000</v>
      </c>
      <c r="G117" s="111" t="s">
        <v>177</v>
      </c>
      <c r="H117" s="111"/>
      <c r="I117" s="111"/>
      <c r="K117" s="119"/>
      <c r="L117" s="116">
        <f t="shared" si="8"/>
        <v>0</v>
      </c>
      <c r="N117" s="114">
        <f>'tab bord'!L118</f>
        <v>0</v>
      </c>
      <c r="O117" s="114">
        <f t="shared" si="5"/>
        <v>0</v>
      </c>
    </row>
    <row r="118" spans="1:15" ht="12" thickBot="1" x14ac:dyDescent="0.2">
      <c r="A118" s="110">
        <v>45131</v>
      </c>
      <c r="B118" s="111" t="s">
        <v>209</v>
      </c>
      <c r="C118" s="111" t="s">
        <v>264</v>
      </c>
      <c r="D118" s="112">
        <v>6</v>
      </c>
      <c r="E118" s="113">
        <v>500</v>
      </c>
      <c r="F118" s="120">
        <f t="shared" si="6"/>
        <v>3000</v>
      </c>
      <c r="G118" s="111" t="s">
        <v>177</v>
      </c>
      <c r="H118" s="111"/>
      <c r="I118" s="111"/>
      <c r="K118" s="119"/>
      <c r="L118" s="116">
        <f t="shared" si="8"/>
        <v>0</v>
      </c>
      <c r="N118" s="114">
        <f>'tab bord'!L119</f>
        <v>0</v>
      </c>
      <c r="O118" s="114">
        <f t="shared" si="5"/>
        <v>0</v>
      </c>
    </row>
    <row r="119" spans="1:15" ht="12" thickBot="1" x14ac:dyDescent="0.2">
      <c r="A119" s="110">
        <v>45131</v>
      </c>
      <c r="B119" s="111" t="s">
        <v>209</v>
      </c>
      <c r="C119" s="111" t="s">
        <v>263</v>
      </c>
      <c r="D119" s="112">
        <v>9</v>
      </c>
      <c r="E119" s="113">
        <v>450</v>
      </c>
      <c r="F119" s="120">
        <f t="shared" si="6"/>
        <v>4050</v>
      </c>
      <c r="G119" s="111" t="s">
        <v>177</v>
      </c>
      <c r="H119" s="111"/>
      <c r="I119" s="111"/>
      <c r="K119" s="119"/>
      <c r="L119" s="116">
        <f t="shared" si="8"/>
        <v>0</v>
      </c>
      <c r="N119" s="114">
        <f>'tab bord'!L120</f>
        <v>0</v>
      </c>
      <c r="O119" s="114">
        <f t="shared" si="5"/>
        <v>0</v>
      </c>
    </row>
    <row r="120" spans="1:15" ht="12" thickBot="1" x14ac:dyDescent="0.2">
      <c r="A120" s="110">
        <v>45132</v>
      </c>
      <c r="B120" s="111" t="s">
        <v>209</v>
      </c>
      <c r="C120" s="111" t="s">
        <v>264</v>
      </c>
      <c r="D120" s="112">
        <v>4</v>
      </c>
      <c r="E120" s="113">
        <v>500</v>
      </c>
      <c r="F120" s="120">
        <f t="shared" si="6"/>
        <v>2000</v>
      </c>
      <c r="G120" s="111" t="s">
        <v>177</v>
      </c>
      <c r="H120" s="111"/>
      <c r="I120" s="111"/>
      <c r="K120" s="119"/>
      <c r="L120" s="116">
        <f t="shared" si="8"/>
        <v>0</v>
      </c>
      <c r="N120" s="114">
        <f>'tab bord'!L121</f>
        <v>0</v>
      </c>
      <c r="O120" s="114">
        <f t="shared" si="5"/>
        <v>0</v>
      </c>
    </row>
    <row r="121" spans="1:15" ht="12" thickBot="1" x14ac:dyDescent="0.2">
      <c r="A121" s="110">
        <v>45132</v>
      </c>
      <c r="B121" s="111" t="s">
        <v>209</v>
      </c>
      <c r="C121" s="111" t="s">
        <v>263</v>
      </c>
      <c r="D121" s="112">
        <v>5</v>
      </c>
      <c r="E121" s="113">
        <v>450</v>
      </c>
      <c r="F121" s="120">
        <f t="shared" si="6"/>
        <v>2250</v>
      </c>
      <c r="G121" s="111" t="s">
        <v>177</v>
      </c>
      <c r="H121" s="111"/>
      <c r="I121" s="111"/>
      <c r="K121" s="119"/>
      <c r="L121" s="116">
        <f t="shared" si="8"/>
        <v>0</v>
      </c>
      <c r="N121" s="114">
        <f>'tab bord'!L122</f>
        <v>0</v>
      </c>
      <c r="O121" s="114">
        <f t="shared" si="5"/>
        <v>0</v>
      </c>
    </row>
    <row r="122" spans="1:15" ht="12" thickBot="1" x14ac:dyDescent="0.2">
      <c r="A122" s="110">
        <v>45153</v>
      </c>
      <c r="B122" s="111" t="s">
        <v>209</v>
      </c>
      <c r="C122" s="111" t="s">
        <v>264</v>
      </c>
      <c r="D122" s="112">
        <v>3</v>
      </c>
      <c r="E122" s="113">
        <v>500</v>
      </c>
      <c r="F122" s="120">
        <f t="shared" si="6"/>
        <v>1500</v>
      </c>
      <c r="G122" s="111" t="s">
        <v>177</v>
      </c>
      <c r="H122" s="111"/>
      <c r="I122" s="111"/>
      <c r="K122" s="119"/>
      <c r="L122" s="116">
        <f t="shared" si="8"/>
        <v>0</v>
      </c>
      <c r="N122" s="114">
        <f>'tab bord'!L123</f>
        <v>0</v>
      </c>
      <c r="O122" s="114">
        <f t="shared" si="5"/>
        <v>0</v>
      </c>
    </row>
    <row r="123" spans="1:15" ht="12" thickBot="1" x14ac:dyDescent="0.2">
      <c r="A123" s="110">
        <v>45153</v>
      </c>
      <c r="B123" s="111" t="s">
        <v>209</v>
      </c>
      <c r="C123" s="111" t="s">
        <v>263</v>
      </c>
      <c r="D123" s="112">
        <v>1</v>
      </c>
      <c r="E123" s="113">
        <v>450</v>
      </c>
      <c r="F123" s="120">
        <f t="shared" si="6"/>
        <v>450</v>
      </c>
      <c r="G123" s="111" t="s">
        <v>177</v>
      </c>
      <c r="H123" s="111"/>
      <c r="I123" s="111"/>
      <c r="K123" s="119"/>
      <c r="L123" s="116">
        <f t="shared" si="8"/>
        <v>0</v>
      </c>
      <c r="N123" s="114">
        <f>'tab bord'!L124</f>
        <v>0</v>
      </c>
      <c r="O123" s="114">
        <f t="shared" si="5"/>
        <v>0</v>
      </c>
    </row>
    <row r="124" spans="1:15" ht="12" thickBot="1" x14ac:dyDescent="0.2">
      <c r="A124" s="110">
        <v>45145</v>
      </c>
      <c r="B124" s="111" t="s">
        <v>209</v>
      </c>
      <c r="C124" s="111" t="s">
        <v>191</v>
      </c>
      <c r="D124" s="112">
        <v>1</v>
      </c>
      <c r="E124" s="113">
        <v>900</v>
      </c>
      <c r="F124" s="120">
        <f t="shared" si="6"/>
        <v>900</v>
      </c>
      <c r="G124" s="111" t="s">
        <v>265</v>
      </c>
      <c r="H124" s="111"/>
      <c r="I124" s="111"/>
      <c r="K124" s="119"/>
      <c r="L124" s="116">
        <f t="shared" si="8"/>
        <v>0</v>
      </c>
      <c r="N124" s="114">
        <f>'tab bord'!L125</f>
        <v>0</v>
      </c>
      <c r="O124" s="114">
        <f t="shared" si="5"/>
        <v>0</v>
      </c>
    </row>
    <row r="125" spans="1:15" ht="12" thickBot="1" x14ac:dyDescent="0.2">
      <c r="A125" s="110">
        <v>45145</v>
      </c>
      <c r="B125" s="111" t="s">
        <v>209</v>
      </c>
      <c r="C125" s="111" t="s">
        <v>203</v>
      </c>
      <c r="D125" s="112">
        <v>1</v>
      </c>
      <c r="E125" s="113">
        <v>700</v>
      </c>
      <c r="F125" s="120">
        <f t="shared" si="6"/>
        <v>700</v>
      </c>
      <c r="G125" s="111" t="s">
        <v>265</v>
      </c>
      <c r="H125" s="111"/>
      <c r="I125" s="111"/>
      <c r="K125" s="119"/>
      <c r="L125" s="116">
        <f t="shared" si="8"/>
        <v>0</v>
      </c>
      <c r="N125" s="114">
        <f>'tab bord'!L126</f>
        <v>0</v>
      </c>
      <c r="O125" s="114">
        <f t="shared" si="5"/>
        <v>0</v>
      </c>
    </row>
    <row r="126" spans="1:15" ht="12" thickBot="1" x14ac:dyDescent="0.2">
      <c r="A126" s="110">
        <v>45146</v>
      </c>
      <c r="B126" s="111" t="s">
        <v>209</v>
      </c>
      <c r="C126" s="111" t="s">
        <v>259</v>
      </c>
      <c r="D126" s="112">
        <v>1</v>
      </c>
      <c r="E126" s="113">
        <v>600</v>
      </c>
      <c r="F126" s="120">
        <f t="shared" si="6"/>
        <v>600</v>
      </c>
      <c r="G126" s="111" t="s">
        <v>265</v>
      </c>
      <c r="H126" s="111"/>
      <c r="I126" s="111"/>
      <c r="K126" s="119"/>
      <c r="L126" s="116">
        <f t="shared" si="8"/>
        <v>0</v>
      </c>
      <c r="N126" s="114">
        <f>'tab bord'!L127</f>
        <v>0</v>
      </c>
      <c r="O126" s="114">
        <f t="shared" si="5"/>
        <v>0</v>
      </c>
    </row>
    <row r="127" spans="1:15" ht="12" thickBot="1" x14ac:dyDescent="0.2">
      <c r="A127" s="110">
        <v>45149</v>
      </c>
      <c r="B127" s="111" t="s">
        <v>209</v>
      </c>
      <c r="C127" s="111" t="s">
        <v>259</v>
      </c>
      <c r="D127" s="112">
        <v>1</v>
      </c>
      <c r="E127" s="113">
        <v>600</v>
      </c>
      <c r="F127" s="120">
        <f t="shared" si="6"/>
        <v>600</v>
      </c>
      <c r="G127" s="111" t="s">
        <v>265</v>
      </c>
      <c r="H127" s="111"/>
      <c r="I127" s="111"/>
      <c r="K127" s="119"/>
      <c r="L127" s="116">
        <f t="shared" si="8"/>
        <v>0</v>
      </c>
      <c r="N127" s="114">
        <f>'tab bord'!L128</f>
        <v>0</v>
      </c>
      <c r="O127" s="114">
        <f t="shared" si="5"/>
        <v>0</v>
      </c>
    </row>
    <row r="128" spans="1:15" ht="12" thickBot="1" x14ac:dyDescent="0.2">
      <c r="A128" s="110">
        <v>45145</v>
      </c>
      <c r="B128" s="111"/>
      <c r="C128" s="111" t="s">
        <v>204</v>
      </c>
      <c r="D128" s="112">
        <v>1</v>
      </c>
      <c r="E128" s="113">
        <v>1540</v>
      </c>
      <c r="F128" s="120">
        <f t="shared" si="6"/>
        <v>1540</v>
      </c>
      <c r="G128" s="111" t="s">
        <v>265</v>
      </c>
      <c r="H128" s="111"/>
      <c r="I128" s="111"/>
      <c r="K128" s="119"/>
      <c r="L128" s="116">
        <f t="shared" si="8"/>
        <v>0</v>
      </c>
      <c r="N128" s="114">
        <f>'tab bord'!L129</f>
        <v>0</v>
      </c>
      <c r="O128" s="114">
        <f t="shared" si="5"/>
        <v>0</v>
      </c>
    </row>
    <row r="129" spans="1:15" ht="12" thickBot="1" x14ac:dyDescent="0.2">
      <c r="A129" s="110">
        <v>45145</v>
      </c>
      <c r="B129" s="111"/>
      <c r="C129" s="111" t="s">
        <v>204</v>
      </c>
      <c r="D129" s="112">
        <v>-1</v>
      </c>
      <c r="E129" s="113">
        <v>1540</v>
      </c>
      <c r="F129" s="120">
        <f t="shared" si="6"/>
        <v>-1540</v>
      </c>
      <c r="G129" s="111" t="s">
        <v>177</v>
      </c>
      <c r="H129" s="111"/>
      <c r="I129" s="111"/>
      <c r="K129" s="119"/>
      <c r="L129" s="116">
        <f t="shared" si="8"/>
        <v>0</v>
      </c>
      <c r="N129" s="114">
        <f>'tab bord'!L130</f>
        <v>0</v>
      </c>
      <c r="O129" s="114">
        <f t="shared" si="5"/>
        <v>0</v>
      </c>
    </row>
    <row r="130" spans="1:15" ht="12" thickBot="1" x14ac:dyDescent="0.2">
      <c r="A130" s="110"/>
      <c r="B130" s="111" t="s">
        <v>209</v>
      </c>
      <c r="C130" s="111" t="s">
        <v>266</v>
      </c>
      <c r="D130" s="112">
        <v>1</v>
      </c>
      <c r="E130" s="113">
        <v>450</v>
      </c>
      <c r="F130" s="120">
        <f t="shared" si="6"/>
        <v>450</v>
      </c>
      <c r="G130" s="111" t="s">
        <v>192</v>
      </c>
      <c r="H130" s="111"/>
      <c r="I130" s="111"/>
      <c r="K130" s="119"/>
      <c r="L130" s="116">
        <f t="shared" si="8"/>
        <v>0</v>
      </c>
      <c r="N130" s="114">
        <f>'tab bord'!L131</f>
        <v>0</v>
      </c>
      <c r="O130" s="114">
        <f t="shared" si="5"/>
        <v>0</v>
      </c>
    </row>
    <row r="131" spans="1:15" ht="12" thickBot="1" x14ac:dyDescent="0.2">
      <c r="A131" s="110"/>
      <c r="B131" s="111" t="s">
        <v>209</v>
      </c>
      <c r="C131" s="111" t="s">
        <v>267</v>
      </c>
      <c r="D131" s="112">
        <v>5</v>
      </c>
      <c r="E131" s="113">
        <v>550</v>
      </c>
      <c r="F131" s="120">
        <f t="shared" si="6"/>
        <v>2750</v>
      </c>
      <c r="G131" s="111" t="s">
        <v>177</v>
      </c>
      <c r="H131" s="111"/>
      <c r="I131" s="111"/>
      <c r="K131" s="119"/>
      <c r="L131" s="116">
        <f t="shared" si="8"/>
        <v>0</v>
      </c>
      <c r="N131" s="114">
        <f>'tab bord'!L132</f>
        <v>0</v>
      </c>
      <c r="O131" s="114">
        <f t="shared" ref="O131:O194" si="9">SUMIF(G:G,N131,F:F)</f>
        <v>0</v>
      </c>
    </row>
    <row r="132" spans="1:15" ht="12" thickBot="1" x14ac:dyDescent="0.2">
      <c r="A132" s="110"/>
      <c r="B132" s="111"/>
      <c r="C132" s="111"/>
      <c r="D132" s="112"/>
      <c r="E132" s="113"/>
      <c r="F132" s="120">
        <f t="shared" ref="F132:F195" si="10">E132*D132</f>
        <v>0</v>
      </c>
      <c r="G132" s="111"/>
      <c r="H132" s="111"/>
      <c r="I132" s="111"/>
      <c r="K132" s="119"/>
      <c r="L132" s="116">
        <f t="shared" si="8"/>
        <v>0</v>
      </c>
      <c r="N132" s="114">
        <f>'tab bord'!L133</f>
        <v>0</v>
      </c>
      <c r="O132" s="114">
        <f t="shared" si="9"/>
        <v>0</v>
      </c>
    </row>
    <row r="133" spans="1:15" ht="12" thickBot="1" x14ac:dyDescent="0.2">
      <c r="A133" s="110"/>
      <c r="B133" s="111" t="s">
        <v>209</v>
      </c>
      <c r="C133" s="111" t="s">
        <v>271</v>
      </c>
      <c r="D133" s="112">
        <v>1</v>
      </c>
      <c r="E133" s="113">
        <v>1100</v>
      </c>
      <c r="F133" s="120">
        <f t="shared" si="10"/>
        <v>1100</v>
      </c>
      <c r="G133" s="111" t="s">
        <v>177</v>
      </c>
      <c r="H133" s="111"/>
      <c r="I133" s="111"/>
      <c r="K133" s="119"/>
      <c r="L133" s="116">
        <f t="shared" si="8"/>
        <v>0</v>
      </c>
      <c r="N133" s="114">
        <f>'tab bord'!L134</f>
        <v>0</v>
      </c>
      <c r="O133" s="114">
        <f t="shared" si="9"/>
        <v>0</v>
      </c>
    </row>
    <row r="134" spans="1:15" ht="12" thickBot="1" x14ac:dyDescent="0.2">
      <c r="A134" s="110">
        <v>45156</v>
      </c>
      <c r="B134" s="111" t="s">
        <v>209</v>
      </c>
      <c r="C134" s="111" t="s">
        <v>264</v>
      </c>
      <c r="D134" s="112">
        <v>11</v>
      </c>
      <c r="E134" s="113">
        <v>500</v>
      </c>
      <c r="F134" s="120">
        <f t="shared" si="10"/>
        <v>5500</v>
      </c>
      <c r="G134" s="111" t="s">
        <v>177</v>
      </c>
      <c r="H134" s="111"/>
      <c r="I134" s="111"/>
      <c r="K134" s="119"/>
      <c r="L134" s="116">
        <f t="shared" si="8"/>
        <v>0</v>
      </c>
      <c r="N134" s="114">
        <f>'tab bord'!L135</f>
        <v>0</v>
      </c>
      <c r="O134" s="114">
        <f t="shared" si="9"/>
        <v>0</v>
      </c>
    </row>
    <row r="135" spans="1:15" ht="12" thickBot="1" x14ac:dyDescent="0.2">
      <c r="A135" s="110">
        <v>45156</v>
      </c>
      <c r="B135" s="111" t="s">
        <v>209</v>
      </c>
      <c r="C135" s="111" t="s">
        <v>269</v>
      </c>
      <c r="D135" s="112">
        <v>1</v>
      </c>
      <c r="E135" s="113">
        <v>1800</v>
      </c>
      <c r="F135" s="120">
        <f t="shared" si="10"/>
        <v>1800</v>
      </c>
      <c r="G135" s="111" t="s">
        <v>177</v>
      </c>
      <c r="H135" s="111"/>
      <c r="I135" s="111"/>
      <c r="K135" s="119"/>
      <c r="L135" s="116">
        <f t="shared" si="8"/>
        <v>0</v>
      </c>
      <c r="N135" s="114">
        <f>'tab bord'!L136</f>
        <v>0</v>
      </c>
      <c r="O135" s="114">
        <f t="shared" si="9"/>
        <v>0</v>
      </c>
    </row>
    <row r="136" spans="1:15" ht="12" thickBot="1" x14ac:dyDescent="0.2">
      <c r="A136" s="110">
        <v>45156</v>
      </c>
      <c r="B136" s="111" t="s">
        <v>209</v>
      </c>
      <c r="C136" s="111" t="s">
        <v>269</v>
      </c>
      <c r="D136" s="112">
        <v>1</v>
      </c>
      <c r="E136" s="113">
        <v>2300</v>
      </c>
      <c r="F136" s="120">
        <f t="shared" si="10"/>
        <v>2300</v>
      </c>
      <c r="G136" s="111" t="s">
        <v>177</v>
      </c>
      <c r="H136" s="111"/>
      <c r="I136" s="111"/>
      <c r="K136" s="119"/>
      <c r="L136" s="116">
        <f t="shared" si="8"/>
        <v>0</v>
      </c>
      <c r="N136" s="114">
        <f>'tab bord'!L137</f>
        <v>0</v>
      </c>
      <c r="O136" s="114">
        <f t="shared" si="9"/>
        <v>0</v>
      </c>
    </row>
    <row r="137" spans="1:15" ht="12" thickBot="1" x14ac:dyDescent="0.2">
      <c r="A137" s="110">
        <v>45160</v>
      </c>
      <c r="B137" s="111" t="s">
        <v>209</v>
      </c>
      <c r="C137" s="111" t="s">
        <v>272</v>
      </c>
      <c r="D137" s="112">
        <v>15</v>
      </c>
      <c r="E137" s="113">
        <v>80</v>
      </c>
      <c r="F137" s="120">
        <f t="shared" si="10"/>
        <v>1200</v>
      </c>
      <c r="G137" s="111" t="s">
        <v>177</v>
      </c>
      <c r="H137" s="111"/>
      <c r="I137" s="111"/>
      <c r="K137" s="119"/>
      <c r="L137" s="116">
        <f t="shared" si="8"/>
        <v>0</v>
      </c>
      <c r="N137" s="114">
        <f>'tab bord'!L138</f>
        <v>0</v>
      </c>
      <c r="O137" s="114">
        <f t="shared" si="9"/>
        <v>0</v>
      </c>
    </row>
    <row r="138" spans="1:15" ht="12" thickBot="1" x14ac:dyDescent="0.2">
      <c r="A138" s="110">
        <v>45161</v>
      </c>
      <c r="B138" s="111" t="s">
        <v>209</v>
      </c>
      <c r="C138" s="111" t="s">
        <v>272</v>
      </c>
      <c r="D138" s="112">
        <v>17</v>
      </c>
      <c r="E138" s="113">
        <v>80</v>
      </c>
      <c r="F138" s="120">
        <f t="shared" si="10"/>
        <v>1360</v>
      </c>
      <c r="G138" s="111" t="s">
        <v>177</v>
      </c>
      <c r="H138" s="111"/>
      <c r="I138" s="111"/>
      <c r="K138" s="119"/>
      <c r="L138" s="116">
        <f t="shared" si="8"/>
        <v>0</v>
      </c>
      <c r="N138" s="114">
        <f>'tab bord'!L139</f>
        <v>0</v>
      </c>
      <c r="O138" s="114">
        <f t="shared" si="9"/>
        <v>0</v>
      </c>
    </row>
    <row r="139" spans="1:15" ht="12" thickBot="1" x14ac:dyDescent="0.2">
      <c r="A139" s="110">
        <v>45161</v>
      </c>
      <c r="B139" s="111" t="s">
        <v>209</v>
      </c>
      <c r="C139" s="111" t="s">
        <v>259</v>
      </c>
      <c r="D139" s="112">
        <v>1</v>
      </c>
      <c r="E139" s="113">
        <v>600</v>
      </c>
      <c r="F139" s="120">
        <f t="shared" si="10"/>
        <v>600</v>
      </c>
      <c r="G139" s="111" t="s">
        <v>177</v>
      </c>
      <c r="H139" s="111"/>
      <c r="I139" s="111"/>
      <c r="K139" s="119"/>
      <c r="L139" s="116">
        <f t="shared" si="8"/>
        <v>0</v>
      </c>
      <c r="N139" s="114">
        <f>'tab bord'!L140</f>
        <v>0</v>
      </c>
      <c r="O139" s="114">
        <f t="shared" si="9"/>
        <v>0</v>
      </c>
    </row>
    <row r="140" spans="1:15" ht="12" thickBot="1" x14ac:dyDescent="0.2">
      <c r="A140" s="110">
        <v>45162</v>
      </c>
      <c r="B140" s="111" t="s">
        <v>209</v>
      </c>
      <c r="C140" s="111" t="s">
        <v>264</v>
      </c>
      <c r="D140" s="112">
        <v>4</v>
      </c>
      <c r="E140" s="113">
        <v>500</v>
      </c>
      <c r="F140" s="120">
        <f t="shared" si="10"/>
        <v>2000</v>
      </c>
      <c r="G140" s="111" t="s">
        <v>177</v>
      </c>
      <c r="H140" s="111"/>
      <c r="I140" s="111"/>
      <c r="K140" s="119"/>
      <c r="L140" s="116">
        <f t="shared" si="8"/>
        <v>0</v>
      </c>
      <c r="N140" s="114">
        <f>'tab bord'!L141</f>
        <v>0</v>
      </c>
      <c r="O140" s="114">
        <f t="shared" si="9"/>
        <v>0</v>
      </c>
    </row>
    <row r="141" spans="1:15" ht="12" thickBot="1" x14ac:dyDescent="0.2">
      <c r="A141" s="110">
        <v>45163</v>
      </c>
      <c r="B141" s="111" t="s">
        <v>209</v>
      </c>
      <c r="C141" s="111" t="s">
        <v>264</v>
      </c>
      <c r="D141" s="112">
        <v>8</v>
      </c>
      <c r="E141" s="113">
        <v>500</v>
      </c>
      <c r="F141" s="120">
        <f t="shared" si="10"/>
        <v>4000</v>
      </c>
      <c r="G141" s="111" t="s">
        <v>177</v>
      </c>
      <c r="H141" s="111"/>
      <c r="I141" s="111"/>
      <c r="K141" s="119"/>
      <c r="L141" s="116">
        <f t="shared" si="8"/>
        <v>0</v>
      </c>
      <c r="N141" s="114">
        <f>'tab bord'!L142</f>
        <v>0</v>
      </c>
      <c r="O141" s="114">
        <f t="shared" si="9"/>
        <v>0</v>
      </c>
    </row>
    <row r="142" spans="1:15" ht="12" thickBot="1" x14ac:dyDescent="0.2">
      <c r="A142" s="110">
        <v>45163</v>
      </c>
      <c r="B142" s="111" t="s">
        <v>209</v>
      </c>
      <c r="C142" s="111" t="s">
        <v>239</v>
      </c>
      <c r="D142" s="112">
        <v>1</v>
      </c>
      <c r="E142" s="113">
        <v>2300</v>
      </c>
      <c r="F142" s="120">
        <f t="shared" si="10"/>
        <v>2300</v>
      </c>
      <c r="G142" s="111" t="s">
        <v>177</v>
      </c>
      <c r="H142" s="111"/>
      <c r="I142" s="111"/>
      <c r="K142" s="119"/>
      <c r="L142" s="116">
        <f t="shared" si="8"/>
        <v>0</v>
      </c>
      <c r="N142" s="114">
        <f>'tab bord'!L143</f>
        <v>0</v>
      </c>
      <c r="O142" s="114">
        <f t="shared" si="9"/>
        <v>0</v>
      </c>
    </row>
    <row r="143" spans="1:15" ht="12" thickBot="1" x14ac:dyDescent="0.2">
      <c r="A143" s="110">
        <v>45164</v>
      </c>
      <c r="B143" s="111" t="s">
        <v>209</v>
      </c>
      <c r="C143" s="111" t="s">
        <v>272</v>
      </c>
      <c r="D143" s="112">
        <v>21</v>
      </c>
      <c r="E143" s="113">
        <v>80</v>
      </c>
      <c r="F143" s="120">
        <f t="shared" si="10"/>
        <v>1680</v>
      </c>
      <c r="G143" s="111" t="s">
        <v>177</v>
      </c>
      <c r="H143" s="111"/>
      <c r="I143" s="111"/>
      <c r="K143" s="119"/>
      <c r="L143" s="116">
        <f t="shared" si="8"/>
        <v>0</v>
      </c>
      <c r="N143" s="114">
        <f>'tab bord'!L144</f>
        <v>0</v>
      </c>
      <c r="O143" s="114">
        <f t="shared" si="9"/>
        <v>0</v>
      </c>
    </row>
    <row r="144" spans="1:15" ht="12" thickBot="1" x14ac:dyDescent="0.2">
      <c r="A144" s="110">
        <v>45164</v>
      </c>
      <c r="B144" s="111" t="s">
        <v>209</v>
      </c>
      <c r="C144" s="111" t="s">
        <v>264</v>
      </c>
      <c r="D144" s="112">
        <v>3</v>
      </c>
      <c r="E144" s="113">
        <v>500</v>
      </c>
      <c r="F144" s="120">
        <f t="shared" si="10"/>
        <v>1500</v>
      </c>
      <c r="G144" s="111" t="s">
        <v>177</v>
      </c>
      <c r="H144" s="111"/>
      <c r="I144" s="111"/>
      <c r="K144" s="119"/>
      <c r="L144" s="116">
        <f t="shared" si="8"/>
        <v>0</v>
      </c>
      <c r="N144" s="114">
        <f>'tab bord'!L145</f>
        <v>0</v>
      </c>
      <c r="O144" s="114">
        <f t="shared" si="9"/>
        <v>0</v>
      </c>
    </row>
    <row r="145" spans="1:15" ht="12" thickBot="1" x14ac:dyDescent="0.2">
      <c r="A145" s="110">
        <v>45166</v>
      </c>
      <c r="B145" s="111" t="s">
        <v>209</v>
      </c>
      <c r="C145" s="111" t="s">
        <v>259</v>
      </c>
      <c r="D145" s="112">
        <v>1</v>
      </c>
      <c r="E145" s="113">
        <v>600</v>
      </c>
      <c r="F145" s="120">
        <f t="shared" si="10"/>
        <v>600</v>
      </c>
      <c r="G145" s="111" t="s">
        <v>177</v>
      </c>
      <c r="H145" s="111"/>
      <c r="I145" s="111"/>
      <c r="K145" s="119"/>
      <c r="L145" s="116">
        <f t="shared" si="8"/>
        <v>0</v>
      </c>
      <c r="N145" s="114">
        <f>'tab bord'!L146</f>
        <v>0</v>
      </c>
      <c r="O145" s="114">
        <f t="shared" si="9"/>
        <v>0</v>
      </c>
    </row>
    <row r="146" spans="1:15" ht="12" thickBot="1" x14ac:dyDescent="0.2">
      <c r="A146" s="110">
        <v>45157</v>
      </c>
      <c r="B146" s="111" t="s">
        <v>10</v>
      </c>
      <c r="C146" s="111" t="s">
        <v>199</v>
      </c>
      <c r="D146" s="112">
        <v>1</v>
      </c>
      <c r="E146" s="113">
        <v>500</v>
      </c>
      <c r="F146" s="120">
        <f t="shared" si="10"/>
        <v>500</v>
      </c>
      <c r="G146" s="111" t="s">
        <v>177</v>
      </c>
      <c r="H146" s="111"/>
      <c r="I146" s="111"/>
      <c r="K146" s="119"/>
      <c r="L146" s="116">
        <f t="shared" si="8"/>
        <v>0</v>
      </c>
      <c r="N146" s="114">
        <f>'tab bord'!L147</f>
        <v>0</v>
      </c>
      <c r="O146" s="114">
        <f t="shared" si="9"/>
        <v>0</v>
      </c>
    </row>
    <row r="147" spans="1:15" ht="12" thickBot="1" x14ac:dyDescent="0.2">
      <c r="A147" s="110">
        <v>45157</v>
      </c>
      <c r="B147" s="111" t="s">
        <v>10</v>
      </c>
      <c r="C147" s="111" t="s">
        <v>204</v>
      </c>
      <c r="D147" s="112">
        <v>10</v>
      </c>
      <c r="E147" s="113">
        <v>1560</v>
      </c>
      <c r="F147" s="120">
        <f t="shared" si="10"/>
        <v>15600</v>
      </c>
      <c r="G147" s="111" t="s">
        <v>177</v>
      </c>
      <c r="H147" s="111"/>
      <c r="I147" s="111"/>
      <c r="K147" s="119"/>
      <c r="L147" s="116">
        <f t="shared" si="8"/>
        <v>0</v>
      </c>
      <c r="N147" s="114">
        <f>'tab bord'!L148</f>
        <v>0</v>
      </c>
      <c r="O147" s="114">
        <f t="shared" si="9"/>
        <v>0</v>
      </c>
    </row>
    <row r="148" spans="1:15" ht="12" thickBot="1" x14ac:dyDescent="0.2">
      <c r="A148" s="110">
        <v>45159</v>
      </c>
      <c r="B148" s="111" t="s">
        <v>10</v>
      </c>
      <c r="C148" s="111" t="s">
        <v>273</v>
      </c>
      <c r="D148" s="112">
        <v>3006</v>
      </c>
      <c r="E148" s="113">
        <v>9.1</v>
      </c>
      <c r="F148" s="120">
        <f t="shared" si="10"/>
        <v>27354.6</v>
      </c>
      <c r="G148" s="111" t="s">
        <v>177</v>
      </c>
      <c r="H148" s="111"/>
      <c r="I148" s="111"/>
      <c r="K148" s="119"/>
      <c r="L148" s="116">
        <f t="shared" si="8"/>
        <v>0</v>
      </c>
      <c r="N148" s="114">
        <f>'tab bord'!L149</f>
        <v>0</v>
      </c>
      <c r="O148" s="114">
        <f t="shared" si="9"/>
        <v>0</v>
      </c>
    </row>
    <row r="149" spans="1:15" ht="12" thickBot="1" x14ac:dyDescent="0.2">
      <c r="A149" s="110">
        <v>45164</v>
      </c>
      <c r="B149" s="111" t="s">
        <v>10</v>
      </c>
      <c r="C149" s="111" t="s">
        <v>274</v>
      </c>
      <c r="D149" s="112">
        <v>356</v>
      </c>
      <c r="E149" s="113">
        <v>9.4499999999999993</v>
      </c>
      <c r="F149" s="120">
        <f t="shared" si="10"/>
        <v>3364.2</v>
      </c>
      <c r="G149" s="111" t="s">
        <v>177</v>
      </c>
      <c r="H149" s="111"/>
      <c r="I149" s="111"/>
      <c r="K149" s="119"/>
      <c r="L149" s="116">
        <f t="shared" si="8"/>
        <v>0</v>
      </c>
      <c r="N149" s="114">
        <f>'tab bord'!L150</f>
        <v>0</v>
      </c>
      <c r="O149" s="114">
        <f t="shared" si="9"/>
        <v>0</v>
      </c>
    </row>
    <row r="150" spans="1:15" ht="12" thickBot="1" x14ac:dyDescent="0.2">
      <c r="A150" s="110">
        <v>45164</v>
      </c>
      <c r="B150" s="111" t="s">
        <v>10</v>
      </c>
      <c r="C150" s="111" t="s">
        <v>275</v>
      </c>
      <c r="D150" s="112">
        <v>1098</v>
      </c>
      <c r="E150" s="113">
        <v>9.2899999999999991</v>
      </c>
      <c r="F150" s="120">
        <f t="shared" si="10"/>
        <v>10200.419999999998</v>
      </c>
      <c r="G150" s="111" t="s">
        <v>177</v>
      </c>
      <c r="H150" s="111"/>
      <c r="I150" s="111"/>
      <c r="K150" s="119"/>
      <c r="L150" s="116">
        <f t="shared" si="8"/>
        <v>0</v>
      </c>
      <c r="N150" s="114">
        <f>'tab bord'!L151</f>
        <v>0</v>
      </c>
      <c r="O150" s="114">
        <f t="shared" si="9"/>
        <v>0</v>
      </c>
    </row>
    <row r="151" spans="1:15" ht="12" thickBot="1" x14ac:dyDescent="0.2">
      <c r="A151" s="110">
        <v>45167</v>
      </c>
      <c r="B151" s="111" t="s">
        <v>10</v>
      </c>
      <c r="C151" s="111" t="s">
        <v>276</v>
      </c>
      <c r="D151" s="112">
        <v>10</v>
      </c>
      <c r="E151" s="113">
        <v>1560</v>
      </c>
      <c r="F151" s="120">
        <f t="shared" si="10"/>
        <v>15600</v>
      </c>
      <c r="G151" s="111" t="s">
        <v>177</v>
      </c>
      <c r="H151" s="111"/>
      <c r="I151" s="111"/>
      <c r="K151" s="119"/>
      <c r="L151" s="116">
        <f t="shared" si="8"/>
        <v>0</v>
      </c>
      <c r="N151" s="114">
        <f>'tab bord'!L152</f>
        <v>0</v>
      </c>
      <c r="O151" s="114">
        <f t="shared" si="9"/>
        <v>0</v>
      </c>
    </row>
    <row r="152" spans="1:15" ht="12" thickBot="1" x14ac:dyDescent="0.2">
      <c r="A152" s="110">
        <v>45170</v>
      </c>
      <c r="B152" s="111" t="s">
        <v>10</v>
      </c>
      <c r="C152" s="111" t="s">
        <v>277</v>
      </c>
      <c r="D152" s="112">
        <v>2</v>
      </c>
      <c r="E152" s="113">
        <v>598.4</v>
      </c>
      <c r="F152" s="120">
        <f t="shared" si="10"/>
        <v>1196.8</v>
      </c>
      <c r="G152" s="111" t="s">
        <v>177</v>
      </c>
      <c r="H152" s="111"/>
      <c r="I152" s="111"/>
      <c r="K152" s="119"/>
      <c r="L152" s="116">
        <f t="shared" si="8"/>
        <v>0</v>
      </c>
      <c r="N152" s="114">
        <f>'tab bord'!L153</f>
        <v>0</v>
      </c>
      <c r="O152" s="114">
        <f t="shared" si="9"/>
        <v>0</v>
      </c>
    </row>
    <row r="153" spans="1:15" ht="12" thickBot="1" x14ac:dyDescent="0.2">
      <c r="A153" s="110">
        <v>45156</v>
      </c>
      <c r="B153" s="111" t="s">
        <v>209</v>
      </c>
      <c r="C153" s="111" t="s">
        <v>278</v>
      </c>
      <c r="D153" s="112">
        <v>1</v>
      </c>
      <c r="E153" s="113">
        <v>5350</v>
      </c>
      <c r="F153" s="120">
        <f t="shared" si="10"/>
        <v>5350</v>
      </c>
      <c r="G153" s="111"/>
      <c r="H153" s="111"/>
      <c r="I153" s="111"/>
      <c r="K153" s="119"/>
      <c r="L153" s="116">
        <f t="shared" si="8"/>
        <v>0</v>
      </c>
      <c r="N153" s="114">
        <f>'tab bord'!L154</f>
        <v>0</v>
      </c>
      <c r="O153" s="114">
        <f t="shared" si="9"/>
        <v>0</v>
      </c>
    </row>
    <row r="154" spans="1:15" ht="12" thickBot="1" x14ac:dyDescent="0.2">
      <c r="A154" s="110">
        <v>45166</v>
      </c>
      <c r="B154" s="111"/>
      <c r="C154" s="111" t="s">
        <v>279</v>
      </c>
      <c r="D154" s="112">
        <v>600</v>
      </c>
      <c r="E154" s="113">
        <v>6.5</v>
      </c>
      <c r="F154" s="120">
        <f t="shared" si="10"/>
        <v>3900</v>
      </c>
      <c r="G154" s="111" t="s">
        <v>177</v>
      </c>
      <c r="H154" s="111"/>
      <c r="I154" s="111"/>
      <c r="K154" s="119"/>
      <c r="L154" s="116">
        <f t="shared" si="8"/>
        <v>0</v>
      </c>
      <c r="N154" s="114">
        <f>'tab bord'!L155</f>
        <v>0</v>
      </c>
      <c r="O154" s="114">
        <f t="shared" si="9"/>
        <v>0</v>
      </c>
    </row>
    <row r="155" spans="1:15" ht="12" thickBot="1" x14ac:dyDescent="0.2">
      <c r="A155" s="110">
        <v>45167</v>
      </c>
      <c r="B155" s="111"/>
      <c r="C155" s="111" t="s">
        <v>279</v>
      </c>
      <c r="D155" s="112">
        <v>600</v>
      </c>
      <c r="E155" s="113">
        <v>6.5</v>
      </c>
      <c r="F155" s="120">
        <f t="shared" si="10"/>
        <v>3900</v>
      </c>
      <c r="G155" s="111" t="s">
        <v>177</v>
      </c>
      <c r="H155" s="111"/>
      <c r="I155" s="111"/>
      <c r="K155" s="119"/>
      <c r="L155" s="116">
        <f t="shared" si="8"/>
        <v>0</v>
      </c>
      <c r="N155" s="114">
        <f>'tab bord'!L156</f>
        <v>0</v>
      </c>
      <c r="O155" s="114">
        <f t="shared" si="9"/>
        <v>0</v>
      </c>
    </row>
    <row r="156" spans="1:15" ht="12" thickBot="1" x14ac:dyDescent="0.2">
      <c r="A156" s="110">
        <v>45169</v>
      </c>
      <c r="B156" s="111"/>
      <c r="C156" s="111" t="s">
        <v>279</v>
      </c>
      <c r="D156" s="112">
        <v>600</v>
      </c>
      <c r="E156" s="113">
        <v>6.5</v>
      </c>
      <c r="F156" s="120">
        <f t="shared" si="10"/>
        <v>3900</v>
      </c>
      <c r="G156" s="111" t="s">
        <v>177</v>
      </c>
      <c r="H156" s="111"/>
      <c r="I156" s="111"/>
      <c r="K156" s="119"/>
      <c r="L156" s="116">
        <f t="shared" si="8"/>
        <v>0</v>
      </c>
      <c r="N156" s="114">
        <f>'tab bord'!L157</f>
        <v>0</v>
      </c>
      <c r="O156" s="114">
        <f t="shared" si="9"/>
        <v>0</v>
      </c>
    </row>
    <row r="157" spans="1:15" ht="12" thickBot="1" x14ac:dyDescent="0.2">
      <c r="A157" s="110">
        <v>45168</v>
      </c>
      <c r="B157" s="111" t="s">
        <v>15</v>
      </c>
      <c r="C157" s="111" t="s">
        <v>280</v>
      </c>
      <c r="D157" s="112">
        <v>18</v>
      </c>
      <c r="E157" s="113">
        <v>740</v>
      </c>
      <c r="F157" s="120">
        <f t="shared" si="10"/>
        <v>13320</v>
      </c>
      <c r="G157" s="111" t="s">
        <v>177</v>
      </c>
      <c r="H157" s="111"/>
      <c r="I157" s="111"/>
      <c r="K157" s="119"/>
      <c r="L157" s="116">
        <f t="shared" si="8"/>
        <v>0</v>
      </c>
      <c r="N157" s="114">
        <f>'tab bord'!L158</f>
        <v>0</v>
      </c>
      <c r="O157" s="114">
        <f t="shared" si="9"/>
        <v>0</v>
      </c>
    </row>
    <row r="158" spans="1:15" ht="12" thickBot="1" x14ac:dyDescent="0.2">
      <c r="A158" s="110">
        <v>45167</v>
      </c>
      <c r="B158" s="111" t="s">
        <v>209</v>
      </c>
      <c r="C158" s="111" t="s">
        <v>264</v>
      </c>
      <c r="D158" s="112">
        <v>1</v>
      </c>
      <c r="E158" s="113">
        <v>500</v>
      </c>
      <c r="F158" s="120">
        <f t="shared" si="10"/>
        <v>500</v>
      </c>
      <c r="G158" s="111" t="s">
        <v>177</v>
      </c>
      <c r="H158" s="111"/>
      <c r="I158" s="111"/>
      <c r="K158" s="119"/>
      <c r="L158" s="116">
        <f t="shared" si="8"/>
        <v>0</v>
      </c>
      <c r="N158" s="114">
        <f>'tab bord'!L159</f>
        <v>0</v>
      </c>
      <c r="O158" s="114">
        <f t="shared" si="9"/>
        <v>0</v>
      </c>
    </row>
    <row r="159" spans="1:15" ht="12" thickBot="1" x14ac:dyDescent="0.2">
      <c r="A159" s="110">
        <v>45169</v>
      </c>
      <c r="B159" s="111" t="s">
        <v>209</v>
      </c>
      <c r="C159" s="111" t="s">
        <v>264</v>
      </c>
      <c r="D159" s="112">
        <v>6</v>
      </c>
      <c r="E159" s="113">
        <v>500</v>
      </c>
      <c r="F159" s="120">
        <f t="shared" si="10"/>
        <v>3000</v>
      </c>
      <c r="G159" s="111" t="s">
        <v>177</v>
      </c>
      <c r="H159" s="111"/>
      <c r="I159" s="111"/>
      <c r="K159" s="119"/>
      <c r="L159" s="116">
        <f t="shared" si="8"/>
        <v>0</v>
      </c>
      <c r="N159" s="114">
        <f>'tab bord'!L160</f>
        <v>0</v>
      </c>
      <c r="O159" s="114">
        <f t="shared" si="9"/>
        <v>0</v>
      </c>
    </row>
    <row r="160" spans="1:15" ht="12" thickBot="1" x14ac:dyDescent="0.2">
      <c r="A160" s="110">
        <v>45167</v>
      </c>
      <c r="B160" s="111" t="s">
        <v>209</v>
      </c>
      <c r="C160" s="111" t="s">
        <v>263</v>
      </c>
      <c r="D160" s="112">
        <v>1</v>
      </c>
      <c r="E160" s="113">
        <v>450</v>
      </c>
      <c r="F160" s="120">
        <f t="shared" si="10"/>
        <v>450</v>
      </c>
      <c r="G160" s="111" t="s">
        <v>177</v>
      </c>
      <c r="H160" s="111"/>
      <c r="I160" s="111"/>
      <c r="K160" s="119"/>
      <c r="L160" s="116">
        <f t="shared" si="8"/>
        <v>0</v>
      </c>
      <c r="N160" s="114">
        <f>'tab bord'!L161</f>
        <v>0</v>
      </c>
      <c r="O160" s="114">
        <f t="shared" si="9"/>
        <v>0</v>
      </c>
    </row>
    <row r="161" spans="1:15" ht="12" thickBot="1" x14ac:dyDescent="0.2">
      <c r="A161" s="110">
        <v>45169</v>
      </c>
      <c r="B161" s="111" t="s">
        <v>209</v>
      </c>
      <c r="C161" s="111" t="s">
        <v>263</v>
      </c>
      <c r="D161" s="112">
        <v>2</v>
      </c>
      <c r="E161" s="113">
        <v>450</v>
      </c>
      <c r="F161" s="120">
        <f t="shared" si="10"/>
        <v>900</v>
      </c>
      <c r="G161" s="111" t="s">
        <v>177</v>
      </c>
      <c r="H161" s="111"/>
      <c r="I161" s="111"/>
      <c r="K161" s="119"/>
      <c r="L161" s="116">
        <f t="shared" si="8"/>
        <v>0</v>
      </c>
      <c r="N161" s="114">
        <f>'tab bord'!L162</f>
        <v>0</v>
      </c>
      <c r="O161" s="114">
        <f t="shared" si="9"/>
        <v>0</v>
      </c>
    </row>
    <row r="162" spans="1:15" ht="12" thickBot="1" x14ac:dyDescent="0.2">
      <c r="A162" s="110">
        <v>45170</v>
      </c>
      <c r="B162" s="111" t="s">
        <v>209</v>
      </c>
      <c r="C162" s="111" t="s">
        <v>263</v>
      </c>
      <c r="D162" s="112">
        <v>4</v>
      </c>
      <c r="E162" s="113">
        <v>450</v>
      </c>
      <c r="F162" s="120">
        <f t="shared" si="10"/>
        <v>1800</v>
      </c>
      <c r="G162" s="111" t="s">
        <v>177</v>
      </c>
      <c r="H162" s="111"/>
      <c r="I162" s="111"/>
      <c r="K162" s="119"/>
      <c r="L162" s="116">
        <f t="shared" si="8"/>
        <v>0</v>
      </c>
      <c r="N162" s="114">
        <f>'tab bord'!L163</f>
        <v>0</v>
      </c>
      <c r="O162" s="114">
        <f t="shared" si="9"/>
        <v>0</v>
      </c>
    </row>
    <row r="163" spans="1:15" ht="12" thickBot="1" x14ac:dyDescent="0.2">
      <c r="A163" s="110">
        <v>45171</v>
      </c>
      <c r="B163" s="111" t="s">
        <v>209</v>
      </c>
      <c r="C163" s="111" t="s">
        <v>263</v>
      </c>
      <c r="D163" s="112">
        <v>2</v>
      </c>
      <c r="E163" s="113">
        <v>450</v>
      </c>
      <c r="F163" s="120">
        <f t="shared" si="10"/>
        <v>900</v>
      </c>
      <c r="G163" s="111" t="s">
        <v>177</v>
      </c>
      <c r="H163" s="111"/>
      <c r="I163" s="111"/>
      <c r="K163" s="119"/>
      <c r="L163" s="116">
        <f t="shared" si="8"/>
        <v>0</v>
      </c>
      <c r="N163" s="114">
        <f>'tab bord'!L164</f>
        <v>0</v>
      </c>
      <c r="O163" s="114">
        <f t="shared" si="9"/>
        <v>0</v>
      </c>
    </row>
    <row r="164" spans="1:15" ht="12" thickBot="1" x14ac:dyDescent="0.2">
      <c r="A164" s="110">
        <v>45169</v>
      </c>
      <c r="B164" s="111" t="s">
        <v>209</v>
      </c>
      <c r="C164" s="111" t="s">
        <v>272</v>
      </c>
      <c r="D164" s="112">
        <v>10</v>
      </c>
      <c r="E164" s="113">
        <v>80</v>
      </c>
      <c r="F164" s="120">
        <f t="shared" si="10"/>
        <v>800</v>
      </c>
      <c r="G164" s="111" t="s">
        <v>177</v>
      </c>
      <c r="H164" s="111"/>
      <c r="I164" s="111"/>
      <c r="K164" s="119"/>
      <c r="L164" s="116">
        <f t="shared" si="8"/>
        <v>0</v>
      </c>
      <c r="N164" s="114">
        <f>'tab bord'!L165</f>
        <v>0</v>
      </c>
      <c r="O164" s="114">
        <f t="shared" si="9"/>
        <v>0</v>
      </c>
    </row>
    <row r="165" spans="1:15" ht="12" thickBot="1" x14ac:dyDescent="0.2">
      <c r="A165" s="110"/>
      <c r="B165" s="111"/>
      <c r="C165" s="111"/>
      <c r="D165" s="112"/>
      <c r="E165" s="113"/>
      <c r="F165" s="120">
        <f t="shared" si="10"/>
        <v>0</v>
      </c>
      <c r="G165" s="111"/>
      <c r="H165" s="111"/>
      <c r="I165" s="111"/>
      <c r="K165" s="119"/>
      <c r="L165" s="116">
        <f t="shared" si="8"/>
        <v>0</v>
      </c>
      <c r="N165" s="114">
        <f>'tab bord'!L166</f>
        <v>0</v>
      </c>
      <c r="O165" s="114">
        <f t="shared" si="9"/>
        <v>0</v>
      </c>
    </row>
    <row r="166" spans="1:15" ht="12" thickBot="1" x14ac:dyDescent="0.2">
      <c r="A166" s="110"/>
      <c r="B166" s="111"/>
      <c r="C166" s="111"/>
      <c r="D166" s="112"/>
      <c r="E166" s="113"/>
      <c r="F166" s="120">
        <f t="shared" si="10"/>
        <v>0</v>
      </c>
      <c r="G166" s="111"/>
      <c r="H166" s="111"/>
      <c r="I166" s="111"/>
      <c r="K166" s="119"/>
      <c r="L166" s="116">
        <f t="shared" si="8"/>
        <v>0</v>
      </c>
      <c r="N166" s="114">
        <f>'tab bord'!L167</f>
        <v>0</v>
      </c>
      <c r="O166" s="114">
        <f t="shared" si="9"/>
        <v>0</v>
      </c>
    </row>
    <row r="167" spans="1:15" ht="12" thickBot="1" x14ac:dyDescent="0.2">
      <c r="A167" s="110"/>
      <c r="B167" s="111"/>
      <c r="C167" s="111"/>
      <c r="D167" s="112"/>
      <c r="E167" s="113"/>
      <c r="F167" s="120">
        <f t="shared" si="10"/>
        <v>0</v>
      </c>
      <c r="G167" s="111"/>
      <c r="H167" s="111"/>
      <c r="I167" s="111"/>
      <c r="K167" s="119"/>
      <c r="L167" s="116">
        <f t="shared" si="8"/>
        <v>0</v>
      </c>
      <c r="N167" s="114">
        <f>'tab bord'!L168</f>
        <v>0</v>
      </c>
      <c r="O167" s="114">
        <f t="shared" si="9"/>
        <v>0</v>
      </c>
    </row>
    <row r="168" spans="1:15" ht="12" thickBot="1" x14ac:dyDescent="0.2">
      <c r="A168" s="110"/>
      <c r="B168" s="111"/>
      <c r="C168" s="111"/>
      <c r="D168" s="112"/>
      <c r="E168" s="113"/>
      <c r="F168" s="120">
        <f t="shared" si="10"/>
        <v>0</v>
      </c>
      <c r="G168" s="111"/>
      <c r="H168" s="111"/>
      <c r="I168" s="111"/>
      <c r="K168" s="119"/>
      <c r="L168" s="116">
        <f t="shared" si="8"/>
        <v>0</v>
      </c>
      <c r="N168" s="114">
        <f>'tab bord'!L169</f>
        <v>0</v>
      </c>
      <c r="O168" s="114">
        <f t="shared" si="9"/>
        <v>0</v>
      </c>
    </row>
    <row r="169" spans="1:15" ht="12" thickBot="1" x14ac:dyDescent="0.2">
      <c r="A169" s="110"/>
      <c r="B169" s="111"/>
      <c r="C169" s="111"/>
      <c r="D169" s="112"/>
      <c r="E169" s="113"/>
      <c r="F169" s="120">
        <f t="shared" si="10"/>
        <v>0</v>
      </c>
      <c r="G169" s="111"/>
      <c r="H169" s="111"/>
      <c r="I169" s="111"/>
      <c r="K169" s="119"/>
      <c r="L169" s="116">
        <f t="shared" si="8"/>
        <v>0</v>
      </c>
      <c r="N169" s="114">
        <f>'tab bord'!L170</f>
        <v>0</v>
      </c>
      <c r="O169" s="114">
        <f t="shared" si="9"/>
        <v>0</v>
      </c>
    </row>
    <row r="170" spans="1:15" ht="12" thickBot="1" x14ac:dyDescent="0.2">
      <c r="A170" s="110"/>
      <c r="B170" s="111"/>
      <c r="C170" s="111"/>
      <c r="D170" s="112"/>
      <c r="E170" s="113"/>
      <c r="F170" s="120">
        <f t="shared" si="10"/>
        <v>0</v>
      </c>
      <c r="G170" s="111"/>
      <c r="H170" s="111"/>
      <c r="I170" s="111"/>
      <c r="K170" s="119"/>
      <c r="L170" s="116">
        <f t="shared" si="8"/>
        <v>0</v>
      </c>
      <c r="N170" s="114">
        <f>'tab bord'!L171</f>
        <v>0</v>
      </c>
      <c r="O170" s="114">
        <f t="shared" si="9"/>
        <v>0</v>
      </c>
    </row>
    <row r="171" spans="1:15" ht="12" thickBot="1" x14ac:dyDescent="0.2">
      <c r="A171" s="110"/>
      <c r="B171" s="111"/>
      <c r="C171" s="111"/>
      <c r="D171" s="112"/>
      <c r="E171" s="113"/>
      <c r="F171" s="120">
        <f t="shared" si="10"/>
        <v>0</v>
      </c>
      <c r="G171" s="111"/>
      <c r="H171" s="111"/>
      <c r="I171" s="111"/>
      <c r="K171" s="119"/>
      <c r="L171" s="116">
        <f t="shared" si="8"/>
        <v>0</v>
      </c>
      <c r="N171" s="114">
        <f>'tab bord'!L172</f>
        <v>0</v>
      </c>
      <c r="O171" s="114">
        <f t="shared" si="9"/>
        <v>0</v>
      </c>
    </row>
    <row r="172" spans="1:15" ht="12" thickBot="1" x14ac:dyDescent="0.2">
      <c r="A172" s="110"/>
      <c r="B172" s="111"/>
      <c r="C172" s="111"/>
      <c r="D172" s="112"/>
      <c r="E172" s="113"/>
      <c r="F172" s="120">
        <f t="shared" si="10"/>
        <v>0</v>
      </c>
      <c r="G172" s="111"/>
      <c r="H172" s="111"/>
      <c r="I172" s="111"/>
      <c r="K172" s="119"/>
      <c r="L172" s="116">
        <f t="shared" si="8"/>
        <v>0</v>
      </c>
      <c r="N172" s="114">
        <f>'tab bord'!L173</f>
        <v>0</v>
      </c>
      <c r="O172" s="114">
        <f t="shared" si="9"/>
        <v>0</v>
      </c>
    </row>
    <row r="173" spans="1:15" ht="12" thickBot="1" x14ac:dyDescent="0.2">
      <c r="A173" s="110"/>
      <c r="B173" s="111"/>
      <c r="C173" s="111"/>
      <c r="D173" s="112"/>
      <c r="E173" s="113"/>
      <c r="F173" s="120">
        <f t="shared" si="10"/>
        <v>0</v>
      </c>
      <c r="G173" s="111"/>
      <c r="H173" s="111"/>
      <c r="I173" s="111"/>
      <c r="K173" s="119"/>
      <c r="L173" s="116">
        <f t="shared" si="8"/>
        <v>0</v>
      </c>
      <c r="N173" s="114">
        <f>'tab bord'!L174</f>
        <v>0</v>
      </c>
      <c r="O173" s="114">
        <f t="shared" si="9"/>
        <v>0</v>
      </c>
    </row>
    <row r="174" spans="1:15" ht="12" thickBot="1" x14ac:dyDescent="0.2">
      <c r="A174" s="110"/>
      <c r="B174" s="111"/>
      <c r="C174" s="111"/>
      <c r="D174" s="112"/>
      <c r="E174" s="113"/>
      <c r="F174" s="120">
        <f t="shared" si="10"/>
        <v>0</v>
      </c>
      <c r="G174" s="111"/>
      <c r="H174" s="111"/>
      <c r="I174" s="111"/>
      <c r="K174" s="119"/>
      <c r="L174" s="116">
        <f t="shared" si="8"/>
        <v>0</v>
      </c>
      <c r="N174" s="114">
        <f>'tab bord'!L175</f>
        <v>0</v>
      </c>
      <c r="O174" s="114">
        <f t="shared" si="9"/>
        <v>0</v>
      </c>
    </row>
    <row r="175" spans="1:15" ht="12" thickBot="1" x14ac:dyDescent="0.2">
      <c r="A175" s="110"/>
      <c r="B175" s="111"/>
      <c r="C175" s="111"/>
      <c r="D175" s="112"/>
      <c r="E175" s="113"/>
      <c r="F175" s="120">
        <f t="shared" si="10"/>
        <v>0</v>
      </c>
      <c r="G175" s="111"/>
      <c r="H175" s="111"/>
      <c r="I175" s="111"/>
      <c r="K175" s="119"/>
      <c r="L175" s="116">
        <f t="shared" si="8"/>
        <v>0</v>
      </c>
      <c r="N175" s="114">
        <f>'tab bord'!L176</f>
        <v>0</v>
      </c>
      <c r="O175" s="114">
        <f t="shared" si="9"/>
        <v>0</v>
      </c>
    </row>
    <row r="176" spans="1:15" ht="12" thickBot="1" x14ac:dyDescent="0.2">
      <c r="A176" s="110"/>
      <c r="B176" s="111"/>
      <c r="C176" s="111"/>
      <c r="D176" s="112"/>
      <c r="E176" s="113"/>
      <c r="F176" s="120">
        <f t="shared" si="10"/>
        <v>0</v>
      </c>
      <c r="G176" s="111"/>
      <c r="H176" s="111"/>
      <c r="I176" s="111"/>
      <c r="K176" s="119"/>
      <c r="L176" s="116">
        <f t="shared" si="8"/>
        <v>0</v>
      </c>
      <c r="N176" s="114">
        <f>'tab bord'!L177</f>
        <v>0</v>
      </c>
      <c r="O176" s="114">
        <f t="shared" si="9"/>
        <v>0</v>
      </c>
    </row>
    <row r="177" spans="1:15" ht="12" thickBot="1" x14ac:dyDescent="0.2">
      <c r="A177" s="110"/>
      <c r="B177" s="111"/>
      <c r="C177" s="111"/>
      <c r="D177" s="112"/>
      <c r="E177" s="113"/>
      <c r="F177" s="120">
        <f t="shared" si="10"/>
        <v>0</v>
      </c>
      <c r="G177" s="111"/>
      <c r="H177" s="111"/>
      <c r="I177" s="111"/>
      <c r="K177" s="119"/>
      <c r="L177" s="116">
        <f t="shared" si="8"/>
        <v>0</v>
      </c>
      <c r="N177" s="114">
        <f>'tab bord'!L178</f>
        <v>0</v>
      </c>
      <c r="O177" s="114">
        <f t="shared" si="9"/>
        <v>0</v>
      </c>
    </row>
    <row r="178" spans="1:15" ht="12" thickBot="1" x14ac:dyDescent="0.2">
      <c r="A178" s="110"/>
      <c r="B178" s="111"/>
      <c r="C178" s="111"/>
      <c r="D178" s="112"/>
      <c r="E178" s="113"/>
      <c r="F178" s="120">
        <f t="shared" si="10"/>
        <v>0</v>
      </c>
      <c r="G178" s="111"/>
      <c r="H178" s="111"/>
      <c r="I178" s="111"/>
      <c r="K178" s="119"/>
      <c r="L178" s="116">
        <f t="shared" ref="L178:L241" si="11">SUMIF(B:B,K178,F:F)</f>
        <v>0</v>
      </c>
      <c r="N178" s="114">
        <f>'tab bord'!L179</f>
        <v>0</v>
      </c>
      <c r="O178" s="114">
        <f t="shared" si="9"/>
        <v>0</v>
      </c>
    </row>
    <row r="179" spans="1:15" ht="12" thickBot="1" x14ac:dyDescent="0.2">
      <c r="A179" s="110"/>
      <c r="B179" s="111"/>
      <c r="C179" s="111"/>
      <c r="D179" s="112"/>
      <c r="E179" s="113"/>
      <c r="F179" s="120">
        <f t="shared" si="10"/>
        <v>0</v>
      </c>
      <c r="G179" s="111"/>
      <c r="H179" s="111"/>
      <c r="I179" s="111"/>
      <c r="K179" s="119"/>
      <c r="L179" s="116">
        <f t="shared" si="11"/>
        <v>0</v>
      </c>
      <c r="N179" s="114">
        <f>'tab bord'!L180</f>
        <v>0</v>
      </c>
      <c r="O179" s="114">
        <f t="shared" si="9"/>
        <v>0</v>
      </c>
    </row>
    <row r="180" spans="1:15" ht="12" thickBot="1" x14ac:dyDescent="0.2">
      <c r="A180" s="110"/>
      <c r="B180" s="111"/>
      <c r="C180" s="111"/>
      <c r="D180" s="112"/>
      <c r="E180" s="113"/>
      <c r="F180" s="120">
        <f t="shared" si="10"/>
        <v>0</v>
      </c>
      <c r="G180" s="111"/>
      <c r="H180" s="111"/>
      <c r="I180" s="111"/>
      <c r="K180" s="119"/>
      <c r="L180" s="116">
        <f t="shared" si="11"/>
        <v>0</v>
      </c>
      <c r="N180" s="114">
        <f>'tab bord'!L181</f>
        <v>0</v>
      </c>
      <c r="O180" s="114">
        <f t="shared" si="9"/>
        <v>0</v>
      </c>
    </row>
    <row r="181" spans="1:15" ht="12" thickBot="1" x14ac:dyDescent="0.2">
      <c r="A181" s="110"/>
      <c r="B181" s="111"/>
      <c r="C181" s="111"/>
      <c r="D181" s="112"/>
      <c r="E181" s="113"/>
      <c r="F181" s="120">
        <f t="shared" si="10"/>
        <v>0</v>
      </c>
      <c r="G181" s="111"/>
      <c r="H181" s="111"/>
      <c r="I181" s="111"/>
      <c r="K181" s="119"/>
      <c r="L181" s="116">
        <f t="shared" si="11"/>
        <v>0</v>
      </c>
      <c r="N181" s="114">
        <f>'tab bord'!L182</f>
        <v>0</v>
      </c>
      <c r="O181" s="114">
        <f t="shared" si="9"/>
        <v>0</v>
      </c>
    </row>
    <row r="182" spans="1:15" ht="12" thickBot="1" x14ac:dyDescent="0.2">
      <c r="A182" s="110"/>
      <c r="B182" s="111"/>
      <c r="C182" s="111"/>
      <c r="D182" s="112"/>
      <c r="E182" s="113"/>
      <c r="F182" s="120">
        <f t="shared" si="10"/>
        <v>0</v>
      </c>
      <c r="G182" s="111"/>
      <c r="H182" s="111"/>
      <c r="I182" s="111"/>
      <c r="K182" s="119"/>
      <c r="L182" s="116">
        <f t="shared" si="11"/>
        <v>0</v>
      </c>
      <c r="N182" s="114">
        <f>'tab bord'!L183</f>
        <v>0</v>
      </c>
      <c r="O182" s="114">
        <f t="shared" si="9"/>
        <v>0</v>
      </c>
    </row>
    <row r="183" spans="1:15" ht="12" thickBot="1" x14ac:dyDescent="0.2">
      <c r="A183" s="110"/>
      <c r="B183" s="111"/>
      <c r="C183" s="111"/>
      <c r="D183" s="112"/>
      <c r="E183" s="113"/>
      <c r="F183" s="120">
        <f t="shared" si="10"/>
        <v>0</v>
      </c>
      <c r="G183" s="111"/>
      <c r="H183" s="111"/>
      <c r="I183" s="111"/>
      <c r="K183" s="119"/>
      <c r="L183" s="116">
        <f t="shared" si="11"/>
        <v>0</v>
      </c>
      <c r="N183" s="114">
        <f>'tab bord'!L184</f>
        <v>0</v>
      </c>
      <c r="O183" s="114">
        <f t="shared" si="9"/>
        <v>0</v>
      </c>
    </row>
    <row r="184" spans="1:15" ht="12" thickBot="1" x14ac:dyDescent="0.2">
      <c r="A184" s="110"/>
      <c r="B184" s="111"/>
      <c r="C184" s="111"/>
      <c r="D184" s="112"/>
      <c r="E184" s="113"/>
      <c r="F184" s="120">
        <f t="shared" si="10"/>
        <v>0</v>
      </c>
      <c r="G184" s="111"/>
      <c r="H184" s="111"/>
      <c r="I184" s="111"/>
      <c r="K184" s="119"/>
      <c r="L184" s="116">
        <f t="shared" si="11"/>
        <v>0</v>
      </c>
      <c r="N184" s="114">
        <f>'tab bord'!L185</f>
        <v>0</v>
      </c>
      <c r="O184" s="114">
        <f t="shared" si="9"/>
        <v>0</v>
      </c>
    </row>
    <row r="185" spans="1:15" ht="12" thickBot="1" x14ac:dyDescent="0.2">
      <c r="A185" s="110"/>
      <c r="B185" s="111"/>
      <c r="C185" s="111"/>
      <c r="D185" s="112"/>
      <c r="E185" s="113"/>
      <c r="F185" s="120">
        <f t="shared" si="10"/>
        <v>0</v>
      </c>
      <c r="G185" s="111"/>
      <c r="H185" s="111"/>
      <c r="I185" s="111"/>
      <c r="K185" s="119"/>
      <c r="L185" s="116">
        <f t="shared" si="11"/>
        <v>0</v>
      </c>
      <c r="N185" s="114">
        <f>'tab bord'!L186</f>
        <v>0</v>
      </c>
      <c r="O185" s="114">
        <f t="shared" si="9"/>
        <v>0</v>
      </c>
    </row>
    <row r="186" spans="1:15" ht="12" thickBot="1" x14ac:dyDescent="0.2">
      <c r="A186" s="110"/>
      <c r="B186" s="111"/>
      <c r="C186" s="111"/>
      <c r="D186" s="112"/>
      <c r="E186" s="113"/>
      <c r="F186" s="120">
        <f t="shared" si="10"/>
        <v>0</v>
      </c>
      <c r="G186" s="111"/>
      <c r="H186" s="111"/>
      <c r="I186" s="111"/>
      <c r="K186" s="119"/>
      <c r="L186" s="116">
        <f t="shared" si="11"/>
        <v>0</v>
      </c>
      <c r="N186" s="114">
        <f>'tab bord'!L187</f>
        <v>0</v>
      </c>
      <c r="O186" s="114">
        <f t="shared" si="9"/>
        <v>0</v>
      </c>
    </row>
    <row r="187" spans="1:15" ht="12" thickBot="1" x14ac:dyDescent="0.2">
      <c r="A187" s="110"/>
      <c r="B187" s="111"/>
      <c r="C187" s="111"/>
      <c r="D187" s="112"/>
      <c r="E187" s="113"/>
      <c r="F187" s="120">
        <f t="shared" si="10"/>
        <v>0</v>
      </c>
      <c r="G187" s="111"/>
      <c r="H187" s="111"/>
      <c r="I187" s="111"/>
      <c r="K187" s="119"/>
      <c r="L187" s="116">
        <f t="shared" si="11"/>
        <v>0</v>
      </c>
      <c r="N187" s="114">
        <f>'tab bord'!L188</f>
        <v>0</v>
      </c>
      <c r="O187" s="114">
        <f t="shared" si="9"/>
        <v>0</v>
      </c>
    </row>
    <row r="188" spans="1:15" ht="12" thickBot="1" x14ac:dyDescent="0.2">
      <c r="A188" s="110"/>
      <c r="B188" s="111"/>
      <c r="C188" s="111"/>
      <c r="D188" s="112"/>
      <c r="E188" s="113"/>
      <c r="F188" s="120">
        <f t="shared" si="10"/>
        <v>0</v>
      </c>
      <c r="G188" s="111"/>
      <c r="H188" s="111"/>
      <c r="I188" s="111"/>
      <c r="K188" s="119"/>
      <c r="L188" s="116">
        <f t="shared" si="11"/>
        <v>0</v>
      </c>
      <c r="N188" s="114">
        <f>'tab bord'!L189</f>
        <v>0</v>
      </c>
      <c r="O188" s="114">
        <f t="shared" si="9"/>
        <v>0</v>
      </c>
    </row>
    <row r="189" spans="1:15" ht="12" thickBot="1" x14ac:dyDescent="0.2">
      <c r="A189" s="110"/>
      <c r="B189" s="111"/>
      <c r="C189" s="111"/>
      <c r="D189" s="112"/>
      <c r="E189" s="113"/>
      <c r="F189" s="120">
        <f t="shared" si="10"/>
        <v>0</v>
      </c>
      <c r="G189" s="111"/>
      <c r="H189" s="111"/>
      <c r="I189" s="111"/>
      <c r="K189" s="119"/>
      <c r="L189" s="116">
        <f t="shared" si="11"/>
        <v>0</v>
      </c>
      <c r="N189" s="114">
        <f>'tab bord'!L190</f>
        <v>0</v>
      </c>
      <c r="O189" s="114">
        <f t="shared" si="9"/>
        <v>0</v>
      </c>
    </row>
    <row r="190" spans="1:15" ht="12" thickBot="1" x14ac:dyDescent="0.2">
      <c r="A190" s="110"/>
      <c r="B190" s="111"/>
      <c r="C190" s="111"/>
      <c r="D190" s="112"/>
      <c r="E190" s="113"/>
      <c r="F190" s="120">
        <f t="shared" si="10"/>
        <v>0</v>
      </c>
      <c r="G190" s="111"/>
      <c r="H190" s="111"/>
      <c r="I190" s="111"/>
      <c r="K190" s="119"/>
      <c r="L190" s="116">
        <f t="shared" si="11"/>
        <v>0</v>
      </c>
      <c r="N190" s="114">
        <f>'tab bord'!L191</f>
        <v>0</v>
      </c>
      <c r="O190" s="114">
        <f t="shared" si="9"/>
        <v>0</v>
      </c>
    </row>
    <row r="191" spans="1:15" ht="12" thickBot="1" x14ac:dyDescent="0.2">
      <c r="A191" s="110"/>
      <c r="B191" s="111"/>
      <c r="C191" s="111"/>
      <c r="D191" s="112"/>
      <c r="E191" s="113"/>
      <c r="F191" s="120">
        <f t="shared" si="10"/>
        <v>0</v>
      </c>
      <c r="G191" s="111"/>
      <c r="H191" s="111"/>
      <c r="I191" s="111"/>
      <c r="K191" s="119"/>
      <c r="L191" s="116">
        <f t="shared" si="11"/>
        <v>0</v>
      </c>
      <c r="N191" s="114">
        <f>'tab bord'!L192</f>
        <v>0</v>
      </c>
      <c r="O191" s="114">
        <f t="shared" si="9"/>
        <v>0</v>
      </c>
    </row>
    <row r="192" spans="1:15" ht="12" thickBot="1" x14ac:dyDescent="0.2">
      <c r="A192" s="110"/>
      <c r="B192" s="111"/>
      <c r="C192" s="111"/>
      <c r="D192" s="112"/>
      <c r="E192" s="113"/>
      <c r="F192" s="120">
        <f t="shared" si="10"/>
        <v>0</v>
      </c>
      <c r="G192" s="111"/>
      <c r="H192" s="111"/>
      <c r="I192" s="111"/>
      <c r="K192" s="119"/>
      <c r="L192" s="116">
        <f t="shared" si="11"/>
        <v>0</v>
      </c>
      <c r="N192" s="114">
        <f>'tab bord'!L193</f>
        <v>0</v>
      </c>
      <c r="O192" s="114">
        <f t="shared" si="9"/>
        <v>0</v>
      </c>
    </row>
    <row r="193" spans="1:15" ht="12" thickBot="1" x14ac:dyDescent="0.2">
      <c r="A193" s="110"/>
      <c r="B193" s="111"/>
      <c r="C193" s="111"/>
      <c r="D193" s="112"/>
      <c r="E193" s="113"/>
      <c r="F193" s="120">
        <f t="shared" si="10"/>
        <v>0</v>
      </c>
      <c r="G193" s="111"/>
      <c r="H193" s="111"/>
      <c r="I193" s="111"/>
      <c r="K193" s="119"/>
      <c r="L193" s="116">
        <f t="shared" si="11"/>
        <v>0</v>
      </c>
      <c r="N193" s="114">
        <f>'tab bord'!L194</f>
        <v>0</v>
      </c>
      <c r="O193" s="114">
        <f t="shared" si="9"/>
        <v>0</v>
      </c>
    </row>
    <row r="194" spans="1:15" ht="12" thickBot="1" x14ac:dyDescent="0.2">
      <c r="A194" s="110"/>
      <c r="B194" s="111"/>
      <c r="C194" s="111"/>
      <c r="D194" s="112"/>
      <c r="E194" s="113"/>
      <c r="F194" s="120">
        <f t="shared" si="10"/>
        <v>0</v>
      </c>
      <c r="G194" s="111"/>
      <c r="H194" s="111"/>
      <c r="I194" s="111"/>
      <c r="K194" s="119"/>
      <c r="L194" s="116">
        <f t="shared" si="11"/>
        <v>0</v>
      </c>
      <c r="N194" s="114">
        <f>'tab bord'!L195</f>
        <v>0</v>
      </c>
      <c r="O194" s="114">
        <f t="shared" si="9"/>
        <v>0</v>
      </c>
    </row>
    <row r="195" spans="1:15" ht="12" thickBot="1" x14ac:dyDescent="0.2">
      <c r="A195" s="110"/>
      <c r="B195" s="111"/>
      <c r="C195" s="111"/>
      <c r="D195" s="112"/>
      <c r="E195" s="113"/>
      <c r="F195" s="120">
        <f t="shared" si="10"/>
        <v>0</v>
      </c>
      <c r="G195" s="111"/>
      <c r="H195" s="111"/>
      <c r="I195" s="111"/>
      <c r="K195" s="119"/>
      <c r="L195" s="116">
        <f t="shared" si="11"/>
        <v>0</v>
      </c>
      <c r="N195" s="114">
        <f>'tab bord'!L196</f>
        <v>0</v>
      </c>
      <c r="O195" s="114">
        <f t="shared" ref="O195:O258" si="12">SUMIF(G:G,N195,F:F)</f>
        <v>0</v>
      </c>
    </row>
    <row r="196" spans="1:15" ht="12" thickBot="1" x14ac:dyDescent="0.2">
      <c r="A196" s="110"/>
      <c r="B196" s="111"/>
      <c r="C196" s="111"/>
      <c r="D196" s="112"/>
      <c r="E196" s="113"/>
      <c r="F196" s="120">
        <f t="shared" ref="F196:F259" si="13">E196*D196</f>
        <v>0</v>
      </c>
      <c r="G196" s="111"/>
      <c r="H196" s="111"/>
      <c r="I196" s="111"/>
      <c r="K196" s="119"/>
      <c r="L196" s="116">
        <f t="shared" si="11"/>
        <v>0</v>
      </c>
      <c r="N196" s="114">
        <f>'tab bord'!L197</f>
        <v>0</v>
      </c>
      <c r="O196" s="114">
        <f t="shared" si="12"/>
        <v>0</v>
      </c>
    </row>
    <row r="197" spans="1:15" ht="12" thickBot="1" x14ac:dyDescent="0.2">
      <c r="A197" s="110"/>
      <c r="B197" s="111"/>
      <c r="C197" s="111"/>
      <c r="D197" s="112"/>
      <c r="E197" s="113"/>
      <c r="F197" s="120">
        <f t="shared" si="13"/>
        <v>0</v>
      </c>
      <c r="G197" s="111"/>
      <c r="H197" s="111"/>
      <c r="I197" s="111"/>
      <c r="K197" s="119"/>
      <c r="L197" s="116">
        <f t="shared" si="11"/>
        <v>0</v>
      </c>
      <c r="N197" s="114">
        <f>'tab bord'!L198</f>
        <v>0</v>
      </c>
      <c r="O197" s="114">
        <f t="shared" si="12"/>
        <v>0</v>
      </c>
    </row>
    <row r="198" spans="1:15" ht="12" thickBot="1" x14ac:dyDescent="0.2">
      <c r="A198" s="110"/>
      <c r="B198" s="111"/>
      <c r="C198" s="111"/>
      <c r="D198" s="112"/>
      <c r="E198" s="113"/>
      <c r="F198" s="120">
        <f t="shared" si="13"/>
        <v>0</v>
      </c>
      <c r="G198" s="111"/>
      <c r="H198" s="111"/>
      <c r="I198" s="111"/>
      <c r="K198" s="119"/>
      <c r="L198" s="116">
        <f t="shared" si="11"/>
        <v>0</v>
      </c>
      <c r="N198" s="114">
        <f>'tab bord'!L199</f>
        <v>0</v>
      </c>
      <c r="O198" s="114">
        <f t="shared" si="12"/>
        <v>0</v>
      </c>
    </row>
    <row r="199" spans="1:15" ht="12" thickBot="1" x14ac:dyDescent="0.2">
      <c r="A199" s="110"/>
      <c r="B199" s="111"/>
      <c r="C199" s="111"/>
      <c r="D199" s="112"/>
      <c r="E199" s="113"/>
      <c r="F199" s="120">
        <f t="shared" si="13"/>
        <v>0</v>
      </c>
      <c r="G199" s="111"/>
      <c r="H199" s="111"/>
      <c r="I199" s="111"/>
      <c r="K199" s="119"/>
      <c r="L199" s="116">
        <f t="shared" si="11"/>
        <v>0</v>
      </c>
      <c r="N199" s="114">
        <f>'tab bord'!L200</f>
        <v>0</v>
      </c>
      <c r="O199" s="114">
        <f t="shared" si="12"/>
        <v>0</v>
      </c>
    </row>
    <row r="200" spans="1:15" ht="12" thickBot="1" x14ac:dyDescent="0.2">
      <c r="A200" s="110"/>
      <c r="B200" s="111"/>
      <c r="C200" s="111"/>
      <c r="D200" s="112"/>
      <c r="E200" s="113"/>
      <c r="F200" s="120">
        <f t="shared" si="13"/>
        <v>0</v>
      </c>
      <c r="G200" s="111"/>
      <c r="H200" s="111"/>
      <c r="I200" s="111"/>
      <c r="K200" s="119"/>
      <c r="L200" s="116">
        <f t="shared" si="11"/>
        <v>0</v>
      </c>
      <c r="N200" s="114">
        <f>'tab bord'!L201</f>
        <v>0</v>
      </c>
      <c r="O200" s="114">
        <f t="shared" si="12"/>
        <v>0</v>
      </c>
    </row>
    <row r="201" spans="1:15" ht="12" thickBot="1" x14ac:dyDescent="0.2">
      <c r="A201" s="110"/>
      <c r="B201" s="111"/>
      <c r="C201" s="111"/>
      <c r="D201" s="112"/>
      <c r="E201" s="113"/>
      <c r="F201" s="120">
        <f t="shared" si="13"/>
        <v>0</v>
      </c>
      <c r="G201" s="111"/>
      <c r="H201" s="111"/>
      <c r="I201" s="111"/>
      <c r="K201" s="119"/>
      <c r="L201" s="116">
        <f t="shared" si="11"/>
        <v>0</v>
      </c>
      <c r="N201" s="114">
        <f>'tab bord'!L202</f>
        <v>0</v>
      </c>
      <c r="O201" s="114">
        <f t="shared" si="12"/>
        <v>0</v>
      </c>
    </row>
    <row r="202" spans="1:15" ht="12" thickBot="1" x14ac:dyDescent="0.2">
      <c r="A202" s="110"/>
      <c r="B202" s="111"/>
      <c r="C202" s="111"/>
      <c r="D202" s="112"/>
      <c r="E202" s="113"/>
      <c r="F202" s="120">
        <f t="shared" si="13"/>
        <v>0</v>
      </c>
      <c r="G202" s="111"/>
      <c r="H202" s="111"/>
      <c r="I202" s="111"/>
      <c r="K202" s="119"/>
      <c r="L202" s="116">
        <f t="shared" si="11"/>
        <v>0</v>
      </c>
      <c r="N202" s="114">
        <f>'tab bord'!L203</f>
        <v>0</v>
      </c>
      <c r="O202" s="114">
        <f t="shared" si="12"/>
        <v>0</v>
      </c>
    </row>
    <row r="203" spans="1:15" ht="12" thickBot="1" x14ac:dyDescent="0.2">
      <c r="A203" s="110"/>
      <c r="B203" s="111"/>
      <c r="C203" s="111"/>
      <c r="D203" s="112"/>
      <c r="E203" s="113"/>
      <c r="F203" s="120">
        <f t="shared" si="13"/>
        <v>0</v>
      </c>
      <c r="G203" s="111"/>
      <c r="H203" s="111"/>
      <c r="I203" s="111"/>
      <c r="K203" s="119"/>
      <c r="L203" s="116">
        <f t="shared" si="11"/>
        <v>0</v>
      </c>
      <c r="N203" s="114">
        <f>'tab bord'!L204</f>
        <v>0</v>
      </c>
      <c r="O203" s="114">
        <f t="shared" si="12"/>
        <v>0</v>
      </c>
    </row>
    <row r="204" spans="1:15" ht="12" thickBot="1" x14ac:dyDescent="0.2">
      <c r="A204" s="110"/>
      <c r="B204" s="111"/>
      <c r="C204" s="111"/>
      <c r="D204" s="112"/>
      <c r="E204" s="113"/>
      <c r="F204" s="120">
        <f t="shared" si="13"/>
        <v>0</v>
      </c>
      <c r="G204" s="111"/>
      <c r="H204" s="111"/>
      <c r="I204" s="111"/>
      <c r="K204" s="119"/>
      <c r="L204" s="116">
        <f t="shared" si="11"/>
        <v>0</v>
      </c>
      <c r="N204" s="114">
        <f>'tab bord'!L205</f>
        <v>0</v>
      </c>
      <c r="O204" s="114">
        <f t="shared" si="12"/>
        <v>0</v>
      </c>
    </row>
    <row r="205" spans="1:15" ht="12" thickBot="1" x14ac:dyDescent="0.2">
      <c r="A205" s="110"/>
      <c r="B205" s="111"/>
      <c r="C205" s="111"/>
      <c r="D205" s="112"/>
      <c r="E205" s="113"/>
      <c r="F205" s="120">
        <f t="shared" si="13"/>
        <v>0</v>
      </c>
      <c r="G205" s="111"/>
      <c r="H205" s="111"/>
      <c r="I205" s="111"/>
      <c r="K205" s="119"/>
      <c r="L205" s="116">
        <f t="shared" si="11"/>
        <v>0</v>
      </c>
      <c r="N205" s="114">
        <f>'tab bord'!L206</f>
        <v>0</v>
      </c>
      <c r="O205" s="114">
        <f t="shared" si="12"/>
        <v>0</v>
      </c>
    </row>
    <row r="206" spans="1:15" ht="12" thickBot="1" x14ac:dyDescent="0.2">
      <c r="A206" s="110"/>
      <c r="B206" s="111"/>
      <c r="C206" s="111"/>
      <c r="D206" s="112"/>
      <c r="E206" s="113"/>
      <c r="F206" s="120">
        <f t="shared" si="13"/>
        <v>0</v>
      </c>
      <c r="G206" s="111"/>
      <c r="H206" s="111"/>
      <c r="I206" s="111"/>
      <c r="J206" s="1" t="s">
        <v>86</v>
      </c>
      <c r="K206" s="119"/>
      <c r="L206" s="116">
        <f t="shared" si="11"/>
        <v>0</v>
      </c>
      <c r="N206" s="114">
        <f>'tab bord'!L207</f>
        <v>0</v>
      </c>
      <c r="O206" s="114">
        <f t="shared" si="12"/>
        <v>0</v>
      </c>
    </row>
    <row r="207" spans="1:15" ht="12" thickBot="1" x14ac:dyDescent="0.2">
      <c r="A207" s="110"/>
      <c r="B207" s="111"/>
      <c r="C207" s="111"/>
      <c r="D207" s="112"/>
      <c r="E207" s="113"/>
      <c r="F207" s="120">
        <f t="shared" si="13"/>
        <v>0</v>
      </c>
      <c r="G207" s="111"/>
      <c r="H207" s="111"/>
      <c r="I207" s="111"/>
      <c r="K207" s="119"/>
      <c r="L207" s="116">
        <f t="shared" si="11"/>
        <v>0</v>
      </c>
      <c r="N207" s="114">
        <f>'tab bord'!L208</f>
        <v>0</v>
      </c>
      <c r="O207" s="114">
        <f t="shared" si="12"/>
        <v>0</v>
      </c>
    </row>
    <row r="208" spans="1:15" ht="12" thickBot="1" x14ac:dyDescent="0.2">
      <c r="A208" s="110"/>
      <c r="B208" s="111"/>
      <c r="C208" s="111"/>
      <c r="D208" s="112"/>
      <c r="E208" s="113"/>
      <c r="F208" s="120">
        <f t="shared" si="13"/>
        <v>0</v>
      </c>
      <c r="G208" s="111"/>
      <c r="H208" s="111"/>
      <c r="I208" s="111"/>
      <c r="K208" s="119"/>
      <c r="L208" s="116">
        <f t="shared" si="11"/>
        <v>0</v>
      </c>
      <c r="N208" s="114">
        <f>'tab bord'!L209</f>
        <v>0</v>
      </c>
      <c r="O208" s="114">
        <f t="shared" si="12"/>
        <v>0</v>
      </c>
    </row>
    <row r="209" spans="1:15" ht="12" thickBot="1" x14ac:dyDescent="0.2">
      <c r="A209" s="110"/>
      <c r="B209" s="111"/>
      <c r="C209" s="111"/>
      <c r="D209" s="112"/>
      <c r="E209" s="113"/>
      <c r="F209" s="120">
        <f t="shared" si="13"/>
        <v>0</v>
      </c>
      <c r="G209" s="111"/>
      <c r="H209" s="111"/>
      <c r="I209" s="111"/>
      <c r="K209" s="119"/>
      <c r="L209" s="116">
        <f t="shared" si="11"/>
        <v>0</v>
      </c>
      <c r="N209" s="114">
        <f>'tab bord'!L210</f>
        <v>0</v>
      </c>
      <c r="O209" s="114">
        <f t="shared" si="12"/>
        <v>0</v>
      </c>
    </row>
    <row r="210" spans="1:15" ht="12" thickBot="1" x14ac:dyDescent="0.2">
      <c r="A210" s="110"/>
      <c r="B210" s="111"/>
      <c r="C210" s="111"/>
      <c r="D210" s="112"/>
      <c r="E210" s="113"/>
      <c r="F210" s="120">
        <f t="shared" si="13"/>
        <v>0</v>
      </c>
      <c r="G210" s="111"/>
      <c r="H210" s="111"/>
      <c r="I210" s="111"/>
      <c r="K210" s="119"/>
      <c r="L210" s="116">
        <f t="shared" si="11"/>
        <v>0</v>
      </c>
      <c r="N210" s="114">
        <f>'tab bord'!L211</f>
        <v>0</v>
      </c>
      <c r="O210" s="114">
        <f t="shared" si="12"/>
        <v>0</v>
      </c>
    </row>
    <row r="211" spans="1:15" ht="12" thickBot="1" x14ac:dyDescent="0.2">
      <c r="A211" s="110"/>
      <c r="B211" s="111"/>
      <c r="C211" s="111"/>
      <c r="D211" s="112"/>
      <c r="E211" s="113"/>
      <c r="F211" s="120">
        <f t="shared" si="13"/>
        <v>0</v>
      </c>
      <c r="G211" s="111"/>
      <c r="H211" s="111"/>
      <c r="I211" s="111"/>
      <c r="K211" s="119"/>
      <c r="L211" s="116">
        <f t="shared" si="11"/>
        <v>0</v>
      </c>
      <c r="N211" s="114">
        <f>'tab bord'!L212</f>
        <v>0</v>
      </c>
      <c r="O211" s="114">
        <f t="shared" si="12"/>
        <v>0</v>
      </c>
    </row>
    <row r="212" spans="1:15" ht="12" thickBot="1" x14ac:dyDescent="0.2">
      <c r="A212" s="110"/>
      <c r="B212" s="111"/>
      <c r="C212" s="111"/>
      <c r="D212" s="112"/>
      <c r="E212" s="113"/>
      <c r="F212" s="120">
        <f t="shared" si="13"/>
        <v>0</v>
      </c>
      <c r="G212" s="111"/>
      <c r="H212" s="111"/>
      <c r="I212" s="111"/>
      <c r="K212" s="119"/>
      <c r="L212" s="116">
        <f t="shared" si="11"/>
        <v>0</v>
      </c>
      <c r="N212" s="114">
        <f>'tab bord'!L213</f>
        <v>0</v>
      </c>
      <c r="O212" s="114">
        <f t="shared" si="12"/>
        <v>0</v>
      </c>
    </row>
    <row r="213" spans="1:15" ht="12" thickBot="1" x14ac:dyDescent="0.2">
      <c r="A213" s="110"/>
      <c r="B213" s="111"/>
      <c r="C213" s="111"/>
      <c r="D213" s="112"/>
      <c r="E213" s="113"/>
      <c r="F213" s="120">
        <f t="shared" si="13"/>
        <v>0</v>
      </c>
      <c r="G213" s="111"/>
      <c r="H213" s="111"/>
      <c r="I213" s="111"/>
      <c r="K213" s="119"/>
      <c r="L213" s="116">
        <f t="shared" si="11"/>
        <v>0</v>
      </c>
      <c r="N213" s="114">
        <f>'tab bord'!L214</f>
        <v>0</v>
      </c>
      <c r="O213" s="114">
        <f t="shared" si="12"/>
        <v>0</v>
      </c>
    </row>
    <row r="214" spans="1:15" ht="12" thickBot="1" x14ac:dyDescent="0.2">
      <c r="A214" s="110"/>
      <c r="B214" s="111"/>
      <c r="C214" s="111"/>
      <c r="D214" s="112"/>
      <c r="E214" s="113"/>
      <c r="F214" s="120">
        <f t="shared" si="13"/>
        <v>0</v>
      </c>
      <c r="G214" s="111"/>
      <c r="H214" s="111"/>
      <c r="I214" s="111"/>
      <c r="K214" s="119"/>
      <c r="L214" s="116">
        <f t="shared" si="11"/>
        <v>0</v>
      </c>
      <c r="N214" s="114">
        <f>'tab bord'!L215</f>
        <v>0</v>
      </c>
      <c r="O214" s="114">
        <f t="shared" si="12"/>
        <v>0</v>
      </c>
    </row>
    <row r="215" spans="1:15" ht="12" thickBot="1" x14ac:dyDescent="0.2">
      <c r="A215" s="110"/>
      <c r="B215" s="111"/>
      <c r="C215" s="111"/>
      <c r="D215" s="112"/>
      <c r="E215" s="113"/>
      <c r="F215" s="120">
        <f t="shared" si="13"/>
        <v>0</v>
      </c>
      <c r="G215" s="111"/>
      <c r="H215" s="111"/>
      <c r="I215" s="111"/>
      <c r="K215" s="119"/>
      <c r="L215" s="116">
        <f t="shared" si="11"/>
        <v>0</v>
      </c>
      <c r="N215" s="114">
        <f>'tab bord'!L216</f>
        <v>0</v>
      </c>
      <c r="O215" s="114">
        <f t="shared" si="12"/>
        <v>0</v>
      </c>
    </row>
    <row r="216" spans="1:15" ht="12" thickBot="1" x14ac:dyDescent="0.2">
      <c r="A216" s="110"/>
      <c r="B216" s="111"/>
      <c r="C216" s="111"/>
      <c r="D216" s="112"/>
      <c r="E216" s="113"/>
      <c r="F216" s="120">
        <f t="shared" si="13"/>
        <v>0</v>
      </c>
      <c r="G216" s="111"/>
      <c r="H216" s="111"/>
      <c r="I216" s="111"/>
      <c r="K216" s="119"/>
      <c r="L216" s="116">
        <f t="shared" si="11"/>
        <v>0</v>
      </c>
      <c r="N216" s="114">
        <f>'tab bord'!L217</f>
        <v>0</v>
      </c>
      <c r="O216" s="114">
        <f t="shared" si="12"/>
        <v>0</v>
      </c>
    </row>
    <row r="217" spans="1:15" ht="12" thickBot="1" x14ac:dyDescent="0.2">
      <c r="A217" s="110"/>
      <c r="B217" s="111"/>
      <c r="C217" s="111"/>
      <c r="D217" s="112"/>
      <c r="E217" s="113"/>
      <c r="F217" s="120">
        <f t="shared" si="13"/>
        <v>0</v>
      </c>
      <c r="G217" s="111"/>
      <c r="H217" s="111"/>
      <c r="I217" s="111"/>
      <c r="K217" s="119"/>
      <c r="L217" s="116">
        <f t="shared" si="11"/>
        <v>0</v>
      </c>
      <c r="N217" s="114">
        <f>'tab bord'!L218</f>
        <v>0</v>
      </c>
      <c r="O217" s="114">
        <f t="shared" si="12"/>
        <v>0</v>
      </c>
    </row>
    <row r="218" spans="1:15" ht="12" thickBot="1" x14ac:dyDescent="0.2">
      <c r="A218" s="110"/>
      <c r="B218" s="111"/>
      <c r="C218" s="111"/>
      <c r="D218" s="112"/>
      <c r="E218" s="113"/>
      <c r="F218" s="120">
        <f t="shared" si="13"/>
        <v>0</v>
      </c>
      <c r="G218" s="111"/>
      <c r="H218" s="111"/>
      <c r="I218" s="111"/>
      <c r="K218" s="119"/>
      <c r="L218" s="116">
        <f t="shared" si="11"/>
        <v>0</v>
      </c>
      <c r="N218" s="114">
        <f>'tab bord'!L219</f>
        <v>0</v>
      </c>
      <c r="O218" s="114">
        <f t="shared" si="12"/>
        <v>0</v>
      </c>
    </row>
    <row r="219" spans="1:15" ht="12" thickBot="1" x14ac:dyDescent="0.2">
      <c r="A219" s="110"/>
      <c r="B219" s="111"/>
      <c r="C219" s="111"/>
      <c r="D219" s="112"/>
      <c r="E219" s="113"/>
      <c r="F219" s="120">
        <f t="shared" si="13"/>
        <v>0</v>
      </c>
      <c r="G219" s="111"/>
      <c r="H219" s="111"/>
      <c r="I219" s="111"/>
      <c r="K219" s="119"/>
      <c r="L219" s="116">
        <f t="shared" si="11"/>
        <v>0</v>
      </c>
      <c r="N219" s="114">
        <f>'tab bord'!L220</f>
        <v>0</v>
      </c>
      <c r="O219" s="114">
        <f t="shared" si="12"/>
        <v>0</v>
      </c>
    </row>
    <row r="220" spans="1:15" ht="12" thickBot="1" x14ac:dyDescent="0.2">
      <c r="A220" s="110"/>
      <c r="B220" s="111"/>
      <c r="C220" s="111"/>
      <c r="D220" s="112"/>
      <c r="E220" s="113"/>
      <c r="F220" s="120">
        <f t="shared" si="13"/>
        <v>0</v>
      </c>
      <c r="G220" s="111"/>
      <c r="H220" s="111"/>
      <c r="I220" s="111"/>
      <c r="K220" s="119"/>
      <c r="L220" s="116">
        <f t="shared" si="11"/>
        <v>0</v>
      </c>
      <c r="N220" s="114">
        <f>'tab bord'!L221</f>
        <v>0</v>
      </c>
      <c r="O220" s="114">
        <f t="shared" si="12"/>
        <v>0</v>
      </c>
    </row>
    <row r="221" spans="1:15" ht="12" thickBot="1" x14ac:dyDescent="0.2">
      <c r="A221" s="110"/>
      <c r="B221" s="111"/>
      <c r="C221" s="111"/>
      <c r="D221" s="112"/>
      <c r="E221" s="113"/>
      <c r="F221" s="120">
        <f t="shared" si="13"/>
        <v>0</v>
      </c>
      <c r="G221" s="111"/>
      <c r="H221" s="111"/>
      <c r="I221" s="111"/>
      <c r="K221" s="119"/>
      <c r="L221" s="116">
        <f t="shared" si="11"/>
        <v>0</v>
      </c>
      <c r="N221" s="114">
        <f>'tab bord'!L222</f>
        <v>0</v>
      </c>
      <c r="O221" s="114">
        <f t="shared" si="12"/>
        <v>0</v>
      </c>
    </row>
    <row r="222" spans="1:15" ht="12" thickBot="1" x14ac:dyDescent="0.2">
      <c r="A222" s="110"/>
      <c r="B222" s="111"/>
      <c r="C222" s="111"/>
      <c r="D222" s="112"/>
      <c r="E222" s="113"/>
      <c r="F222" s="120">
        <f t="shared" si="13"/>
        <v>0</v>
      </c>
      <c r="G222" s="111"/>
      <c r="H222" s="111"/>
      <c r="I222" s="111"/>
      <c r="K222" s="119"/>
      <c r="L222" s="116">
        <f t="shared" si="11"/>
        <v>0</v>
      </c>
      <c r="N222" s="114">
        <f>'tab bord'!L223</f>
        <v>0</v>
      </c>
      <c r="O222" s="114">
        <f t="shared" si="12"/>
        <v>0</v>
      </c>
    </row>
    <row r="223" spans="1:15" ht="12" thickBot="1" x14ac:dyDescent="0.2">
      <c r="A223" s="110"/>
      <c r="B223" s="111"/>
      <c r="C223" s="111"/>
      <c r="D223" s="112"/>
      <c r="E223" s="113"/>
      <c r="F223" s="120">
        <f t="shared" si="13"/>
        <v>0</v>
      </c>
      <c r="G223" s="111"/>
      <c r="H223" s="111"/>
      <c r="I223" s="111"/>
      <c r="K223" s="119"/>
      <c r="L223" s="116">
        <f t="shared" si="11"/>
        <v>0</v>
      </c>
      <c r="N223" s="114">
        <f>'tab bord'!L224</f>
        <v>0</v>
      </c>
      <c r="O223" s="114">
        <f t="shared" si="12"/>
        <v>0</v>
      </c>
    </row>
    <row r="224" spans="1:15" ht="12" thickBot="1" x14ac:dyDescent="0.2">
      <c r="A224" s="110"/>
      <c r="B224" s="111"/>
      <c r="C224" s="111"/>
      <c r="D224" s="112"/>
      <c r="E224" s="113"/>
      <c r="F224" s="120">
        <f t="shared" si="13"/>
        <v>0</v>
      </c>
      <c r="G224" s="111"/>
      <c r="H224" s="111"/>
      <c r="I224" s="111"/>
      <c r="K224" s="119"/>
      <c r="L224" s="116">
        <f t="shared" si="11"/>
        <v>0</v>
      </c>
      <c r="N224" s="114">
        <f>'tab bord'!L225</f>
        <v>0</v>
      </c>
      <c r="O224" s="114">
        <f t="shared" si="12"/>
        <v>0</v>
      </c>
    </row>
    <row r="225" spans="1:15" ht="12" thickBot="1" x14ac:dyDescent="0.2">
      <c r="A225" s="110"/>
      <c r="B225" s="111"/>
      <c r="C225" s="111"/>
      <c r="D225" s="112"/>
      <c r="E225" s="113"/>
      <c r="F225" s="120">
        <f t="shared" si="13"/>
        <v>0</v>
      </c>
      <c r="G225" s="111"/>
      <c r="H225" s="111"/>
      <c r="I225" s="111"/>
      <c r="K225" s="119"/>
      <c r="L225" s="116">
        <f t="shared" si="11"/>
        <v>0</v>
      </c>
      <c r="N225" s="114">
        <f>'tab bord'!L226</f>
        <v>0</v>
      </c>
      <c r="O225" s="114">
        <f t="shared" si="12"/>
        <v>0</v>
      </c>
    </row>
    <row r="226" spans="1:15" ht="12" thickBot="1" x14ac:dyDescent="0.2">
      <c r="A226" s="110"/>
      <c r="B226" s="111"/>
      <c r="C226" s="111"/>
      <c r="D226" s="112"/>
      <c r="E226" s="113"/>
      <c r="F226" s="120">
        <f t="shared" si="13"/>
        <v>0</v>
      </c>
      <c r="G226" s="111"/>
      <c r="H226" s="111"/>
      <c r="I226" s="111"/>
      <c r="K226" s="119"/>
      <c r="L226" s="116">
        <f t="shared" si="11"/>
        <v>0</v>
      </c>
      <c r="N226" s="114">
        <f>'tab bord'!L227</f>
        <v>0</v>
      </c>
      <c r="O226" s="114">
        <f t="shared" si="12"/>
        <v>0</v>
      </c>
    </row>
    <row r="227" spans="1:15" ht="12" thickBot="1" x14ac:dyDescent="0.2">
      <c r="A227" s="110"/>
      <c r="B227" s="111"/>
      <c r="C227" s="111"/>
      <c r="D227" s="112"/>
      <c r="E227" s="113"/>
      <c r="F227" s="120">
        <f t="shared" si="13"/>
        <v>0</v>
      </c>
      <c r="G227" s="111"/>
      <c r="H227" s="111"/>
      <c r="I227" s="111"/>
      <c r="K227" s="119"/>
      <c r="L227" s="116">
        <f t="shared" si="11"/>
        <v>0</v>
      </c>
      <c r="N227" s="114">
        <f>'tab bord'!L228</f>
        <v>0</v>
      </c>
      <c r="O227" s="114">
        <f t="shared" si="12"/>
        <v>0</v>
      </c>
    </row>
    <row r="228" spans="1:15" ht="12" thickBot="1" x14ac:dyDescent="0.2">
      <c r="A228" s="110"/>
      <c r="B228" s="111"/>
      <c r="C228" s="111"/>
      <c r="D228" s="112"/>
      <c r="E228" s="113"/>
      <c r="F228" s="120">
        <f t="shared" si="13"/>
        <v>0</v>
      </c>
      <c r="G228" s="111"/>
      <c r="H228" s="111"/>
      <c r="I228" s="111"/>
      <c r="K228" s="119"/>
      <c r="L228" s="116">
        <f t="shared" si="11"/>
        <v>0</v>
      </c>
      <c r="N228" s="114">
        <f>'tab bord'!L229</f>
        <v>0</v>
      </c>
      <c r="O228" s="114">
        <f t="shared" si="12"/>
        <v>0</v>
      </c>
    </row>
    <row r="229" spans="1:15" ht="12" thickBot="1" x14ac:dyDescent="0.2">
      <c r="A229" s="110"/>
      <c r="B229" s="111"/>
      <c r="C229" s="111"/>
      <c r="D229" s="112"/>
      <c r="E229" s="113"/>
      <c r="F229" s="120">
        <f t="shared" si="13"/>
        <v>0</v>
      </c>
      <c r="G229" s="111"/>
      <c r="H229" s="111"/>
      <c r="I229" s="111"/>
      <c r="K229" s="119"/>
      <c r="L229" s="116">
        <f t="shared" si="11"/>
        <v>0</v>
      </c>
      <c r="N229" s="114">
        <f>'tab bord'!L230</f>
        <v>0</v>
      </c>
      <c r="O229" s="114">
        <f t="shared" si="12"/>
        <v>0</v>
      </c>
    </row>
    <row r="230" spans="1:15" ht="12" thickBot="1" x14ac:dyDescent="0.2">
      <c r="A230" s="110"/>
      <c r="B230" s="111"/>
      <c r="C230" s="111"/>
      <c r="D230" s="112"/>
      <c r="E230" s="113"/>
      <c r="F230" s="120">
        <f t="shared" si="13"/>
        <v>0</v>
      </c>
      <c r="G230" s="111"/>
      <c r="H230" s="111"/>
      <c r="I230" s="111"/>
      <c r="K230" s="119"/>
      <c r="L230" s="116">
        <f t="shared" si="11"/>
        <v>0</v>
      </c>
      <c r="N230" s="114">
        <f>'tab bord'!L231</f>
        <v>0</v>
      </c>
      <c r="O230" s="114">
        <f t="shared" si="12"/>
        <v>0</v>
      </c>
    </row>
    <row r="231" spans="1:15" ht="12" thickBot="1" x14ac:dyDescent="0.2">
      <c r="A231" s="110"/>
      <c r="B231" s="111"/>
      <c r="C231" s="111"/>
      <c r="D231" s="112"/>
      <c r="E231" s="113"/>
      <c r="F231" s="120">
        <f t="shared" si="13"/>
        <v>0</v>
      </c>
      <c r="G231" s="111"/>
      <c r="H231" s="111"/>
      <c r="I231" s="111"/>
      <c r="K231" s="119"/>
      <c r="L231" s="116">
        <f t="shared" si="11"/>
        <v>0</v>
      </c>
      <c r="N231" s="114">
        <f>'tab bord'!L232</f>
        <v>0</v>
      </c>
      <c r="O231" s="114">
        <f t="shared" si="12"/>
        <v>0</v>
      </c>
    </row>
    <row r="232" spans="1:15" ht="12" thickBot="1" x14ac:dyDescent="0.2">
      <c r="A232" s="110"/>
      <c r="B232" s="111"/>
      <c r="C232" s="111"/>
      <c r="D232" s="112"/>
      <c r="E232" s="113"/>
      <c r="F232" s="120">
        <f t="shared" si="13"/>
        <v>0</v>
      </c>
      <c r="G232" s="111"/>
      <c r="H232" s="111"/>
      <c r="I232" s="111"/>
      <c r="K232" s="119"/>
      <c r="L232" s="116">
        <f t="shared" si="11"/>
        <v>0</v>
      </c>
      <c r="N232" s="114">
        <f>'tab bord'!L233</f>
        <v>0</v>
      </c>
      <c r="O232" s="114">
        <f t="shared" si="12"/>
        <v>0</v>
      </c>
    </row>
    <row r="233" spans="1:15" ht="12" thickBot="1" x14ac:dyDescent="0.2">
      <c r="A233" s="110"/>
      <c r="B233" s="111"/>
      <c r="C233" s="111"/>
      <c r="D233" s="112"/>
      <c r="E233" s="113"/>
      <c r="F233" s="120">
        <f t="shared" si="13"/>
        <v>0</v>
      </c>
      <c r="G233" s="111"/>
      <c r="H233" s="111"/>
      <c r="I233" s="111"/>
      <c r="K233" s="119"/>
      <c r="L233" s="116">
        <f t="shared" si="11"/>
        <v>0</v>
      </c>
      <c r="N233" s="114">
        <f>'tab bord'!L234</f>
        <v>0</v>
      </c>
      <c r="O233" s="114">
        <f t="shared" si="12"/>
        <v>0</v>
      </c>
    </row>
    <row r="234" spans="1:15" ht="12" thickBot="1" x14ac:dyDescent="0.2">
      <c r="A234" s="110"/>
      <c r="B234" s="111"/>
      <c r="C234" s="111"/>
      <c r="D234" s="112"/>
      <c r="E234" s="113"/>
      <c r="F234" s="120">
        <f t="shared" si="13"/>
        <v>0</v>
      </c>
      <c r="G234" s="111"/>
      <c r="H234" s="111"/>
      <c r="I234" s="111"/>
      <c r="K234" s="119"/>
      <c r="L234" s="116">
        <f t="shared" si="11"/>
        <v>0</v>
      </c>
      <c r="N234" s="114">
        <f>'tab bord'!L235</f>
        <v>0</v>
      </c>
      <c r="O234" s="114">
        <f t="shared" si="12"/>
        <v>0</v>
      </c>
    </row>
    <row r="235" spans="1:15" ht="12" thickBot="1" x14ac:dyDescent="0.2">
      <c r="A235" s="110"/>
      <c r="B235" s="111"/>
      <c r="C235" s="111"/>
      <c r="D235" s="112"/>
      <c r="E235" s="113"/>
      <c r="F235" s="120">
        <f t="shared" si="13"/>
        <v>0</v>
      </c>
      <c r="G235" s="111"/>
      <c r="H235" s="111"/>
      <c r="I235" s="111"/>
      <c r="K235" s="119"/>
      <c r="L235" s="116">
        <f t="shared" si="11"/>
        <v>0</v>
      </c>
      <c r="N235" s="114">
        <f>'tab bord'!L236</f>
        <v>0</v>
      </c>
      <c r="O235" s="114">
        <f t="shared" si="12"/>
        <v>0</v>
      </c>
    </row>
    <row r="236" spans="1:15" ht="12" thickBot="1" x14ac:dyDescent="0.2">
      <c r="A236" s="110"/>
      <c r="B236" s="111"/>
      <c r="C236" s="111"/>
      <c r="D236" s="112"/>
      <c r="E236" s="113"/>
      <c r="F236" s="120">
        <f t="shared" si="13"/>
        <v>0</v>
      </c>
      <c r="G236" s="111"/>
      <c r="H236" s="111"/>
      <c r="I236" s="111"/>
      <c r="K236" s="119"/>
      <c r="L236" s="116">
        <f t="shared" si="11"/>
        <v>0</v>
      </c>
      <c r="N236" s="114">
        <f>'tab bord'!L237</f>
        <v>0</v>
      </c>
      <c r="O236" s="114">
        <f t="shared" si="12"/>
        <v>0</v>
      </c>
    </row>
    <row r="237" spans="1:15" ht="12" thickBot="1" x14ac:dyDescent="0.2">
      <c r="A237" s="110"/>
      <c r="B237" s="111"/>
      <c r="C237" s="111"/>
      <c r="D237" s="112"/>
      <c r="E237" s="113"/>
      <c r="F237" s="120">
        <f t="shared" si="13"/>
        <v>0</v>
      </c>
      <c r="G237" s="111"/>
      <c r="H237" s="111"/>
      <c r="I237" s="111"/>
      <c r="K237" s="119"/>
      <c r="L237" s="116">
        <f t="shared" si="11"/>
        <v>0</v>
      </c>
      <c r="N237" s="114">
        <f>'tab bord'!L238</f>
        <v>0</v>
      </c>
      <c r="O237" s="114">
        <f t="shared" si="12"/>
        <v>0</v>
      </c>
    </row>
    <row r="238" spans="1:15" ht="12" thickBot="1" x14ac:dyDescent="0.2">
      <c r="A238" s="110"/>
      <c r="B238" s="111"/>
      <c r="C238" s="111"/>
      <c r="D238" s="112"/>
      <c r="E238" s="113"/>
      <c r="F238" s="120">
        <f t="shared" si="13"/>
        <v>0</v>
      </c>
      <c r="G238" s="111"/>
      <c r="H238" s="111"/>
      <c r="I238" s="111"/>
      <c r="K238" s="119"/>
      <c r="L238" s="116">
        <f t="shared" si="11"/>
        <v>0</v>
      </c>
      <c r="N238" s="114">
        <f>'tab bord'!L239</f>
        <v>0</v>
      </c>
      <c r="O238" s="114">
        <f t="shared" si="12"/>
        <v>0</v>
      </c>
    </row>
    <row r="239" spans="1:15" ht="12" thickBot="1" x14ac:dyDescent="0.2">
      <c r="A239" s="110"/>
      <c r="B239" s="111"/>
      <c r="C239" s="111"/>
      <c r="D239" s="112"/>
      <c r="E239" s="113"/>
      <c r="F239" s="120">
        <f t="shared" si="13"/>
        <v>0</v>
      </c>
      <c r="G239" s="111"/>
      <c r="H239" s="111"/>
      <c r="I239" s="111"/>
      <c r="K239" s="119"/>
      <c r="L239" s="116">
        <f t="shared" si="11"/>
        <v>0</v>
      </c>
      <c r="N239" s="114">
        <f>'tab bord'!L240</f>
        <v>0</v>
      </c>
      <c r="O239" s="114">
        <f t="shared" si="12"/>
        <v>0</v>
      </c>
    </row>
    <row r="240" spans="1:15" ht="12" thickBot="1" x14ac:dyDescent="0.2">
      <c r="A240" s="110"/>
      <c r="B240" s="111"/>
      <c r="C240" s="111"/>
      <c r="D240" s="112"/>
      <c r="E240" s="113"/>
      <c r="F240" s="120">
        <f t="shared" si="13"/>
        <v>0</v>
      </c>
      <c r="G240" s="111"/>
      <c r="H240" s="111"/>
      <c r="I240" s="111"/>
      <c r="K240" s="119"/>
      <c r="L240" s="116">
        <f t="shared" si="11"/>
        <v>0</v>
      </c>
      <c r="N240" s="114">
        <f>'tab bord'!L241</f>
        <v>0</v>
      </c>
      <c r="O240" s="114">
        <f t="shared" si="12"/>
        <v>0</v>
      </c>
    </row>
    <row r="241" spans="1:15" ht="12" thickBot="1" x14ac:dyDescent="0.2">
      <c r="A241" s="110"/>
      <c r="B241" s="111"/>
      <c r="C241" s="111"/>
      <c r="D241" s="112"/>
      <c r="E241" s="113"/>
      <c r="F241" s="120">
        <f t="shared" si="13"/>
        <v>0</v>
      </c>
      <c r="G241" s="111"/>
      <c r="H241" s="111"/>
      <c r="I241" s="111"/>
      <c r="K241" s="119"/>
      <c r="L241" s="116">
        <f t="shared" si="11"/>
        <v>0</v>
      </c>
      <c r="N241" s="114">
        <f>'tab bord'!L242</f>
        <v>0</v>
      </c>
      <c r="O241" s="114">
        <f t="shared" si="12"/>
        <v>0</v>
      </c>
    </row>
    <row r="242" spans="1:15" ht="12" thickBot="1" x14ac:dyDescent="0.2">
      <c r="A242" s="110"/>
      <c r="B242" s="111"/>
      <c r="C242" s="111"/>
      <c r="D242" s="112"/>
      <c r="E242" s="113"/>
      <c r="F242" s="120">
        <f t="shared" si="13"/>
        <v>0</v>
      </c>
      <c r="G242" s="111"/>
      <c r="H242" s="111"/>
      <c r="I242" s="111"/>
      <c r="K242" s="119"/>
      <c r="L242" s="116">
        <f t="shared" ref="L242:L305" si="14">SUMIF(B:B,K242,F:F)</f>
        <v>0</v>
      </c>
      <c r="N242" s="114">
        <f>'tab bord'!L243</f>
        <v>0</v>
      </c>
      <c r="O242" s="114">
        <f t="shared" si="12"/>
        <v>0</v>
      </c>
    </row>
    <row r="243" spans="1:15" ht="12" thickBot="1" x14ac:dyDescent="0.2">
      <c r="A243" s="110"/>
      <c r="B243" s="111"/>
      <c r="C243" s="111"/>
      <c r="D243" s="112"/>
      <c r="E243" s="113"/>
      <c r="F243" s="120">
        <f t="shared" si="13"/>
        <v>0</v>
      </c>
      <c r="G243" s="111"/>
      <c r="H243" s="111"/>
      <c r="I243" s="111"/>
      <c r="K243" s="119"/>
      <c r="L243" s="116">
        <f t="shared" si="14"/>
        <v>0</v>
      </c>
      <c r="N243" s="114">
        <f>'tab bord'!L244</f>
        <v>0</v>
      </c>
      <c r="O243" s="114">
        <f t="shared" si="12"/>
        <v>0</v>
      </c>
    </row>
    <row r="244" spans="1:15" ht="12" thickBot="1" x14ac:dyDescent="0.2">
      <c r="A244" s="110"/>
      <c r="B244" s="111"/>
      <c r="C244" s="111"/>
      <c r="D244" s="112"/>
      <c r="E244" s="113"/>
      <c r="F244" s="120">
        <f t="shared" si="13"/>
        <v>0</v>
      </c>
      <c r="G244" s="111"/>
      <c r="H244" s="111"/>
      <c r="I244" s="111"/>
      <c r="K244" s="119"/>
      <c r="L244" s="116">
        <f t="shared" si="14"/>
        <v>0</v>
      </c>
      <c r="N244" s="114">
        <f>'tab bord'!L245</f>
        <v>0</v>
      </c>
      <c r="O244" s="114">
        <f t="shared" si="12"/>
        <v>0</v>
      </c>
    </row>
    <row r="245" spans="1:15" ht="12" thickBot="1" x14ac:dyDescent="0.2">
      <c r="A245" s="110"/>
      <c r="B245" s="111"/>
      <c r="C245" s="111"/>
      <c r="D245" s="112"/>
      <c r="E245" s="113"/>
      <c r="F245" s="120">
        <f t="shared" si="13"/>
        <v>0</v>
      </c>
      <c r="G245" s="111"/>
      <c r="H245" s="111"/>
      <c r="I245" s="111"/>
      <c r="K245" s="119"/>
      <c r="L245" s="116">
        <f t="shared" si="14"/>
        <v>0</v>
      </c>
      <c r="N245" s="114">
        <f>'tab bord'!L246</f>
        <v>0</v>
      </c>
      <c r="O245" s="114">
        <f t="shared" si="12"/>
        <v>0</v>
      </c>
    </row>
    <row r="246" spans="1:15" ht="12" thickBot="1" x14ac:dyDescent="0.2">
      <c r="A246" s="110"/>
      <c r="B246" s="111"/>
      <c r="C246" s="111"/>
      <c r="D246" s="112"/>
      <c r="E246" s="113"/>
      <c r="F246" s="120">
        <f t="shared" si="13"/>
        <v>0</v>
      </c>
      <c r="G246" s="111"/>
      <c r="H246" s="111"/>
      <c r="I246" s="111"/>
      <c r="K246" s="119"/>
      <c r="L246" s="116">
        <f t="shared" si="14"/>
        <v>0</v>
      </c>
      <c r="N246" s="114">
        <f>'tab bord'!L247</f>
        <v>0</v>
      </c>
      <c r="O246" s="114">
        <f t="shared" si="12"/>
        <v>0</v>
      </c>
    </row>
    <row r="247" spans="1:15" ht="12" thickBot="1" x14ac:dyDescent="0.2">
      <c r="A247" s="110"/>
      <c r="B247" s="111"/>
      <c r="C247" s="111"/>
      <c r="D247" s="112"/>
      <c r="E247" s="113"/>
      <c r="F247" s="120">
        <f t="shared" si="13"/>
        <v>0</v>
      </c>
      <c r="G247" s="111"/>
      <c r="H247" s="111"/>
      <c r="I247" s="111"/>
      <c r="K247" s="119"/>
      <c r="L247" s="116">
        <f t="shared" si="14"/>
        <v>0</v>
      </c>
      <c r="N247" s="114">
        <f>'tab bord'!L248</f>
        <v>0</v>
      </c>
      <c r="O247" s="114">
        <f t="shared" si="12"/>
        <v>0</v>
      </c>
    </row>
    <row r="248" spans="1:15" ht="12" thickBot="1" x14ac:dyDescent="0.2">
      <c r="A248" s="110"/>
      <c r="B248" s="111"/>
      <c r="C248" s="111"/>
      <c r="D248" s="112"/>
      <c r="E248" s="113"/>
      <c r="F248" s="120">
        <f t="shared" si="13"/>
        <v>0</v>
      </c>
      <c r="G248" s="111"/>
      <c r="H248" s="111"/>
      <c r="I248" s="111"/>
      <c r="K248" s="119"/>
      <c r="L248" s="116">
        <f t="shared" si="14"/>
        <v>0</v>
      </c>
      <c r="N248" s="114">
        <f>'tab bord'!L249</f>
        <v>0</v>
      </c>
      <c r="O248" s="114">
        <f t="shared" si="12"/>
        <v>0</v>
      </c>
    </row>
    <row r="249" spans="1:15" ht="12" thickBot="1" x14ac:dyDescent="0.2">
      <c r="A249" s="110"/>
      <c r="B249" s="111"/>
      <c r="C249" s="111"/>
      <c r="D249" s="112"/>
      <c r="E249" s="113"/>
      <c r="F249" s="120">
        <f t="shared" si="13"/>
        <v>0</v>
      </c>
      <c r="G249" s="111"/>
      <c r="H249" s="111"/>
      <c r="I249" s="111"/>
      <c r="K249" s="119"/>
      <c r="L249" s="116">
        <f t="shared" si="14"/>
        <v>0</v>
      </c>
      <c r="N249" s="114">
        <f>'tab bord'!L250</f>
        <v>0</v>
      </c>
      <c r="O249" s="114">
        <f t="shared" si="12"/>
        <v>0</v>
      </c>
    </row>
    <row r="250" spans="1:15" ht="12" thickBot="1" x14ac:dyDescent="0.2">
      <c r="A250" s="110"/>
      <c r="B250" s="111"/>
      <c r="C250" s="111"/>
      <c r="D250" s="112"/>
      <c r="E250" s="113"/>
      <c r="F250" s="120">
        <f t="shared" si="13"/>
        <v>0</v>
      </c>
      <c r="G250" s="111"/>
      <c r="H250" s="111"/>
      <c r="I250" s="111"/>
      <c r="K250" s="119"/>
      <c r="L250" s="116">
        <f t="shared" si="14"/>
        <v>0</v>
      </c>
      <c r="N250" s="114">
        <f>'tab bord'!L251</f>
        <v>0</v>
      </c>
      <c r="O250" s="114">
        <f t="shared" si="12"/>
        <v>0</v>
      </c>
    </row>
    <row r="251" spans="1:15" ht="12" thickBot="1" x14ac:dyDescent="0.2">
      <c r="A251" s="110"/>
      <c r="B251" s="111"/>
      <c r="C251" s="111"/>
      <c r="D251" s="112"/>
      <c r="E251" s="113"/>
      <c r="F251" s="120">
        <f t="shared" si="13"/>
        <v>0</v>
      </c>
      <c r="G251" s="111"/>
      <c r="H251" s="111"/>
      <c r="I251" s="111"/>
      <c r="K251" s="119"/>
      <c r="L251" s="116">
        <f t="shared" si="14"/>
        <v>0</v>
      </c>
      <c r="N251" s="114">
        <f>'tab bord'!L252</f>
        <v>0</v>
      </c>
      <c r="O251" s="114">
        <f t="shared" si="12"/>
        <v>0</v>
      </c>
    </row>
    <row r="252" spans="1:15" ht="12" thickBot="1" x14ac:dyDescent="0.2">
      <c r="A252" s="110"/>
      <c r="B252" s="111"/>
      <c r="C252" s="111"/>
      <c r="D252" s="112"/>
      <c r="E252" s="113"/>
      <c r="F252" s="120">
        <f t="shared" si="13"/>
        <v>0</v>
      </c>
      <c r="G252" s="111"/>
      <c r="H252" s="111"/>
      <c r="I252" s="111"/>
      <c r="K252" s="119"/>
      <c r="L252" s="116">
        <f t="shared" si="14"/>
        <v>0</v>
      </c>
      <c r="N252" s="114">
        <f>'tab bord'!L253</f>
        <v>0</v>
      </c>
      <c r="O252" s="114">
        <f t="shared" si="12"/>
        <v>0</v>
      </c>
    </row>
    <row r="253" spans="1:15" ht="12" thickBot="1" x14ac:dyDescent="0.2">
      <c r="A253" s="110"/>
      <c r="B253" s="111"/>
      <c r="C253" s="111"/>
      <c r="D253" s="112"/>
      <c r="E253" s="113"/>
      <c r="F253" s="120">
        <f t="shared" si="13"/>
        <v>0</v>
      </c>
      <c r="G253" s="111"/>
      <c r="H253" s="111"/>
      <c r="I253" s="111"/>
      <c r="K253" s="119"/>
      <c r="L253" s="116">
        <f t="shared" si="14"/>
        <v>0</v>
      </c>
      <c r="N253" s="114">
        <f>'tab bord'!L254</f>
        <v>0</v>
      </c>
      <c r="O253" s="114">
        <f t="shared" si="12"/>
        <v>0</v>
      </c>
    </row>
    <row r="254" spans="1:15" ht="12" thickBot="1" x14ac:dyDescent="0.2">
      <c r="A254" s="110"/>
      <c r="B254" s="111"/>
      <c r="C254" s="111"/>
      <c r="D254" s="112"/>
      <c r="E254" s="113"/>
      <c r="F254" s="120">
        <f t="shared" si="13"/>
        <v>0</v>
      </c>
      <c r="G254" s="111"/>
      <c r="H254" s="111"/>
      <c r="I254" s="111"/>
      <c r="K254" s="119"/>
      <c r="L254" s="116">
        <f t="shared" si="14"/>
        <v>0</v>
      </c>
      <c r="N254" s="114">
        <f>'tab bord'!L255</f>
        <v>0</v>
      </c>
      <c r="O254" s="114">
        <f t="shared" si="12"/>
        <v>0</v>
      </c>
    </row>
    <row r="255" spans="1:15" ht="12" thickBot="1" x14ac:dyDescent="0.2">
      <c r="A255" s="110"/>
      <c r="B255" s="111"/>
      <c r="C255" s="111"/>
      <c r="D255" s="112"/>
      <c r="E255" s="113"/>
      <c r="F255" s="120">
        <f t="shared" si="13"/>
        <v>0</v>
      </c>
      <c r="G255" s="111"/>
      <c r="H255" s="111"/>
      <c r="I255" s="111"/>
      <c r="K255" s="119"/>
      <c r="L255" s="116">
        <f t="shared" si="14"/>
        <v>0</v>
      </c>
      <c r="N255" s="114">
        <f>'tab bord'!L256</f>
        <v>0</v>
      </c>
      <c r="O255" s="114">
        <f t="shared" si="12"/>
        <v>0</v>
      </c>
    </row>
    <row r="256" spans="1:15" ht="12" thickBot="1" x14ac:dyDescent="0.2">
      <c r="A256" s="110"/>
      <c r="B256" s="111"/>
      <c r="C256" s="111"/>
      <c r="D256" s="112"/>
      <c r="E256" s="113"/>
      <c r="F256" s="120">
        <f t="shared" si="13"/>
        <v>0</v>
      </c>
      <c r="G256" s="111"/>
      <c r="H256" s="111"/>
      <c r="I256" s="111"/>
      <c r="K256" s="119"/>
      <c r="L256" s="116">
        <f t="shared" si="14"/>
        <v>0</v>
      </c>
      <c r="N256" s="114">
        <f>'tab bord'!L257</f>
        <v>0</v>
      </c>
      <c r="O256" s="114">
        <f t="shared" si="12"/>
        <v>0</v>
      </c>
    </row>
    <row r="257" spans="1:15" ht="12" thickBot="1" x14ac:dyDescent="0.2">
      <c r="A257" s="110"/>
      <c r="B257" s="111"/>
      <c r="C257" s="111"/>
      <c r="D257" s="112"/>
      <c r="E257" s="113"/>
      <c r="F257" s="120">
        <f t="shared" si="13"/>
        <v>0</v>
      </c>
      <c r="G257" s="111"/>
      <c r="H257" s="111"/>
      <c r="I257" s="111"/>
      <c r="K257" s="119"/>
      <c r="L257" s="116">
        <f t="shared" si="14"/>
        <v>0</v>
      </c>
      <c r="N257" s="114">
        <f>'tab bord'!L258</f>
        <v>0</v>
      </c>
      <c r="O257" s="114">
        <f t="shared" si="12"/>
        <v>0</v>
      </c>
    </row>
    <row r="258" spans="1:15" ht="12" thickBot="1" x14ac:dyDescent="0.2">
      <c r="A258" s="110"/>
      <c r="B258" s="111"/>
      <c r="C258" s="111"/>
      <c r="D258" s="112"/>
      <c r="E258" s="113"/>
      <c r="F258" s="120">
        <f t="shared" si="13"/>
        <v>0</v>
      </c>
      <c r="G258" s="111"/>
      <c r="H258" s="111"/>
      <c r="I258" s="111"/>
      <c r="K258" s="119"/>
      <c r="L258" s="116">
        <f t="shared" si="14"/>
        <v>0</v>
      </c>
      <c r="N258" s="114">
        <f>'tab bord'!L259</f>
        <v>0</v>
      </c>
      <c r="O258" s="114">
        <f t="shared" si="12"/>
        <v>0</v>
      </c>
    </row>
    <row r="259" spans="1:15" ht="12" thickBot="1" x14ac:dyDescent="0.2">
      <c r="A259" s="110"/>
      <c r="B259" s="111"/>
      <c r="C259" s="111"/>
      <c r="D259" s="112"/>
      <c r="E259" s="113"/>
      <c r="F259" s="120">
        <f t="shared" si="13"/>
        <v>0</v>
      </c>
      <c r="G259" s="111"/>
      <c r="H259" s="111"/>
      <c r="I259" s="111"/>
      <c r="K259" s="119"/>
      <c r="L259" s="116">
        <f t="shared" si="14"/>
        <v>0</v>
      </c>
      <c r="N259" s="114">
        <f>'tab bord'!L260</f>
        <v>0</v>
      </c>
      <c r="O259" s="114">
        <f t="shared" ref="O259:O322" si="15">SUMIF(G:G,N259,F:F)</f>
        <v>0</v>
      </c>
    </row>
    <row r="260" spans="1:15" ht="12" thickBot="1" x14ac:dyDescent="0.2">
      <c r="A260" s="110"/>
      <c r="B260" s="111"/>
      <c r="C260" s="111"/>
      <c r="D260" s="112"/>
      <c r="E260" s="113"/>
      <c r="F260" s="120">
        <f t="shared" ref="F260:F323" si="16">E260*D260</f>
        <v>0</v>
      </c>
      <c r="G260" s="111"/>
      <c r="H260" s="111"/>
      <c r="I260" s="111"/>
      <c r="K260" s="119"/>
      <c r="L260" s="116">
        <f t="shared" si="14"/>
        <v>0</v>
      </c>
      <c r="N260" s="114">
        <f>'tab bord'!L261</f>
        <v>0</v>
      </c>
      <c r="O260" s="114">
        <f t="shared" si="15"/>
        <v>0</v>
      </c>
    </row>
    <row r="261" spans="1:15" ht="12" thickBot="1" x14ac:dyDescent="0.2">
      <c r="A261" s="110"/>
      <c r="B261" s="111"/>
      <c r="C261" s="111"/>
      <c r="D261" s="112"/>
      <c r="E261" s="113"/>
      <c r="F261" s="120">
        <f t="shared" si="16"/>
        <v>0</v>
      </c>
      <c r="G261" s="111"/>
      <c r="H261" s="111"/>
      <c r="I261" s="111"/>
      <c r="K261" s="119"/>
      <c r="L261" s="116">
        <f t="shared" si="14"/>
        <v>0</v>
      </c>
      <c r="N261" s="114">
        <f>'tab bord'!L262</f>
        <v>0</v>
      </c>
      <c r="O261" s="114">
        <f t="shared" si="15"/>
        <v>0</v>
      </c>
    </row>
    <row r="262" spans="1:15" ht="12" thickBot="1" x14ac:dyDescent="0.2">
      <c r="A262" s="110"/>
      <c r="B262" s="111"/>
      <c r="C262" s="111"/>
      <c r="D262" s="112"/>
      <c r="E262" s="113"/>
      <c r="F262" s="120">
        <f t="shared" si="16"/>
        <v>0</v>
      </c>
      <c r="G262" s="111"/>
      <c r="H262" s="111"/>
      <c r="I262" s="111"/>
      <c r="K262" s="119"/>
      <c r="L262" s="116">
        <f t="shared" si="14"/>
        <v>0</v>
      </c>
      <c r="N262" s="114">
        <f>'tab bord'!L263</f>
        <v>0</v>
      </c>
      <c r="O262" s="114">
        <f t="shared" si="15"/>
        <v>0</v>
      </c>
    </row>
    <row r="263" spans="1:15" ht="12" thickBot="1" x14ac:dyDescent="0.2">
      <c r="A263" s="110"/>
      <c r="B263" s="111"/>
      <c r="C263" s="111"/>
      <c r="D263" s="112"/>
      <c r="E263" s="113"/>
      <c r="F263" s="120">
        <f t="shared" si="16"/>
        <v>0</v>
      </c>
      <c r="G263" s="111"/>
      <c r="H263" s="111"/>
      <c r="I263" s="111"/>
      <c r="K263" s="119"/>
      <c r="L263" s="116">
        <f t="shared" si="14"/>
        <v>0</v>
      </c>
      <c r="N263" s="114">
        <f>'tab bord'!L264</f>
        <v>0</v>
      </c>
      <c r="O263" s="114">
        <f t="shared" si="15"/>
        <v>0</v>
      </c>
    </row>
    <row r="264" spans="1:15" ht="12" thickBot="1" x14ac:dyDescent="0.2">
      <c r="A264" s="110"/>
      <c r="B264" s="111"/>
      <c r="C264" s="111"/>
      <c r="D264" s="112"/>
      <c r="E264" s="113"/>
      <c r="F264" s="120">
        <f t="shared" si="16"/>
        <v>0</v>
      </c>
      <c r="G264" s="111"/>
      <c r="H264" s="111"/>
      <c r="I264" s="111"/>
      <c r="K264" s="119"/>
      <c r="L264" s="116">
        <f t="shared" si="14"/>
        <v>0</v>
      </c>
      <c r="N264" s="114">
        <f>'tab bord'!L265</f>
        <v>0</v>
      </c>
      <c r="O264" s="114">
        <f t="shared" si="15"/>
        <v>0</v>
      </c>
    </row>
    <row r="265" spans="1:15" ht="12" thickBot="1" x14ac:dyDescent="0.2">
      <c r="A265" s="110"/>
      <c r="B265" s="111"/>
      <c r="C265" s="111"/>
      <c r="D265" s="112"/>
      <c r="E265" s="113"/>
      <c r="F265" s="120">
        <f t="shared" si="16"/>
        <v>0</v>
      </c>
      <c r="G265" s="111"/>
      <c r="H265" s="111"/>
      <c r="I265" s="111"/>
      <c r="K265" s="119"/>
      <c r="L265" s="116">
        <f t="shared" si="14"/>
        <v>0</v>
      </c>
      <c r="N265" s="114">
        <f>'tab bord'!L266</f>
        <v>0</v>
      </c>
      <c r="O265" s="114">
        <f t="shared" si="15"/>
        <v>0</v>
      </c>
    </row>
    <row r="266" spans="1:15" ht="12" thickBot="1" x14ac:dyDescent="0.2">
      <c r="A266" s="110"/>
      <c r="B266" s="111"/>
      <c r="C266" s="111"/>
      <c r="D266" s="112"/>
      <c r="E266" s="113"/>
      <c r="F266" s="120">
        <f t="shared" si="16"/>
        <v>0</v>
      </c>
      <c r="G266" s="111"/>
      <c r="H266" s="111"/>
      <c r="I266" s="111"/>
      <c r="K266" s="119"/>
      <c r="L266" s="116">
        <f t="shared" si="14"/>
        <v>0</v>
      </c>
      <c r="N266" s="114">
        <f>'tab bord'!L267</f>
        <v>0</v>
      </c>
      <c r="O266" s="114">
        <f t="shared" si="15"/>
        <v>0</v>
      </c>
    </row>
    <row r="267" spans="1:15" ht="12" thickBot="1" x14ac:dyDescent="0.2">
      <c r="A267" s="110"/>
      <c r="B267" s="111"/>
      <c r="C267" s="111"/>
      <c r="D267" s="112"/>
      <c r="E267" s="113"/>
      <c r="F267" s="120">
        <f t="shared" si="16"/>
        <v>0</v>
      </c>
      <c r="G267" s="111"/>
      <c r="H267" s="111"/>
      <c r="I267" s="111"/>
      <c r="K267" s="119"/>
      <c r="L267" s="116">
        <f t="shared" si="14"/>
        <v>0</v>
      </c>
      <c r="N267" s="114">
        <f>'tab bord'!L268</f>
        <v>0</v>
      </c>
      <c r="O267" s="114">
        <f t="shared" si="15"/>
        <v>0</v>
      </c>
    </row>
    <row r="268" spans="1:15" ht="12" thickBot="1" x14ac:dyDescent="0.2">
      <c r="A268" s="110"/>
      <c r="B268" s="111"/>
      <c r="C268" s="111"/>
      <c r="D268" s="112"/>
      <c r="E268" s="113"/>
      <c r="F268" s="120">
        <f t="shared" si="16"/>
        <v>0</v>
      </c>
      <c r="G268" s="111"/>
      <c r="H268" s="111"/>
      <c r="I268" s="111"/>
      <c r="K268" s="119"/>
      <c r="L268" s="116">
        <f t="shared" si="14"/>
        <v>0</v>
      </c>
      <c r="N268" s="114">
        <f>'tab bord'!L269</f>
        <v>0</v>
      </c>
      <c r="O268" s="114">
        <f t="shared" si="15"/>
        <v>0</v>
      </c>
    </row>
    <row r="269" spans="1:15" ht="12" thickBot="1" x14ac:dyDescent="0.2">
      <c r="A269" s="110"/>
      <c r="B269" s="111"/>
      <c r="C269" s="111"/>
      <c r="D269" s="112"/>
      <c r="E269" s="113"/>
      <c r="F269" s="120">
        <f t="shared" si="16"/>
        <v>0</v>
      </c>
      <c r="G269" s="111"/>
      <c r="H269" s="111"/>
      <c r="I269" s="111"/>
      <c r="K269" s="119"/>
      <c r="L269" s="116">
        <f t="shared" si="14"/>
        <v>0</v>
      </c>
      <c r="N269" s="114">
        <f>'tab bord'!L270</f>
        <v>0</v>
      </c>
      <c r="O269" s="114">
        <f t="shared" si="15"/>
        <v>0</v>
      </c>
    </row>
    <row r="270" spans="1:15" ht="12" thickBot="1" x14ac:dyDescent="0.2">
      <c r="A270" s="110"/>
      <c r="B270" s="111"/>
      <c r="C270" s="111"/>
      <c r="D270" s="112"/>
      <c r="E270" s="113"/>
      <c r="F270" s="120">
        <f t="shared" si="16"/>
        <v>0</v>
      </c>
      <c r="G270" s="111"/>
      <c r="H270" s="111"/>
      <c r="I270" s="111"/>
      <c r="K270" s="119"/>
      <c r="L270" s="116">
        <f t="shared" si="14"/>
        <v>0</v>
      </c>
      <c r="N270" s="114">
        <f>'tab bord'!L271</f>
        <v>0</v>
      </c>
      <c r="O270" s="114">
        <f t="shared" si="15"/>
        <v>0</v>
      </c>
    </row>
    <row r="271" spans="1:15" ht="12" thickBot="1" x14ac:dyDescent="0.2">
      <c r="A271" s="110"/>
      <c r="B271" s="111"/>
      <c r="C271" s="111"/>
      <c r="D271" s="112"/>
      <c r="E271" s="113"/>
      <c r="F271" s="120">
        <f t="shared" si="16"/>
        <v>0</v>
      </c>
      <c r="G271" s="111"/>
      <c r="H271" s="111"/>
      <c r="I271" s="111"/>
      <c r="K271" s="119"/>
      <c r="L271" s="116">
        <f t="shared" si="14"/>
        <v>0</v>
      </c>
      <c r="N271" s="114">
        <f>'tab bord'!L272</f>
        <v>0</v>
      </c>
      <c r="O271" s="114">
        <f t="shared" si="15"/>
        <v>0</v>
      </c>
    </row>
    <row r="272" spans="1:15" ht="12" thickBot="1" x14ac:dyDescent="0.2">
      <c r="A272" s="110"/>
      <c r="B272" s="111"/>
      <c r="C272" s="111"/>
      <c r="D272" s="112"/>
      <c r="E272" s="113"/>
      <c r="F272" s="120">
        <f t="shared" si="16"/>
        <v>0</v>
      </c>
      <c r="G272" s="111"/>
      <c r="H272" s="111"/>
      <c r="I272" s="111"/>
      <c r="K272" s="119"/>
      <c r="L272" s="116">
        <f t="shared" si="14"/>
        <v>0</v>
      </c>
      <c r="N272" s="114">
        <f>'tab bord'!L273</f>
        <v>0</v>
      </c>
      <c r="O272" s="114">
        <f t="shared" si="15"/>
        <v>0</v>
      </c>
    </row>
    <row r="273" spans="1:15" ht="12" thickBot="1" x14ac:dyDescent="0.2">
      <c r="A273" s="110"/>
      <c r="B273" s="111"/>
      <c r="C273" s="111"/>
      <c r="D273" s="112"/>
      <c r="E273" s="113"/>
      <c r="F273" s="120">
        <f t="shared" si="16"/>
        <v>0</v>
      </c>
      <c r="G273" s="111"/>
      <c r="H273" s="111"/>
      <c r="I273" s="111"/>
      <c r="K273" s="119"/>
      <c r="L273" s="116">
        <f t="shared" si="14"/>
        <v>0</v>
      </c>
      <c r="N273" s="114">
        <f>'tab bord'!L274</f>
        <v>0</v>
      </c>
      <c r="O273" s="114">
        <f t="shared" si="15"/>
        <v>0</v>
      </c>
    </row>
    <row r="274" spans="1:15" ht="12" thickBot="1" x14ac:dyDescent="0.2">
      <c r="A274" s="110"/>
      <c r="B274" s="111"/>
      <c r="C274" s="111"/>
      <c r="D274" s="112"/>
      <c r="E274" s="113"/>
      <c r="F274" s="120">
        <f t="shared" si="16"/>
        <v>0</v>
      </c>
      <c r="G274" s="111"/>
      <c r="H274" s="111"/>
      <c r="I274" s="111"/>
      <c r="K274" s="119"/>
      <c r="L274" s="116">
        <f t="shared" si="14"/>
        <v>0</v>
      </c>
      <c r="N274" s="114">
        <f>'tab bord'!L275</f>
        <v>0</v>
      </c>
      <c r="O274" s="114">
        <f t="shared" si="15"/>
        <v>0</v>
      </c>
    </row>
    <row r="275" spans="1:15" ht="12" thickBot="1" x14ac:dyDescent="0.2">
      <c r="A275" s="110"/>
      <c r="B275" s="111"/>
      <c r="C275" s="111"/>
      <c r="D275" s="112"/>
      <c r="E275" s="113"/>
      <c r="F275" s="120">
        <f t="shared" si="16"/>
        <v>0</v>
      </c>
      <c r="G275" s="111"/>
      <c r="H275" s="111"/>
      <c r="I275" s="111"/>
      <c r="K275" s="119"/>
      <c r="L275" s="116">
        <f t="shared" si="14"/>
        <v>0</v>
      </c>
      <c r="N275" s="114">
        <f>'tab bord'!L276</f>
        <v>0</v>
      </c>
      <c r="O275" s="114">
        <f t="shared" si="15"/>
        <v>0</v>
      </c>
    </row>
    <row r="276" spans="1:15" ht="12" thickBot="1" x14ac:dyDescent="0.2">
      <c r="A276" s="110"/>
      <c r="B276" s="111"/>
      <c r="C276" s="111"/>
      <c r="D276" s="112"/>
      <c r="E276" s="113"/>
      <c r="F276" s="120">
        <f t="shared" si="16"/>
        <v>0</v>
      </c>
      <c r="G276" s="111"/>
      <c r="H276" s="111"/>
      <c r="I276" s="111"/>
      <c r="K276" s="119"/>
      <c r="L276" s="116">
        <f t="shared" si="14"/>
        <v>0</v>
      </c>
      <c r="N276" s="114">
        <f>'tab bord'!L277</f>
        <v>0</v>
      </c>
      <c r="O276" s="114">
        <f t="shared" si="15"/>
        <v>0</v>
      </c>
    </row>
    <row r="277" spans="1:15" ht="12" thickBot="1" x14ac:dyDescent="0.2">
      <c r="A277" s="110"/>
      <c r="B277" s="111"/>
      <c r="C277" s="111"/>
      <c r="D277" s="112"/>
      <c r="E277" s="113"/>
      <c r="F277" s="120">
        <f t="shared" si="16"/>
        <v>0</v>
      </c>
      <c r="G277" s="111"/>
      <c r="H277" s="111"/>
      <c r="I277" s="111"/>
      <c r="K277" s="119"/>
      <c r="L277" s="116">
        <f t="shared" si="14"/>
        <v>0</v>
      </c>
      <c r="N277" s="114">
        <f>'tab bord'!L278</f>
        <v>0</v>
      </c>
      <c r="O277" s="114">
        <f t="shared" si="15"/>
        <v>0</v>
      </c>
    </row>
    <row r="278" spans="1:15" ht="12" thickBot="1" x14ac:dyDescent="0.2">
      <c r="A278" s="110"/>
      <c r="B278" s="111"/>
      <c r="C278" s="111"/>
      <c r="D278" s="112"/>
      <c r="E278" s="113"/>
      <c r="F278" s="120">
        <f t="shared" si="16"/>
        <v>0</v>
      </c>
      <c r="G278" s="111"/>
      <c r="H278" s="111"/>
      <c r="I278" s="111"/>
      <c r="K278" s="119"/>
      <c r="L278" s="116">
        <f t="shared" si="14"/>
        <v>0</v>
      </c>
      <c r="N278" s="114">
        <f>'tab bord'!L279</f>
        <v>0</v>
      </c>
      <c r="O278" s="114">
        <f t="shared" si="15"/>
        <v>0</v>
      </c>
    </row>
    <row r="279" spans="1:15" ht="12" thickBot="1" x14ac:dyDescent="0.2">
      <c r="A279" s="110"/>
      <c r="B279" s="111"/>
      <c r="C279" s="111"/>
      <c r="D279" s="112"/>
      <c r="E279" s="113"/>
      <c r="F279" s="120">
        <f t="shared" si="16"/>
        <v>0</v>
      </c>
      <c r="G279" s="111"/>
      <c r="H279" s="111"/>
      <c r="I279" s="111"/>
      <c r="K279" s="119"/>
      <c r="L279" s="116">
        <f t="shared" si="14"/>
        <v>0</v>
      </c>
      <c r="N279" s="114">
        <f>'tab bord'!L280</f>
        <v>0</v>
      </c>
      <c r="O279" s="114">
        <f t="shared" si="15"/>
        <v>0</v>
      </c>
    </row>
    <row r="280" spans="1:15" ht="12" thickBot="1" x14ac:dyDescent="0.2">
      <c r="A280" s="110"/>
      <c r="B280" s="111"/>
      <c r="C280" s="111"/>
      <c r="D280" s="112"/>
      <c r="E280" s="113"/>
      <c r="F280" s="120">
        <f t="shared" si="16"/>
        <v>0</v>
      </c>
      <c r="G280" s="111"/>
      <c r="H280" s="111"/>
      <c r="I280" s="111"/>
      <c r="K280" s="119"/>
      <c r="L280" s="116">
        <f t="shared" si="14"/>
        <v>0</v>
      </c>
      <c r="N280" s="114">
        <f>'tab bord'!L281</f>
        <v>0</v>
      </c>
      <c r="O280" s="114">
        <f t="shared" si="15"/>
        <v>0</v>
      </c>
    </row>
    <row r="281" spans="1:15" ht="12" thickBot="1" x14ac:dyDescent="0.2">
      <c r="A281" s="110"/>
      <c r="B281" s="111"/>
      <c r="C281" s="111"/>
      <c r="D281" s="112"/>
      <c r="E281" s="113"/>
      <c r="F281" s="120">
        <f t="shared" si="16"/>
        <v>0</v>
      </c>
      <c r="G281" s="111"/>
      <c r="H281" s="111"/>
      <c r="I281" s="111"/>
      <c r="K281" s="119"/>
      <c r="L281" s="116">
        <f t="shared" si="14"/>
        <v>0</v>
      </c>
      <c r="N281" s="114">
        <f>'tab bord'!L282</f>
        <v>0</v>
      </c>
      <c r="O281" s="114">
        <f t="shared" si="15"/>
        <v>0</v>
      </c>
    </row>
    <row r="282" spans="1:15" ht="12" thickBot="1" x14ac:dyDescent="0.2">
      <c r="A282" s="110"/>
      <c r="B282" s="111"/>
      <c r="C282" s="111"/>
      <c r="D282" s="112"/>
      <c r="E282" s="113"/>
      <c r="F282" s="120">
        <f t="shared" si="16"/>
        <v>0</v>
      </c>
      <c r="G282" s="111"/>
      <c r="H282" s="111"/>
      <c r="I282" s="111"/>
      <c r="K282" s="119"/>
      <c r="L282" s="116">
        <f t="shared" si="14"/>
        <v>0</v>
      </c>
      <c r="N282" s="114">
        <f>'tab bord'!L283</f>
        <v>0</v>
      </c>
      <c r="O282" s="114">
        <f t="shared" si="15"/>
        <v>0</v>
      </c>
    </row>
    <row r="283" spans="1:15" ht="12" thickBot="1" x14ac:dyDescent="0.2">
      <c r="A283" s="110"/>
      <c r="B283" s="111"/>
      <c r="C283" s="111"/>
      <c r="D283" s="112"/>
      <c r="E283" s="113"/>
      <c r="F283" s="120">
        <f t="shared" si="16"/>
        <v>0</v>
      </c>
      <c r="G283" s="111"/>
      <c r="H283" s="111"/>
      <c r="I283" s="111"/>
      <c r="K283" s="119"/>
      <c r="L283" s="116">
        <f t="shared" si="14"/>
        <v>0</v>
      </c>
      <c r="N283" s="114">
        <f>'tab bord'!L284</f>
        <v>0</v>
      </c>
      <c r="O283" s="114">
        <f t="shared" si="15"/>
        <v>0</v>
      </c>
    </row>
    <row r="284" spans="1:15" ht="12" thickBot="1" x14ac:dyDescent="0.2">
      <c r="A284" s="110"/>
      <c r="B284" s="111"/>
      <c r="C284" s="111"/>
      <c r="D284" s="112"/>
      <c r="E284" s="113"/>
      <c r="F284" s="120">
        <f t="shared" si="16"/>
        <v>0</v>
      </c>
      <c r="G284" s="111"/>
      <c r="H284" s="111"/>
      <c r="I284" s="111"/>
      <c r="K284" s="119"/>
      <c r="L284" s="116">
        <f t="shared" si="14"/>
        <v>0</v>
      </c>
      <c r="N284" s="114">
        <f>'tab bord'!L285</f>
        <v>0</v>
      </c>
      <c r="O284" s="114">
        <f t="shared" si="15"/>
        <v>0</v>
      </c>
    </row>
    <row r="285" spans="1:15" ht="12" thickBot="1" x14ac:dyDescent="0.2">
      <c r="A285" s="110"/>
      <c r="B285" s="111"/>
      <c r="C285" s="111"/>
      <c r="D285" s="112"/>
      <c r="E285" s="113"/>
      <c r="F285" s="120">
        <f t="shared" si="16"/>
        <v>0</v>
      </c>
      <c r="G285" s="111"/>
      <c r="H285" s="111"/>
      <c r="I285" s="111"/>
      <c r="K285" s="119"/>
      <c r="L285" s="116">
        <f t="shared" si="14"/>
        <v>0</v>
      </c>
      <c r="N285" s="114">
        <f>'tab bord'!L286</f>
        <v>0</v>
      </c>
      <c r="O285" s="114">
        <f t="shared" si="15"/>
        <v>0</v>
      </c>
    </row>
    <row r="286" spans="1:15" ht="12" thickBot="1" x14ac:dyDescent="0.2">
      <c r="A286" s="110"/>
      <c r="B286" s="111"/>
      <c r="C286" s="111"/>
      <c r="D286" s="112"/>
      <c r="E286" s="113"/>
      <c r="F286" s="120">
        <f t="shared" si="16"/>
        <v>0</v>
      </c>
      <c r="G286" s="111"/>
      <c r="H286" s="111"/>
      <c r="I286" s="111"/>
      <c r="K286" s="119"/>
      <c r="L286" s="116">
        <f t="shared" si="14"/>
        <v>0</v>
      </c>
      <c r="N286" s="114">
        <f>'tab bord'!L287</f>
        <v>0</v>
      </c>
      <c r="O286" s="114">
        <f t="shared" si="15"/>
        <v>0</v>
      </c>
    </row>
    <row r="287" spans="1:15" ht="12" thickBot="1" x14ac:dyDescent="0.2">
      <c r="A287" s="110"/>
      <c r="B287" s="111"/>
      <c r="C287" s="111"/>
      <c r="D287" s="112"/>
      <c r="E287" s="113"/>
      <c r="F287" s="120">
        <f t="shared" si="16"/>
        <v>0</v>
      </c>
      <c r="G287" s="111"/>
      <c r="H287" s="111"/>
      <c r="I287" s="111"/>
      <c r="K287" s="119"/>
      <c r="L287" s="116">
        <f t="shared" si="14"/>
        <v>0</v>
      </c>
      <c r="N287" s="114">
        <f>'tab bord'!L288</f>
        <v>0</v>
      </c>
      <c r="O287" s="114">
        <f t="shared" si="15"/>
        <v>0</v>
      </c>
    </row>
    <row r="288" spans="1:15" ht="12" thickBot="1" x14ac:dyDescent="0.2">
      <c r="A288" s="110"/>
      <c r="B288" s="111"/>
      <c r="C288" s="111"/>
      <c r="D288" s="112"/>
      <c r="E288" s="113"/>
      <c r="F288" s="120">
        <f t="shared" si="16"/>
        <v>0</v>
      </c>
      <c r="G288" s="111"/>
      <c r="H288" s="111"/>
      <c r="I288" s="111"/>
      <c r="K288" s="119"/>
      <c r="L288" s="116">
        <f t="shared" si="14"/>
        <v>0</v>
      </c>
      <c r="N288" s="114">
        <f>'tab bord'!L289</f>
        <v>0</v>
      </c>
      <c r="O288" s="114">
        <f t="shared" si="15"/>
        <v>0</v>
      </c>
    </row>
    <row r="289" spans="1:15" ht="12" thickBot="1" x14ac:dyDescent="0.2">
      <c r="A289" s="110"/>
      <c r="B289" s="111"/>
      <c r="C289" s="111"/>
      <c r="D289" s="112"/>
      <c r="E289" s="113"/>
      <c r="F289" s="120">
        <f t="shared" si="16"/>
        <v>0</v>
      </c>
      <c r="G289" s="111"/>
      <c r="H289" s="111"/>
      <c r="I289" s="111"/>
      <c r="K289" s="119"/>
      <c r="L289" s="116">
        <f t="shared" si="14"/>
        <v>0</v>
      </c>
      <c r="N289" s="114">
        <f>'tab bord'!L290</f>
        <v>0</v>
      </c>
      <c r="O289" s="114">
        <f t="shared" si="15"/>
        <v>0</v>
      </c>
    </row>
    <row r="290" spans="1:15" ht="12" thickBot="1" x14ac:dyDescent="0.2">
      <c r="A290" s="110"/>
      <c r="B290" s="111"/>
      <c r="C290" s="111"/>
      <c r="D290" s="112"/>
      <c r="E290" s="113"/>
      <c r="F290" s="120">
        <f t="shared" si="16"/>
        <v>0</v>
      </c>
      <c r="G290" s="111"/>
      <c r="H290" s="111"/>
      <c r="I290" s="111"/>
      <c r="K290" s="119"/>
      <c r="L290" s="116">
        <f t="shared" si="14"/>
        <v>0</v>
      </c>
      <c r="N290" s="114">
        <f>'tab bord'!L291</f>
        <v>0</v>
      </c>
      <c r="O290" s="114">
        <f t="shared" si="15"/>
        <v>0</v>
      </c>
    </row>
    <row r="291" spans="1:15" ht="12" thickBot="1" x14ac:dyDescent="0.2">
      <c r="A291" s="110"/>
      <c r="B291" s="111"/>
      <c r="C291" s="111"/>
      <c r="D291" s="112"/>
      <c r="E291" s="113"/>
      <c r="F291" s="120">
        <f t="shared" si="16"/>
        <v>0</v>
      </c>
      <c r="G291" s="111"/>
      <c r="H291" s="111"/>
      <c r="I291" s="111"/>
      <c r="K291" s="119"/>
      <c r="L291" s="116">
        <f t="shared" si="14"/>
        <v>0</v>
      </c>
      <c r="N291" s="114">
        <f>'tab bord'!L292</f>
        <v>0</v>
      </c>
      <c r="O291" s="114">
        <f t="shared" si="15"/>
        <v>0</v>
      </c>
    </row>
    <row r="292" spans="1:15" ht="12" thickBot="1" x14ac:dyDescent="0.2">
      <c r="A292" s="110"/>
      <c r="B292" s="111"/>
      <c r="C292" s="111"/>
      <c r="D292" s="112"/>
      <c r="E292" s="113"/>
      <c r="F292" s="120">
        <f t="shared" si="16"/>
        <v>0</v>
      </c>
      <c r="G292" s="111"/>
      <c r="H292" s="111"/>
      <c r="I292" s="111"/>
      <c r="K292" s="119"/>
      <c r="L292" s="116">
        <f t="shared" si="14"/>
        <v>0</v>
      </c>
      <c r="N292" s="114">
        <f>'tab bord'!L293</f>
        <v>0</v>
      </c>
      <c r="O292" s="114">
        <f t="shared" si="15"/>
        <v>0</v>
      </c>
    </row>
    <row r="293" spans="1:15" ht="12" thickBot="1" x14ac:dyDescent="0.2">
      <c r="A293" s="110"/>
      <c r="B293" s="111"/>
      <c r="C293" s="111"/>
      <c r="D293" s="112"/>
      <c r="E293" s="113"/>
      <c r="F293" s="120">
        <f t="shared" si="16"/>
        <v>0</v>
      </c>
      <c r="G293" s="111"/>
      <c r="H293" s="111"/>
      <c r="I293" s="111"/>
      <c r="K293" s="119"/>
      <c r="L293" s="116">
        <f t="shared" si="14"/>
        <v>0</v>
      </c>
      <c r="N293" s="114">
        <f>'tab bord'!L294</f>
        <v>0</v>
      </c>
      <c r="O293" s="114">
        <f t="shared" si="15"/>
        <v>0</v>
      </c>
    </row>
    <row r="294" spans="1:15" ht="12" thickBot="1" x14ac:dyDescent="0.2">
      <c r="A294" s="110"/>
      <c r="B294" s="111"/>
      <c r="C294" s="111"/>
      <c r="D294" s="112"/>
      <c r="E294" s="113"/>
      <c r="F294" s="120">
        <f t="shared" si="16"/>
        <v>0</v>
      </c>
      <c r="G294" s="111"/>
      <c r="H294" s="111"/>
      <c r="I294" s="111"/>
      <c r="K294" s="119"/>
      <c r="L294" s="116">
        <f t="shared" si="14"/>
        <v>0</v>
      </c>
      <c r="N294" s="114">
        <f>'tab bord'!L295</f>
        <v>0</v>
      </c>
      <c r="O294" s="114">
        <f t="shared" si="15"/>
        <v>0</v>
      </c>
    </row>
    <row r="295" spans="1:15" ht="12" thickBot="1" x14ac:dyDescent="0.2">
      <c r="A295" s="110"/>
      <c r="B295" s="111"/>
      <c r="C295" s="111"/>
      <c r="D295" s="112"/>
      <c r="E295" s="113"/>
      <c r="F295" s="120">
        <f t="shared" si="16"/>
        <v>0</v>
      </c>
      <c r="G295" s="111"/>
      <c r="H295" s="111"/>
      <c r="I295" s="111"/>
      <c r="K295" s="119"/>
      <c r="L295" s="116">
        <f t="shared" si="14"/>
        <v>0</v>
      </c>
      <c r="N295" s="114">
        <f>'tab bord'!L296</f>
        <v>0</v>
      </c>
      <c r="O295" s="114">
        <f t="shared" si="15"/>
        <v>0</v>
      </c>
    </row>
    <row r="296" spans="1:15" ht="12" thickBot="1" x14ac:dyDescent="0.2">
      <c r="A296" s="110"/>
      <c r="B296" s="111"/>
      <c r="C296" s="111"/>
      <c r="D296" s="112"/>
      <c r="E296" s="113"/>
      <c r="F296" s="120">
        <f t="shared" si="16"/>
        <v>0</v>
      </c>
      <c r="G296" s="111"/>
      <c r="H296" s="111"/>
      <c r="I296" s="111"/>
      <c r="K296" s="119"/>
      <c r="L296" s="116">
        <f t="shared" si="14"/>
        <v>0</v>
      </c>
      <c r="N296" s="114">
        <f>'tab bord'!L297</f>
        <v>0</v>
      </c>
      <c r="O296" s="114">
        <f t="shared" si="15"/>
        <v>0</v>
      </c>
    </row>
    <row r="297" spans="1:15" ht="12" thickBot="1" x14ac:dyDescent="0.2">
      <c r="A297" s="110"/>
      <c r="B297" s="111"/>
      <c r="C297" s="111"/>
      <c r="D297" s="112"/>
      <c r="E297" s="113"/>
      <c r="F297" s="120">
        <f t="shared" si="16"/>
        <v>0</v>
      </c>
      <c r="G297" s="111"/>
      <c r="H297" s="111"/>
      <c r="I297" s="111"/>
      <c r="K297" s="119"/>
      <c r="L297" s="116">
        <f t="shared" si="14"/>
        <v>0</v>
      </c>
      <c r="N297" s="114">
        <f>'tab bord'!L298</f>
        <v>0</v>
      </c>
      <c r="O297" s="114">
        <f t="shared" si="15"/>
        <v>0</v>
      </c>
    </row>
    <row r="298" spans="1:15" ht="12" thickBot="1" x14ac:dyDescent="0.2">
      <c r="A298" s="110"/>
      <c r="B298" s="111"/>
      <c r="C298" s="111"/>
      <c r="D298" s="112"/>
      <c r="E298" s="113"/>
      <c r="F298" s="120">
        <f t="shared" si="16"/>
        <v>0</v>
      </c>
      <c r="G298" s="111"/>
      <c r="H298" s="111"/>
      <c r="I298" s="111"/>
      <c r="K298" s="119"/>
      <c r="L298" s="116">
        <f t="shared" si="14"/>
        <v>0</v>
      </c>
      <c r="N298" s="114">
        <f>'tab bord'!L299</f>
        <v>0</v>
      </c>
      <c r="O298" s="114">
        <f t="shared" si="15"/>
        <v>0</v>
      </c>
    </row>
    <row r="299" spans="1:15" ht="12" thickBot="1" x14ac:dyDescent="0.2">
      <c r="A299" s="110"/>
      <c r="B299" s="111"/>
      <c r="C299" s="111"/>
      <c r="D299" s="112"/>
      <c r="E299" s="113"/>
      <c r="F299" s="120">
        <f t="shared" si="16"/>
        <v>0</v>
      </c>
      <c r="G299" s="111"/>
      <c r="H299" s="111"/>
      <c r="I299" s="111"/>
      <c r="K299" s="119"/>
      <c r="L299" s="116">
        <f t="shared" si="14"/>
        <v>0</v>
      </c>
      <c r="N299" s="114">
        <f>'tab bord'!L300</f>
        <v>0</v>
      </c>
      <c r="O299" s="114">
        <f t="shared" si="15"/>
        <v>0</v>
      </c>
    </row>
    <row r="300" spans="1:15" ht="12" thickBot="1" x14ac:dyDescent="0.2">
      <c r="A300" s="110"/>
      <c r="B300" s="111"/>
      <c r="C300" s="111"/>
      <c r="D300" s="112"/>
      <c r="E300" s="113"/>
      <c r="F300" s="120">
        <f t="shared" si="16"/>
        <v>0</v>
      </c>
      <c r="G300" s="111"/>
      <c r="H300" s="111"/>
      <c r="I300" s="111"/>
      <c r="K300" s="119"/>
      <c r="L300" s="116">
        <f t="shared" si="14"/>
        <v>0</v>
      </c>
      <c r="N300" s="114">
        <f>'tab bord'!L301</f>
        <v>0</v>
      </c>
      <c r="O300" s="114">
        <f t="shared" si="15"/>
        <v>0</v>
      </c>
    </row>
    <row r="301" spans="1:15" ht="12" thickBot="1" x14ac:dyDescent="0.2">
      <c r="A301" s="110"/>
      <c r="B301" s="111"/>
      <c r="C301" s="111"/>
      <c r="D301" s="112"/>
      <c r="E301" s="113"/>
      <c r="F301" s="120">
        <f t="shared" si="16"/>
        <v>0</v>
      </c>
      <c r="G301" s="111"/>
      <c r="H301" s="111"/>
      <c r="I301" s="111"/>
      <c r="K301" s="119"/>
      <c r="L301" s="116">
        <f t="shared" si="14"/>
        <v>0</v>
      </c>
      <c r="N301" s="114">
        <f>'tab bord'!L302</f>
        <v>0</v>
      </c>
      <c r="O301" s="114">
        <f t="shared" si="15"/>
        <v>0</v>
      </c>
    </row>
    <row r="302" spans="1:15" ht="12" thickBot="1" x14ac:dyDescent="0.2">
      <c r="A302" s="110"/>
      <c r="B302" s="111"/>
      <c r="C302" s="111"/>
      <c r="D302" s="112"/>
      <c r="E302" s="113"/>
      <c r="F302" s="120">
        <f t="shared" si="16"/>
        <v>0</v>
      </c>
      <c r="G302" s="111"/>
      <c r="H302" s="111"/>
      <c r="I302" s="111"/>
      <c r="K302" s="119"/>
      <c r="L302" s="116">
        <f t="shared" si="14"/>
        <v>0</v>
      </c>
      <c r="N302" s="114">
        <f>'tab bord'!L303</f>
        <v>0</v>
      </c>
      <c r="O302" s="114">
        <f t="shared" si="15"/>
        <v>0</v>
      </c>
    </row>
    <row r="303" spans="1:15" ht="12" thickBot="1" x14ac:dyDescent="0.2">
      <c r="A303" s="110"/>
      <c r="B303" s="111"/>
      <c r="C303" s="111"/>
      <c r="D303" s="112"/>
      <c r="E303" s="113"/>
      <c r="F303" s="120">
        <f t="shared" si="16"/>
        <v>0</v>
      </c>
      <c r="G303" s="111"/>
      <c r="H303" s="111"/>
      <c r="I303" s="111"/>
      <c r="K303" s="119"/>
      <c r="L303" s="116">
        <f t="shared" si="14"/>
        <v>0</v>
      </c>
      <c r="N303" s="114">
        <f>'tab bord'!L304</f>
        <v>0</v>
      </c>
      <c r="O303" s="114">
        <f t="shared" si="15"/>
        <v>0</v>
      </c>
    </row>
    <row r="304" spans="1:15" ht="12" thickBot="1" x14ac:dyDescent="0.2">
      <c r="A304" s="110"/>
      <c r="B304" s="111"/>
      <c r="C304" s="111"/>
      <c r="D304" s="112"/>
      <c r="E304" s="113"/>
      <c r="F304" s="120">
        <f t="shared" si="16"/>
        <v>0</v>
      </c>
      <c r="G304" s="111"/>
      <c r="H304" s="111"/>
      <c r="I304" s="111"/>
      <c r="K304" s="119"/>
      <c r="L304" s="116">
        <f t="shared" si="14"/>
        <v>0</v>
      </c>
      <c r="N304" s="114">
        <f>'tab bord'!L305</f>
        <v>0</v>
      </c>
      <c r="O304" s="114">
        <f t="shared" si="15"/>
        <v>0</v>
      </c>
    </row>
    <row r="305" spans="1:15" ht="12" thickBot="1" x14ac:dyDescent="0.2">
      <c r="A305" s="110"/>
      <c r="B305" s="111"/>
      <c r="C305" s="111"/>
      <c r="D305" s="112"/>
      <c r="E305" s="113"/>
      <c r="F305" s="120">
        <f t="shared" si="16"/>
        <v>0</v>
      </c>
      <c r="G305" s="111"/>
      <c r="H305" s="111"/>
      <c r="I305" s="111"/>
      <c r="K305" s="119"/>
      <c r="L305" s="116">
        <f t="shared" si="14"/>
        <v>0</v>
      </c>
      <c r="N305" s="114">
        <f>'tab bord'!L306</f>
        <v>0</v>
      </c>
      <c r="O305" s="114">
        <f t="shared" si="15"/>
        <v>0</v>
      </c>
    </row>
    <row r="306" spans="1:15" ht="12" thickBot="1" x14ac:dyDescent="0.2">
      <c r="A306" s="110"/>
      <c r="B306" s="111"/>
      <c r="C306" s="111"/>
      <c r="D306" s="112"/>
      <c r="E306" s="113"/>
      <c r="F306" s="120">
        <f t="shared" si="16"/>
        <v>0</v>
      </c>
      <c r="G306" s="111"/>
      <c r="H306" s="111"/>
      <c r="I306" s="111"/>
      <c r="K306" s="119"/>
      <c r="L306" s="116">
        <f t="shared" ref="L306:L369" si="17">SUMIF(B:B,K306,F:F)</f>
        <v>0</v>
      </c>
      <c r="N306" s="114">
        <f>'tab bord'!L307</f>
        <v>0</v>
      </c>
      <c r="O306" s="114">
        <f t="shared" si="15"/>
        <v>0</v>
      </c>
    </row>
    <row r="307" spans="1:15" ht="12" thickBot="1" x14ac:dyDescent="0.2">
      <c r="A307" s="110"/>
      <c r="B307" s="111"/>
      <c r="C307" s="111"/>
      <c r="D307" s="112"/>
      <c r="E307" s="113"/>
      <c r="F307" s="120">
        <f t="shared" si="16"/>
        <v>0</v>
      </c>
      <c r="G307" s="111"/>
      <c r="H307" s="111"/>
      <c r="I307" s="111"/>
      <c r="K307" s="119"/>
      <c r="L307" s="116">
        <f t="shared" si="17"/>
        <v>0</v>
      </c>
      <c r="N307" s="114">
        <f>'tab bord'!L308</f>
        <v>0</v>
      </c>
      <c r="O307" s="114">
        <f t="shared" si="15"/>
        <v>0</v>
      </c>
    </row>
    <row r="308" spans="1:15" ht="12" thickBot="1" x14ac:dyDescent="0.2">
      <c r="A308" s="110"/>
      <c r="B308" s="111"/>
      <c r="C308" s="111"/>
      <c r="D308" s="112"/>
      <c r="E308" s="113"/>
      <c r="F308" s="120">
        <f t="shared" si="16"/>
        <v>0</v>
      </c>
      <c r="G308" s="111"/>
      <c r="H308" s="111"/>
      <c r="I308" s="111"/>
      <c r="K308" s="119"/>
      <c r="L308" s="116">
        <f t="shared" si="17"/>
        <v>0</v>
      </c>
      <c r="N308" s="114">
        <f>'tab bord'!L309</f>
        <v>0</v>
      </c>
      <c r="O308" s="114">
        <f t="shared" si="15"/>
        <v>0</v>
      </c>
    </row>
    <row r="309" spans="1:15" ht="12" thickBot="1" x14ac:dyDescent="0.2">
      <c r="A309" s="110"/>
      <c r="B309" s="111"/>
      <c r="C309" s="111"/>
      <c r="D309" s="112"/>
      <c r="E309" s="113"/>
      <c r="F309" s="120">
        <f t="shared" si="16"/>
        <v>0</v>
      </c>
      <c r="G309" s="111"/>
      <c r="H309" s="111"/>
      <c r="I309" s="111"/>
      <c r="K309" s="119"/>
      <c r="L309" s="116">
        <f t="shared" si="17"/>
        <v>0</v>
      </c>
      <c r="N309" s="114">
        <f>'tab bord'!L310</f>
        <v>0</v>
      </c>
      <c r="O309" s="114">
        <f t="shared" si="15"/>
        <v>0</v>
      </c>
    </row>
    <row r="310" spans="1:15" ht="12" thickBot="1" x14ac:dyDescent="0.2">
      <c r="A310" s="110"/>
      <c r="B310" s="111"/>
      <c r="C310" s="111"/>
      <c r="D310" s="112"/>
      <c r="E310" s="113"/>
      <c r="F310" s="120">
        <f t="shared" si="16"/>
        <v>0</v>
      </c>
      <c r="G310" s="111"/>
      <c r="H310" s="111"/>
      <c r="I310" s="111"/>
      <c r="K310" s="119"/>
      <c r="L310" s="116">
        <f t="shared" si="17"/>
        <v>0</v>
      </c>
      <c r="N310" s="114">
        <f>'tab bord'!L311</f>
        <v>0</v>
      </c>
      <c r="O310" s="114">
        <f t="shared" si="15"/>
        <v>0</v>
      </c>
    </row>
    <row r="311" spans="1:15" ht="12" thickBot="1" x14ac:dyDescent="0.2">
      <c r="A311" s="110"/>
      <c r="B311" s="111"/>
      <c r="C311" s="111"/>
      <c r="D311" s="112"/>
      <c r="E311" s="113"/>
      <c r="F311" s="120">
        <f t="shared" si="16"/>
        <v>0</v>
      </c>
      <c r="G311" s="111"/>
      <c r="H311" s="111"/>
      <c r="I311" s="111"/>
      <c r="K311" s="119"/>
      <c r="L311" s="116">
        <f t="shared" si="17"/>
        <v>0</v>
      </c>
      <c r="N311" s="114">
        <f>'tab bord'!L312</f>
        <v>0</v>
      </c>
      <c r="O311" s="114">
        <f t="shared" si="15"/>
        <v>0</v>
      </c>
    </row>
    <row r="312" spans="1:15" ht="12" thickBot="1" x14ac:dyDescent="0.2">
      <c r="A312" s="110"/>
      <c r="B312" s="111"/>
      <c r="C312" s="111"/>
      <c r="D312" s="112"/>
      <c r="E312" s="113"/>
      <c r="F312" s="120">
        <f t="shared" si="16"/>
        <v>0</v>
      </c>
      <c r="G312" s="111"/>
      <c r="H312" s="111"/>
      <c r="I312" s="111"/>
      <c r="K312" s="119"/>
      <c r="L312" s="116">
        <f t="shared" si="17"/>
        <v>0</v>
      </c>
      <c r="N312" s="114">
        <f>'tab bord'!L313</f>
        <v>0</v>
      </c>
      <c r="O312" s="114">
        <f t="shared" si="15"/>
        <v>0</v>
      </c>
    </row>
    <row r="313" spans="1:15" ht="12" thickBot="1" x14ac:dyDescent="0.2">
      <c r="A313" s="110"/>
      <c r="B313" s="111"/>
      <c r="C313" s="111"/>
      <c r="D313" s="112"/>
      <c r="E313" s="113"/>
      <c r="F313" s="120">
        <f t="shared" si="16"/>
        <v>0</v>
      </c>
      <c r="G313" s="111"/>
      <c r="H313" s="111"/>
      <c r="I313" s="111"/>
      <c r="K313" s="119"/>
      <c r="L313" s="116">
        <f t="shared" si="17"/>
        <v>0</v>
      </c>
      <c r="N313" s="114">
        <f>'tab bord'!L314</f>
        <v>0</v>
      </c>
      <c r="O313" s="114">
        <f t="shared" si="15"/>
        <v>0</v>
      </c>
    </row>
    <row r="314" spans="1:15" ht="12" thickBot="1" x14ac:dyDescent="0.2">
      <c r="A314" s="110"/>
      <c r="B314" s="111"/>
      <c r="C314" s="111"/>
      <c r="D314" s="112"/>
      <c r="E314" s="113"/>
      <c r="F314" s="120">
        <f t="shared" si="16"/>
        <v>0</v>
      </c>
      <c r="G314" s="111"/>
      <c r="H314" s="111"/>
      <c r="I314" s="111"/>
      <c r="K314" s="119"/>
      <c r="L314" s="116">
        <f t="shared" si="17"/>
        <v>0</v>
      </c>
      <c r="N314" s="114">
        <f>'tab bord'!L315</f>
        <v>0</v>
      </c>
      <c r="O314" s="114">
        <f t="shared" si="15"/>
        <v>0</v>
      </c>
    </row>
    <row r="315" spans="1:15" ht="12" thickBot="1" x14ac:dyDescent="0.2">
      <c r="A315" s="110"/>
      <c r="B315" s="111"/>
      <c r="C315" s="111"/>
      <c r="D315" s="112"/>
      <c r="E315" s="113"/>
      <c r="F315" s="120">
        <f t="shared" si="16"/>
        <v>0</v>
      </c>
      <c r="G315" s="111"/>
      <c r="H315" s="111"/>
      <c r="I315" s="111"/>
      <c r="K315" s="119"/>
      <c r="L315" s="116">
        <f t="shared" si="17"/>
        <v>0</v>
      </c>
      <c r="N315" s="114">
        <f>'tab bord'!L316</f>
        <v>0</v>
      </c>
      <c r="O315" s="114">
        <f t="shared" si="15"/>
        <v>0</v>
      </c>
    </row>
    <row r="316" spans="1:15" ht="12" thickBot="1" x14ac:dyDescent="0.2">
      <c r="A316" s="110"/>
      <c r="B316" s="111"/>
      <c r="C316" s="111"/>
      <c r="D316" s="112"/>
      <c r="E316" s="113"/>
      <c r="F316" s="120">
        <f t="shared" si="16"/>
        <v>0</v>
      </c>
      <c r="G316" s="111"/>
      <c r="H316" s="111"/>
      <c r="I316" s="111"/>
      <c r="K316" s="119"/>
      <c r="L316" s="116">
        <f t="shared" si="17"/>
        <v>0</v>
      </c>
      <c r="N316" s="114">
        <f>'tab bord'!L317</f>
        <v>0</v>
      </c>
      <c r="O316" s="114">
        <f t="shared" si="15"/>
        <v>0</v>
      </c>
    </row>
    <row r="317" spans="1:15" ht="12" thickBot="1" x14ac:dyDescent="0.2">
      <c r="A317" s="110"/>
      <c r="B317" s="111"/>
      <c r="C317" s="111"/>
      <c r="D317" s="112"/>
      <c r="E317" s="113"/>
      <c r="F317" s="120">
        <f t="shared" si="16"/>
        <v>0</v>
      </c>
      <c r="G317" s="111"/>
      <c r="H317" s="111"/>
      <c r="I317" s="111"/>
      <c r="K317" s="119"/>
      <c r="L317" s="116">
        <f t="shared" si="17"/>
        <v>0</v>
      </c>
      <c r="N317" s="114">
        <f>'tab bord'!L318</f>
        <v>0</v>
      </c>
      <c r="O317" s="114">
        <f t="shared" si="15"/>
        <v>0</v>
      </c>
    </row>
    <row r="318" spans="1:15" ht="12" thickBot="1" x14ac:dyDescent="0.2">
      <c r="A318" s="110"/>
      <c r="B318" s="111"/>
      <c r="C318" s="111"/>
      <c r="D318" s="112"/>
      <c r="E318" s="113"/>
      <c r="F318" s="120">
        <f t="shared" si="16"/>
        <v>0</v>
      </c>
      <c r="G318" s="111"/>
      <c r="H318" s="111"/>
      <c r="I318" s="111"/>
      <c r="K318" s="119"/>
      <c r="L318" s="116">
        <f t="shared" si="17"/>
        <v>0</v>
      </c>
      <c r="N318" s="114">
        <f>'tab bord'!L319</f>
        <v>0</v>
      </c>
      <c r="O318" s="114">
        <f t="shared" si="15"/>
        <v>0</v>
      </c>
    </row>
    <row r="319" spans="1:15" ht="12" thickBot="1" x14ac:dyDescent="0.2">
      <c r="A319" s="110"/>
      <c r="B319" s="111"/>
      <c r="C319" s="111"/>
      <c r="D319" s="112"/>
      <c r="E319" s="113"/>
      <c r="F319" s="120">
        <f t="shared" si="16"/>
        <v>0</v>
      </c>
      <c r="G319" s="111"/>
      <c r="H319" s="111"/>
      <c r="I319" s="111"/>
      <c r="K319" s="119"/>
      <c r="L319" s="116">
        <f t="shared" si="17"/>
        <v>0</v>
      </c>
      <c r="N319" s="114">
        <f>'tab bord'!L320</f>
        <v>0</v>
      </c>
      <c r="O319" s="114">
        <f t="shared" si="15"/>
        <v>0</v>
      </c>
    </row>
    <row r="320" spans="1:15" ht="12" thickBot="1" x14ac:dyDescent="0.2">
      <c r="A320" s="110"/>
      <c r="B320" s="111"/>
      <c r="C320" s="111"/>
      <c r="D320" s="112"/>
      <c r="E320" s="113"/>
      <c r="F320" s="120">
        <f t="shared" si="16"/>
        <v>0</v>
      </c>
      <c r="G320" s="111"/>
      <c r="H320" s="111"/>
      <c r="I320" s="111"/>
      <c r="K320" s="119"/>
      <c r="L320" s="116">
        <f t="shared" si="17"/>
        <v>0</v>
      </c>
      <c r="N320" s="114">
        <f>'tab bord'!L321</f>
        <v>0</v>
      </c>
      <c r="O320" s="114">
        <f t="shared" si="15"/>
        <v>0</v>
      </c>
    </row>
    <row r="321" spans="1:15" ht="12" thickBot="1" x14ac:dyDescent="0.2">
      <c r="A321" s="110"/>
      <c r="B321" s="111"/>
      <c r="C321" s="111"/>
      <c r="D321" s="112"/>
      <c r="E321" s="113"/>
      <c r="F321" s="120">
        <f t="shared" si="16"/>
        <v>0</v>
      </c>
      <c r="G321" s="111"/>
      <c r="H321" s="111"/>
      <c r="I321" s="111"/>
      <c r="K321" s="119"/>
      <c r="L321" s="116">
        <f t="shared" si="17"/>
        <v>0</v>
      </c>
      <c r="N321" s="114">
        <f>'tab bord'!L322</f>
        <v>0</v>
      </c>
      <c r="O321" s="114">
        <f t="shared" si="15"/>
        <v>0</v>
      </c>
    </row>
    <row r="322" spans="1:15" ht="12" thickBot="1" x14ac:dyDescent="0.2">
      <c r="A322" s="110"/>
      <c r="B322" s="111"/>
      <c r="C322" s="111"/>
      <c r="D322" s="112"/>
      <c r="E322" s="113"/>
      <c r="F322" s="120">
        <f t="shared" si="16"/>
        <v>0</v>
      </c>
      <c r="G322" s="111"/>
      <c r="H322" s="111"/>
      <c r="I322" s="111"/>
      <c r="K322" s="119"/>
      <c r="L322" s="116">
        <f t="shared" si="17"/>
        <v>0</v>
      </c>
      <c r="N322" s="114">
        <f>'tab bord'!L323</f>
        <v>0</v>
      </c>
      <c r="O322" s="114">
        <f t="shared" si="15"/>
        <v>0</v>
      </c>
    </row>
    <row r="323" spans="1:15" ht="12" thickBot="1" x14ac:dyDescent="0.2">
      <c r="A323" s="110"/>
      <c r="B323" s="111"/>
      <c r="C323" s="111"/>
      <c r="D323" s="112"/>
      <c r="E323" s="113"/>
      <c r="F323" s="120">
        <f t="shared" si="16"/>
        <v>0</v>
      </c>
      <c r="G323" s="111"/>
      <c r="H323" s="111"/>
      <c r="I323" s="111"/>
      <c r="K323" s="119"/>
      <c r="L323" s="116">
        <f t="shared" si="17"/>
        <v>0</v>
      </c>
      <c r="N323" s="114">
        <f>'tab bord'!L324</f>
        <v>0</v>
      </c>
      <c r="O323" s="114">
        <f t="shared" ref="O323:O386" si="18">SUMIF(G:G,N323,F:F)</f>
        <v>0</v>
      </c>
    </row>
    <row r="324" spans="1:15" ht="12" thickBot="1" x14ac:dyDescent="0.2">
      <c r="A324" s="110"/>
      <c r="B324" s="111"/>
      <c r="C324" s="111"/>
      <c r="D324" s="112"/>
      <c r="E324" s="113"/>
      <c r="F324" s="120">
        <f t="shared" ref="F324:F387" si="19">E324*D324</f>
        <v>0</v>
      </c>
      <c r="G324" s="111"/>
      <c r="H324" s="111"/>
      <c r="I324" s="111"/>
      <c r="K324" s="119"/>
      <c r="L324" s="116">
        <f t="shared" si="17"/>
        <v>0</v>
      </c>
      <c r="N324" s="114">
        <f>'tab bord'!L325</f>
        <v>0</v>
      </c>
      <c r="O324" s="114">
        <f t="shared" si="18"/>
        <v>0</v>
      </c>
    </row>
    <row r="325" spans="1:15" ht="12" thickBot="1" x14ac:dyDescent="0.2">
      <c r="A325" s="110"/>
      <c r="B325" s="111"/>
      <c r="C325" s="111"/>
      <c r="D325" s="112"/>
      <c r="E325" s="113"/>
      <c r="F325" s="120">
        <f t="shared" si="19"/>
        <v>0</v>
      </c>
      <c r="G325" s="111"/>
      <c r="H325" s="111"/>
      <c r="I325" s="111"/>
      <c r="K325" s="119"/>
      <c r="L325" s="116">
        <f t="shared" si="17"/>
        <v>0</v>
      </c>
      <c r="N325" s="114">
        <f>'tab bord'!L326</f>
        <v>0</v>
      </c>
      <c r="O325" s="114">
        <f t="shared" si="18"/>
        <v>0</v>
      </c>
    </row>
    <row r="326" spans="1:15" ht="12" thickBot="1" x14ac:dyDescent="0.2">
      <c r="A326" s="110"/>
      <c r="B326" s="111"/>
      <c r="C326" s="111"/>
      <c r="D326" s="112"/>
      <c r="E326" s="113"/>
      <c r="F326" s="120">
        <f t="shared" si="19"/>
        <v>0</v>
      </c>
      <c r="G326" s="111"/>
      <c r="H326" s="111"/>
      <c r="I326" s="111"/>
      <c r="K326" s="119"/>
      <c r="L326" s="116">
        <f t="shared" si="17"/>
        <v>0</v>
      </c>
      <c r="N326" s="114">
        <f>'tab bord'!L327</f>
        <v>0</v>
      </c>
      <c r="O326" s="114">
        <f t="shared" si="18"/>
        <v>0</v>
      </c>
    </row>
    <row r="327" spans="1:15" ht="12" thickBot="1" x14ac:dyDescent="0.2">
      <c r="A327" s="110"/>
      <c r="B327" s="111"/>
      <c r="C327" s="111"/>
      <c r="D327" s="112"/>
      <c r="E327" s="113"/>
      <c r="F327" s="120">
        <f t="shared" si="19"/>
        <v>0</v>
      </c>
      <c r="G327" s="111"/>
      <c r="H327" s="111"/>
      <c r="I327" s="111"/>
      <c r="K327" s="119"/>
      <c r="L327" s="116">
        <f t="shared" si="17"/>
        <v>0</v>
      </c>
      <c r="N327" s="114">
        <f>'tab bord'!L328</f>
        <v>0</v>
      </c>
      <c r="O327" s="114">
        <f t="shared" si="18"/>
        <v>0</v>
      </c>
    </row>
    <row r="328" spans="1:15" ht="12" thickBot="1" x14ac:dyDescent="0.2">
      <c r="A328" s="110"/>
      <c r="B328" s="111"/>
      <c r="C328" s="111"/>
      <c r="D328" s="112"/>
      <c r="E328" s="113"/>
      <c r="F328" s="120">
        <f t="shared" si="19"/>
        <v>0</v>
      </c>
      <c r="G328" s="111"/>
      <c r="H328" s="111"/>
      <c r="I328" s="111"/>
      <c r="K328" s="119"/>
      <c r="L328" s="116">
        <f t="shared" si="17"/>
        <v>0</v>
      </c>
      <c r="N328" s="114">
        <f>'tab bord'!L329</f>
        <v>0</v>
      </c>
      <c r="O328" s="114">
        <f t="shared" si="18"/>
        <v>0</v>
      </c>
    </row>
    <row r="329" spans="1:15" ht="12" thickBot="1" x14ac:dyDescent="0.2">
      <c r="A329" s="110"/>
      <c r="B329" s="111"/>
      <c r="C329" s="111"/>
      <c r="D329" s="112"/>
      <c r="E329" s="113"/>
      <c r="F329" s="120">
        <f t="shared" si="19"/>
        <v>0</v>
      </c>
      <c r="G329" s="111"/>
      <c r="H329" s="111"/>
      <c r="I329" s="111"/>
      <c r="K329" s="119"/>
      <c r="L329" s="116">
        <f t="shared" si="17"/>
        <v>0</v>
      </c>
      <c r="N329" s="114">
        <f>'tab bord'!L330</f>
        <v>0</v>
      </c>
      <c r="O329" s="114">
        <f t="shared" si="18"/>
        <v>0</v>
      </c>
    </row>
    <row r="330" spans="1:15" ht="12" thickBot="1" x14ac:dyDescent="0.2">
      <c r="A330" s="110"/>
      <c r="B330" s="111"/>
      <c r="C330" s="111"/>
      <c r="D330" s="112"/>
      <c r="E330" s="113"/>
      <c r="F330" s="120">
        <f t="shared" si="19"/>
        <v>0</v>
      </c>
      <c r="G330" s="111"/>
      <c r="H330" s="111"/>
      <c r="I330" s="111"/>
      <c r="K330" s="119"/>
      <c r="L330" s="116">
        <f t="shared" si="17"/>
        <v>0</v>
      </c>
      <c r="N330" s="114">
        <f>'tab bord'!L331</f>
        <v>0</v>
      </c>
      <c r="O330" s="114">
        <f t="shared" si="18"/>
        <v>0</v>
      </c>
    </row>
    <row r="331" spans="1:15" ht="12" thickBot="1" x14ac:dyDescent="0.2">
      <c r="A331" s="110"/>
      <c r="B331" s="111"/>
      <c r="C331" s="111"/>
      <c r="D331" s="112"/>
      <c r="E331" s="113"/>
      <c r="F331" s="120">
        <f t="shared" si="19"/>
        <v>0</v>
      </c>
      <c r="G331" s="111"/>
      <c r="H331" s="111"/>
      <c r="I331" s="111"/>
      <c r="K331" s="119"/>
      <c r="L331" s="116">
        <f t="shared" si="17"/>
        <v>0</v>
      </c>
      <c r="N331" s="114">
        <f>'tab bord'!L332</f>
        <v>0</v>
      </c>
      <c r="O331" s="114">
        <f t="shared" si="18"/>
        <v>0</v>
      </c>
    </row>
    <row r="332" spans="1:15" ht="12" thickBot="1" x14ac:dyDescent="0.2">
      <c r="A332" s="110"/>
      <c r="B332" s="111"/>
      <c r="C332" s="111"/>
      <c r="D332" s="112"/>
      <c r="E332" s="113"/>
      <c r="F332" s="120">
        <f t="shared" si="19"/>
        <v>0</v>
      </c>
      <c r="G332" s="111"/>
      <c r="H332" s="111"/>
      <c r="I332" s="111"/>
      <c r="K332" s="119"/>
      <c r="L332" s="116">
        <f t="shared" si="17"/>
        <v>0</v>
      </c>
      <c r="N332" s="114">
        <f>'tab bord'!L333</f>
        <v>0</v>
      </c>
      <c r="O332" s="114">
        <f t="shared" si="18"/>
        <v>0</v>
      </c>
    </row>
    <row r="333" spans="1:15" ht="12" thickBot="1" x14ac:dyDescent="0.2">
      <c r="A333" s="110"/>
      <c r="B333" s="111"/>
      <c r="C333" s="111"/>
      <c r="D333" s="112"/>
      <c r="E333" s="113"/>
      <c r="F333" s="120">
        <f t="shared" si="19"/>
        <v>0</v>
      </c>
      <c r="G333" s="111"/>
      <c r="H333" s="111"/>
      <c r="I333" s="111"/>
      <c r="K333" s="119"/>
      <c r="L333" s="116">
        <f t="shared" si="17"/>
        <v>0</v>
      </c>
      <c r="N333" s="114">
        <f>'tab bord'!L334</f>
        <v>0</v>
      </c>
      <c r="O333" s="114">
        <f t="shared" si="18"/>
        <v>0</v>
      </c>
    </row>
    <row r="334" spans="1:15" ht="12" thickBot="1" x14ac:dyDescent="0.2">
      <c r="A334" s="110"/>
      <c r="B334" s="111"/>
      <c r="C334" s="111"/>
      <c r="D334" s="112"/>
      <c r="E334" s="113"/>
      <c r="F334" s="120">
        <f t="shared" si="19"/>
        <v>0</v>
      </c>
      <c r="G334" s="111"/>
      <c r="H334" s="111"/>
      <c r="I334" s="111"/>
      <c r="K334" s="119"/>
      <c r="L334" s="116">
        <f t="shared" si="17"/>
        <v>0</v>
      </c>
      <c r="N334" s="114">
        <f>'tab bord'!L335</f>
        <v>0</v>
      </c>
      <c r="O334" s="114">
        <f t="shared" si="18"/>
        <v>0</v>
      </c>
    </row>
    <row r="335" spans="1:15" ht="12" thickBot="1" x14ac:dyDescent="0.2">
      <c r="A335" s="110"/>
      <c r="B335" s="111"/>
      <c r="C335" s="111"/>
      <c r="D335" s="112"/>
      <c r="E335" s="113"/>
      <c r="F335" s="120">
        <f t="shared" si="19"/>
        <v>0</v>
      </c>
      <c r="G335" s="111"/>
      <c r="H335" s="111"/>
      <c r="I335" s="111"/>
      <c r="K335" s="119"/>
      <c r="L335" s="116">
        <f t="shared" si="17"/>
        <v>0</v>
      </c>
      <c r="N335" s="114">
        <f>'tab bord'!L336</f>
        <v>0</v>
      </c>
      <c r="O335" s="114">
        <f t="shared" si="18"/>
        <v>0</v>
      </c>
    </row>
    <row r="336" spans="1:15" ht="12" thickBot="1" x14ac:dyDescent="0.2">
      <c r="A336" s="110"/>
      <c r="B336" s="111"/>
      <c r="C336" s="111"/>
      <c r="D336" s="112"/>
      <c r="E336" s="113"/>
      <c r="F336" s="120">
        <f t="shared" si="19"/>
        <v>0</v>
      </c>
      <c r="G336" s="111"/>
      <c r="H336" s="111"/>
      <c r="I336" s="111"/>
      <c r="K336" s="119"/>
      <c r="L336" s="116">
        <f t="shared" si="17"/>
        <v>0</v>
      </c>
      <c r="N336" s="114">
        <f>'tab bord'!L337</f>
        <v>0</v>
      </c>
      <c r="O336" s="114">
        <f t="shared" si="18"/>
        <v>0</v>
      </c>
    </row>
    <row r="337" spans="1:15" ht="12" thickBot="1" x14ac:dyDescent="0.2">
      <c r="A337" s="110"/>
      <c r="B337" s="111"/>
      <c r="C337" s="111"/>
      <c r="D337" s="112"/>
      <c r="E337" s="113"/>
      <c r="F337" s="120">
        <f t="shared" si="19"/>
        <v>0</v>
      </c>
      <c r="G337" s="111"/>
      <c r="H337" s="111"/>
      <c r="I337" s="111"/>
      <c r="K337" s="119"/>
      <c r="L337" s="116">
        <f t="shared" si="17"/>
        <v>0</v>
      </c>
      <c r="N337" s="114">
        <f>'tab bord'!L338</f>
        <v>0</v>
      </c>
      <c r="O337" s="114">
        <f t="shared" si="18"/>
        <v>0</v>
      </c>
    </row>
    <row r="338" spans="1:15" ht="12" thickBot="1" x14ac:dyDescent="0.2">
      <c r="A338" s="110"/>
      <c r="B338" s="111"/>
      <c r="C338" s="111"/>
      <c r="D338" s="112"/>
      <c r="E338" s="113"/>
      <c r="F338" s="120">
        <f t="shared" si="19"/>
        <v>0</v>
      </c>
      <c r="G338" s="111"/>
      <c r="H338" s="111"/>
      <c r="I338" s="111"/>
      <c r="K338" s="119"/>
      <c r="L338" s="116">
        <f t="shared" si="17"/>
        <v>0</v>
      </c>
      <c r="N338" s="114">
        <f>'tab bord'!L339</f>
        <v>0</v>
      </c>
      <c r="O338" s="114">
        <f t="shared" si="18"/>
        <v>0</v>
      </c>
    </row>
    <row r="339" spans="1:15" ht="12" thickBot="1" x14ac:dyDescent="0.2">
      <c r="A339" s="110"/>
      <c r="B339" s="111"/>
      <c r="C339" s="111"/>
      <c r="D339" s="112"/>
      <c r="E339" s="113"/>
      <c r="F339" s="120">
        <f t="shared" si="19"/>
        <v>0</v>
      </c>
      <c r="G339" s="111"/>
      <c r="H339" s="111"/>
      <c r="I339" s="111"/>
      <c r="K339" s="119"/>
      <c r="L339" s="116">
        <f t="shared" si="17"/>
        <v>0</v>
      </c>
      <c r="N339" s="114">
        <f>'tab bord'!L340</f>
        <v>0</v>
      </c>
      <c r="O339" s="114">
        <f t="shared" si="18"/>
        <v>0</v>
      </c>
    </row>
    <row r="340" spans="1:15" ht="12" thickBot="1" x14ac:dyDescent="0.2">
      <c r="A340" s="110"/>
      <c r="B340" s="111"/>
      <c r="C340" s="111"/>
      <c r="D340" s="112"/>
      <c r="E340" s="113"/>
      <c r="F340" s="120">
        <f t="shared" si="19"/>
        <v>0</v>
      </c>
      <c r="G340" s="111"/>
      <c r="H340" s="111"/>
      <c r="I340" s="111"/>
      <c r="K340" s="119"/>
      <c r="L340" s="116">
        <f t="shared" si="17"/>
        <v>0</v>
      </c>
      <c r="N340" s="114">
        <f>'tab bord'!L341</f>
        <v>0</v>
      </c>
      <c r="O340" s="114">
        <f t="shared" si="18"/>
        <v>0</v>
      </c>
    </row>
    <row r="341" spans="1:15" ht="12" thickBot="1" x14ac:dyDescent="0.2">
      <c r="A341" s="110"/>
      <c r="B341" s="111"/>
      <c r="C341" s="111"/>
      <c r="D341" s="112"/>
      <c r="E341" s="113"/>
      <c r="F341" s="120">
        <f t="shared" si="19"/>
        <v>0</v>
      </c>
      <c r="G341" s="111"/>
      <c r="H341" s="111"/>
      <c r="I341" s="111"/>
      <c r="K341" s="119"/>
      <c r="L341" s="116">
        <f t="shared" si="17"/>
        <v>0</v>
      </c>
      <c r="N341" s="114">
        <f>'tab bord'!L342</f>
        <v>0</v>
      </c>
      <c r="O341" s="114">
        <f t="shared" si="18"/>
        <v>0</v>
      </c>
    </row>
    <row r="342" spans="1:15" ht="12" thickBot="1" x14ac:dyDescent="0.2">
      <c r="A342" s="110"/>
      <c r="B342" s="111"/>
      <c r="C342" s="111"/>
      <c r="D342" s="112"/>
      <c r="E342" s="113"/>
      <c r="F342" s="120">
        <f t="shared" si="19"/>
        <v>0</v>
      </c>
      <c r="G342" s="111"/>
      <c r="H342" s="111"/>
      <c r="I342" s="111"/>
      <c r="K342" s="119"/>
      <c r="L342" s="116">
        <f t="shared" si="17"/>
        <v>0</v>
      </c>
      <c r="N342" s="114">
        <f>'tab bord'!L343</f>
        <v>0</v>
      </c>
      <c r="O342" s="114">
        <f t="shared" si="18"/>
        <v>0</v>
      </c>
    </row>
    <row r="343" spans="1:15" ht="12" thickBot="1" x14ac:dyDescent="0.2">
      <c r="A343" s="110"/>
      <c r="B343" s="111"/>
      <c r="C343" s="111"/>
      <c r="D343" s="112"/>
      <c r="E343" s="113"/>
      <c r="F343" s="120">
        <f t="shared" si="19"/>
        <v>0</v>
      </c>
      <c r="G343" s="111"/>
      <c r="H343" s="111"/>
      <c r="I343" s="111"/>
      <c r="K343" s="119"/>
      <c r="L343" s="116">
        <f t="shared" si="17"/>
        <v>0</v>
      </c>
      <c r="N343" s="114">
        <f>'tab bord'!L344</f>
        <v>0</v>
      </c>
      <c r="O343" s="114">
        <f t="shared" si="18"/>
        <v>0</v>
      </c>
    </row>
    <row r="344" spans="1:15" ht="12" thickBot="1" x14ac:dyDescent="0.2">
      <c r="A344" s="110"/>
      <c r="B344" s="111"/>
      <c r="C344" s="111"/>
      <c r="D344" s="112"/>
      <c r="E344" s="113"/>
      <c r="F344" s="120">
        <f t="shared" si="19"/>
        <v>0</v>
      </c>
      <c r="G344" s="111"/>
      <c r="H344" s="111"/>
      <c r="I344" s="111"/>
      <c r="K344" s="119"/>
      <c r="L344" s="116">
        <f t="shared" si="17"/>
        <v>0</v>
      </c>
      <c r="N344" s="114">
        <f>'tab bord'!L345</f>
        <v>0</v>
      </c>
      <c r="O344" s="114">
        <f t="shared" si="18"/>
        <v>0</v>
      </c>
    </row>
    <row r="345" spans="1:15" ht="12" thickBot="1" x14ac:dyDescent="0.2">
      <c r="A345" s="110"/>
      <c r="B345" s="111"/>
      <c r="C345" s="111"/>
      <c r="D345" s="112"/>
      <c r="E345" s="113"/>
      <c r="F345" s="120">
        <f t="shared" si="19"/>
        <v>0</v>
      </c>
      <c r="G345" s="111"/>
      <c r="H345" s="111"/>
      <c r="I345" s="111"/>
      <c r="K345" s="119"/>
      <c r="L345" s="116">
        <f t="shared" si="17"/>
        <v>0</v>
      </c>
      <c r="N345" s="114">
        <f>'tab bord'!L346</f>
        <v>0</v>
      </c>
      <c r="O345" s="114">
        <f t="shared" si="18"/>
        <v>0</v>
      </c>
    </row>
    <row r="346" spans="1:15" ht="12" thickBot="1" x14ac:dyDescent="0.2">
      <c r="A346" s="110"/>
      <c r="B346" s="111"/>
      <c r="C346" s="111"/>
      <c r="D346" s="112"/>
      <c r="E346" s="113"/>
      <c r="F346" s="120">
        <f t="shared" si="19"/>
        <v>0</v>
      </c>
      <c r="G346" s="111"/>
      <c r="H346" s="111"/>
      <c r="I346" s="111"/>
      <c r="K346" s="119"/>
      <c r="L346" s="116">
        <f t="shared" si="17"/>
        <v>0</v>
      </c>
      <c r="N346" s="114">
        <f>'tab bord'!L347</f>
        <v>0</v>
      </c>
      <c r="O346" s="114">
        <f t="shared" si="18"/>
        <v>0</v>
      </c>
    </row>
    <row r="347" spans="1:15" ht="12" thickBot="1" x14ac:dyDescent="0.2">
      <c r="A347" s="110"/>
      <c r="B347" s="111"/>
      <c r="C347" s="111"/>
      <c r="D347" s="112"/>
      <c r="E347" s="113"/>
      <c r="F347" s="120">
        <f t="shared" si="19"/>
        <v>0</v>
      </c>
      <c r="G347" s="111"/>
      <c r="H347" s="111"/>
      <c r="I347" s="111"/>
      <c r="K347" s="119"/>
      <c r="L347" s="116">
        <f t="shared" si="17"/>
        <v>0</v>
      </c>
      <c r="N347" s="114">
        <f>'tab bord'!L348</f>
        <v>0</v>
      </c>
      <c r="O347" s="114">
        <f t="shared" si="18"/>
        <v>0</v>
      </c>
    </row>
    <row r="348" spans="1:15" ht="12" thickBot="1" x14ac:dyDescent="0.2">
      <c r="A348" s="110"/>
      <c r="B348" s="111"/>
      <c r="C348" s="111"/>
      <c r="D348" s="112"/>
      <c r="E348" s="113"/>
      <c r="F348" s="120">
        <f t="shared" si="19"/>
        <v>0</v>
      </c>
      <c r="G348" s="111"/>
      <c r="H348" s="111"/>
      <c r="I348" s="111"/>
      <c r="K348" s="119"/>
      <c r="L348" s="116">
        <f t="shared" si="17"/>
        <v>0</v>
      </c>
      <c r="N348" s="114">
        <f>'tab bord'!L349</f>
        <v>0</v>
      </c>
      <c r="O348" s="114">
        <f t="shared" si="18"/>
        <v>0</v>
      </c>
    </row>
    <row r="349" spans="1:15" ht="12" thickBot="1" x14ac:dyDescent="0.2">
      <c r="A349" s="110"/>
      <c r="B349" s="111"/>
      <c r="C349" s="111"/>
      <c r="D349" s="112"/>
      <c r="E349" s="113"/>
      <c r="F349" s="120">
        <f t="shared" si="19"/>
        <v>0</v>
      </c>
      <c r="G349" s="111"/>
      <c r="H349" s="111"/>
      <c r="I349" s="111"/>
      <c r="K349" s="119"/>
      <c r="L349" s="116">
        <f t="shared" si="17"/>
        <v>0</v>
      </c>
      <c r="N349" s="114">
        <f>'tab bord'!L350</f>
        <v>0</v>
      </c>
      <c r="O349" s="114">
        <f t="shared" si="18"/>
        <v>0</v>
      </c>
    </row>
    <row r="350" spans="1:15" ht="12" thickBot="1" x14ac:dyDescent="0.2">
      <c r="A350" s="110"/>
      <c r="B350" s="111"/>
      <c r="C350" s="111"/>
      <c r="D350" s="112"/>
      <c r="E350" s="113"/>
      <c r="F350" s="120">
        <f t="shared" si="19"/>
        <v>0</v>
      </c>
      <c r="G350" s="111"/>
      <c r="H350" s="111"/>
      <c r="I350" s="111"/>
      <c r="K350" s="119"/>
      <c r="L350" s="116">
        <f t="shared" si="17"/>
        <v>0</v>
      </c>
      <c r="N350" s="114">
        <f>'tab bord'!L351</f>
        <v>0</v>
      </c>
      <c r="O350" s="114">
        <f t="shared" si="18"/>
        <v>0</v>
      </c>
    </row>
    <row r="351" spans="1:15" ht="12" thickBot="1" x14ac:dyDescent="0.2">
      <c r="A351" s="110"/>
      <c r="B351" s="111"/>
      <c r="C351" s="111"/>
      <c r="D351" s="112"/>
      <c r="E351" s="113"/>
      <c r="F351" s="120">
        <f t="shared" si="19"/>
        <v>0</v>
      </c>
      <c r="G351" s="111"/>
      <c r="H351" s="111"/>
      <c r="I351" s="111"/>
      <c r="K351" s="119"/>
      <c r="L351" s="116">
        <f t="shared" si="17"/>
        <v>0</v>
      </c>
      <c r="N351" s="114">
        <f>'tab bord'!L352</f>
        <v>0</v>
      </c>
      <c r="O351" s="114">
        <f t="shared" si="18"/>
        <v>0</v>
      </c>
    </row>
    <row r="352" spans="1:15" ht="12" thickBot="1" x14ac:dyDescent="0.2">
      <c r="A352" s="110"/>
      <c r="B352" s="111"/>
      <c r="C352" s="111"/>
      <c r="D352" s="112"/>
      <c r="E352" s="113"/>
      <c r="F352" s="120">
        <f t="shared" si="19"/>
        <v>0</v>
      </c>
      <c r="G352" s="111"/>
      <c r="H352" s="111"/>
      <c r="I352" s="111"/>
      <c r="K352" s="119"/>
      <c r="L352" s="116">
        <f t="shared" si="17"/>
        <v>0</v>
      </c>
      <c r="N352" s="114">
        <f>'tab bord'!L353</f>
        <v>0</v>
      </c>
      <c r="O352" s="114">
        <f t="shared" si="18"/>
        <v>0</v>
      </c>
    </row>
    <row r="353" spans="1:15" ht="12" thickBot="1" x14ac:dyDescent="0.2">
      <c r="A353" s="110"/>
      <c r="B353" s="111"/>
      <c r="C353" s="111"/>
      <c r="D353" s="112"/>
      <c r="E353" s="113"/>
      <c r="F353" s="120">
        <f t="shared" si="19"/>
        <v>0</v>
      </c>
      <c r="G353" s="111"/>
      <c r="H353" s="111"/>
      <c r="I353" s="111"/>
      <c r="K353" s="119"/>
      <c r="L353" s="116">
        <f t="shared" si="17"/>
        <v>0</v>
      </c>
      <c r="N353" s="114">
        <f>'tab bord'!L354</f>
        <v>0</v>
      </c>
      <c r="O353" s="114">
        <f t="shared" si="18"/>
        <v>0</v>
      </c>
    </row>
    <row r="354" spans="1:15" ht="12" thickBot="1" x14ac:dyDescent="0.2">
      <c r="A354" s="110"/>
      <c r="B354" s="111"/>
      <c r="C354" s="111"/>
      <c r="D354" s="112"/>
      <c r="E354" s="113"/>
      <c r="F354" s="120">
        <f t="shared" si="19"/>
        <v>0</v>
      </c>
      <c r="G354" s="111"/>
      <c r="H354" s="111"/>
      <c r="I354" s="111"/>
      <c r="K354" s="119"/>
      <c r="L354" s="116">
        <f t="shared" si="17"/>
        <v>0</v>
      </c>
      <c r="N354" s="114">
        <f>'tab bord'!L355</f>
        <v>0</v>
      </c>
      <c r="O354" s="114">
        <f t="shared" si="18"/>
        <v>0</v>
      </c>
    </row>
    <row r="355" spans="1:15" ht="12" thickBot="1" x14ac:dyDescent="0.2">
      <c r="A355" s="110"/>
      <c r="B355" s="111"/>
      <c r="C355" s="111"/>
      <c r="D355" s="112"/>
      <c r="E355" s="113"/>
      <c r="F355" s="120">
        <f t="shared" si="19"/>
        <v>0</v>
      </c>
      <c r="G355" s="111"/>
      <c r="H355" s="111"/>
      <c r="I355" s="111"/>
      <c r="K355" s="119"/>
      <c r="L355" s="116">
        <f t="shared" si="17"/>
        <v>0</v>
      </c>
      <c r="N355" s="114">
        <f>'tab bord'!L356</f>
        <v>0</v>
      </c>
      <c r="O355" s="114">
        <f t="shared" si="18"/>
        <v>0</v>
      </c>
    </row>
    <row r="356" spans="1:15" ht="12" thickBot="1" x14ac:dyDescent="0.2">
      <c r="A356" s="110"/>
      <c r="B356" s="111"/>
      <c r="C356" s="111"/>
      <c r="D356" s="112"/>
      <c r="E356" s="113"/>
      <c r="F356" s="120">
        <f t="shared" si="19"/>
        <v>0</v>
      </c>
      <c r="G356" s="111"/>
      <c r="H356" s="111"/>
      <c r="I356" s="111"/>
      <c r="K356" s="119"/>
      <c r="L356" s="116">
        <f t="shared" si="17"/>
        <v>0</v>
      </c>
      <c r="N356" s="114">
        <f>'tab bord'!L357</f>
        <v>0</v>
      </c>
      <c r="O356" s="114">
        <f t="shared" si="18"/>
        <v>0</v>
      </c>
    </row>
    <row r="357" spans="1:15" ht="12" thickBot="1" x14ac:dyDescent="0.2">
      <c r="A357" s="110"/>
      <c r="B357" s="111"/>
      <c r="C357" s="111"/>
      <c r="D357" s="112"/>
      <c r="E357" s="113"/>
      <c r="F357" s="120">
        <f t="shared" si="19"/>
        <v>0</v>
      </c>
      <c r="G357" s="111"/>
      <c r="H357" s="111"/>
      <c r="I357" s="111"/>
      <c r="K357" s="119"/>
      <c r="L357" s="116">
        <f t="shared" si="17"/>
        <v>0</v>
      </c>
      <c r="N357" s="114">
        <f>'tab bord'!L358</f>
        <v>0</v>
      </c>
      <c r="O357" s="114">
        <f t="shared" si="18"/>
        <v>0</v>
      </c>
    </row>
    <row r="358" spans="1:15" ht="12" thickBot="1" x14ac:dyDescent="0.2">
      <c r="A358" s="110"/>
      <c r="B358" s="111"/>
      <c r="C358" s="111"/>
      <c r="D358" s="112"/>
      <c r="E358" s="113"/>
      <c r="F358" s="120">
        <f t="shared" si="19"/>
        <v>0</v>
      </c>
      <c r="G358" s="111"/>
      <c r="H358" s="111"/>
      <c r="I358" s="111"/>
      <c r="K358" s="119"/>
      <c r="L358" s="116">
        <f t="shared" si="17"/>
        <v>0</v>
      </c>
      <c r="N358" s="114">
        <f>'tab bord'!L359</f>
        <v>0</v>
      </c>
      <c r="O358" s="114">
        <f t="shared" si="18"/>
        <v>0</v>
      </c>
    </row>
    <row r="359" spans="1:15" ht="12" thickBot="1" x14ac:dyDescent="0.2">
      <c r="A359" s="110"/>
      <c r="B359" s="111"/>
      <c r="C359" s="111"/>
      <c r="D359" s="112"/>
      <c r="E359" s="113"/>
      <c r="F359" s="120">
        <f t="shared" si="19"/>
        <v>0</v>
      </c>
      <c r="G359" s="111"/>
      <c r="H359" s="111"/>
      <c r="I359" s="111"/>
      <c r="K359" s="119"/>
      <c r="L359" s="116">
        <f t="shared" si="17"/>
        <v>0</v>
      </c>
      <c r="N359" s="114">
        <f>'tab bord'!L360</f>
        <v>0</v>
      </c>
      <c r="O359" s="114">
        <f t="shared" si="18"/>
        <v>0</v>
      </c>
    </row>
    <row r="360" spans="1:15" ht="12" thickBot="1" x14ac:dyDescent="0.2">
      <c r="A360" s="110"/>
      <c r="B360" s="111"/>
      <c r="C360" s="111"/>
      <c r="D360" s="112"/>
      <c r="E360" s="113"/>
      <c r="F360" s="120">
        <f t="shared" si="19"/>
        <v>0</v>
      </c>
      <c r="G360" s="111"/>
      <c r="H360" s="111"/>
      <c r="I360" s="111"/>
      <c r="K360" s="119"/>
      <c r="L360" s="116">
        <f t="shared" si="17"/>
        <v>0</v>
      </c>
      <c r="N360" s="114">
        <f>'tab bord'!L361</f>
        <v>0</v>
      </c>
      <c r="O360" s="114">
        <f t="shared" si="18"/>
        <v>0</v>
      </c>
    </row>
    <row r="361" spans="1:15" ht="12" thickBot="1" x14ac:dyDescent="0.2">
      <c r="A361" s="110"/>
      <c r="B361" s="111"/>
      <c r="C361" s="111"/>
      <c r="D361" s="112"/>
      <c r="E361" s="113"/>
      <c r="F361" s="120">
        <f t="shared" si="19"/>
        <v>0</v>
      </c>
      <c r="G361" s="111"/>
      <c r="H361" s="111"/>
      <c r="I361" s="111"/>
      <c r="K361" s="119"/>
      <c r="L361" s="116">
        <f t="shared" si="17"/>
        <v>0</v>
      </c>
      <c r="N361" s="114">
        <f>'tab bord'!L362</f>
        <v>0</v>
      </c>
      <c r="O361" s="114">
        <f t="shared" si="18"/>
        <v>0</v>
      </c>
    </row>
    <row r="362" spans="1:15" ht="12" thickBot="1" x14ac:dyDescent="0.2">
      <c r="A362" s="110"/>
      <c r="B362" s="111"/>
      <c r="C362" s="111"/>
      <c r="D362" s="112"/>
      <c r="E362" s="113"/>
      <c r="F362" s="120">
        <f t="shared" si="19"/>
        <v>0</v>
      </c>
      <c r="G362" s="111"/>
      <c r="H362" s="111"/>
      <c r="I362" s="111"/>
      <c r="K362" s="119"/>
      <c r="L362" s="116">
        <f t="shared" si="17"/>
        <v>0</v>
      </c>
      <c r="N362" s="114">
        <f>'tab bord'!L363</f>
        <v>0</v>
      </c>
      <c r="O362" s="114">
        <f t="shared" si="18"/>
        <v>0</v>
      </c>
    </row>
    <row r="363" spans="1:15" ht="12" thickBot="1" x14ac:dyDescent="0.2">
      <c r="A363" s="110"/>
      <c r="B363" s="111"/>
      <c r="C363" s="111"/>
      <c r="D363" s="112"/>
      <c r="E363" s="113"/>
      <c r="F363" s="120">
        <f t="shared" si="19"/>
        <v>0</v>
      </c>
      <c r="G363" s="111"/>
      <c r="H363" s="111"/>
      <c r="I363" s="111"/>
      <c r="K363" s="119"/>
      <c r="L363" s="116">
        <f t="shared" si="17"/>
        <v>0</v>
      </c>
      <c r="N363" s="114">
        <f>'tab bord'!L364</f>
        <v>0</v>
      </c>
      <c r="O363" s="114">
        <f t="shared" si="18"/>
        <v>0</v>
      </c>
    </row>
    <row r="364" spans="1:15" ht="12" thickBot="1" x14ac:dyDescent="0.2">
      <c r="A364" s="110"/>
      <c r="B364" s="111"/>
      <c r="C364" s="111"/>
      <c r="D364" s="112"/>
      <c r="E364" s="113"/>
      <c r="F364" s="120">
        <f t="shared" si="19"/>
        <v>0</v>
      </c>
      <c r="G364" s="111"/>
      <c r="H364" s="111"/>
      <c r="I364" s="111"/>
      <c r="K364" s="119"/>
      <c r="L364" s="116">
        <f t="shared" si="17"/>
        <v>0</v>
      </c>
      <c r="N364" s="114">
        <f>'tab bord'!L365</f>
        <v>0</v>
      </c>
      <c r="O364" s="114">
        <f t="shared" si="18"/>
        <v>0</v>
      </c>
    </row>
    <row r="365" spans="1:15" ht="12" thickBot="1" x14ac:dyDescent="0.2">
      <c r="A365" s="110"/>
      <c r="B365" s="111"/>
      <c r="C365" s="111"/>
      <c r="D365" s="112"/>
      <c r="E365" s="113"/>
      <c r="F365" s="120">
        <f t="shared" si="19"/>
        <v>0</v>
      </c>
      <c r="G365" s="111"/>
      <c r="H365" s="111"/>
      <c r="I365" s="111"/>
      <c r="K365" s="119"/>
      <c r="L365" s="116">
        <f t="shared" si="17"/>
        <v>0</v>
      </c>
      <c r="N365" s="114">
        <f>'tab bord'!L366</f>
        <v>0</v>
      </c>
      <c r="O365" s="114">
        <f t="shared" si="18"/>
        <v>0</v>
      </c>
    </row>
    <row r="366" spans="1:15" ht="12" thickBot="1" x14ac:dyDescent="0.2">
      <c r="A366" s="110"/>
      <c r="B366" s="111"/>
      <c r="C366" s="111"/>
      <c r="D366" s="112"/>
      <c r="E366" s="113"/>
      <c r="F366" s="120">
        <f t="shared" si="19"/>
        <v>0</v>
      </c>
      <c r="G366" s="111"/>
      <c r="H366" s="111"/>
      <c r="I366" s="111"/>
      <c r="K366" s="119"/>
      <c r="L366" s="116">
        <f t="shared" si="17"/>
        <v>0</v>
      </c>
      <c r="N366" s="114">
        <f>'tab bord'!L367</f>
        <v>0</v>
      </c>
      <c r="O366" s="114">
        <f t="shared" si="18"/>
        <v>0</v>
      </c>
    </row>
    <row r="367" spans="1:15" ht="12" thickBot="1" x14ac:dyDescent="0.2">
      <c r="A367" s="110"/>
      <c r="B367" s="111"/>
      <c r="C367" s="111"/>
      <c r="D367" s="112"/>
      <c r="E367" s="113"/>
      <c r="F367" s="120">
        <f t="shared" si="19"/>
        <v>0</v>
      </c>
      <c r="G367" s="111"/>
      <c r="H367" s="111"/>
      <c r="I367" s="111"/>
      <c r="K367" s="119"/>
      <c r="L367" s="116">
        <f t="shared" si="17"/>
        <v>0</v>
      </c>
      <c r="N367" s="114">
        <f>'tab bord'!L368</f>
        <v>0</v>
      </c>
      <c r="O367" s="114">
        <f t="shared" si="18"/>
        <v>0</v>
      </c>
    </row>
    <row r="368" spans="1:15" ht="12" thickBot="1" x14ac:dyDescent="0.2">
      <c r="A368" s="110"/>
      <c r="B368" s="111"/>
      <c r="C368" s="111"/>
      <c r="D368" s="112"/>
      <c r="E368" s="113"/>
      <c r="F368" s="120">
        <f t="shared" si="19"/>
        <v>0</v>
      </c>
      <c r="G368" s="111"/>
      <c r="H368" s="111"/>
      <c r="I368" s="111"/>
      <c r="K368" s="119"/>
      <c r="L368" s="116">
        <f t="shared" si="17"/>
        <v>0</v>
      </c>
      <c r="N368" s="114">
        <f>'tab bord'!L369</f>
        <v>0</v>
      </c>
      <c r="O368" s="114">
        <f t="shared" si="18"/>
        <v>0</v>
      </c>
    </row>
    <row r="369" spans="1:15" ht="12" thickBot="1" x14ac:dyDescent="0.2">
      <c r="A369" s="110"/>
      <c r="B369" s="111"/>
      <c r="C369" s="111"/>
      <c r="D369" s="112"/>
      <c r="E369" s="113"/>
      <c r="F369" s="120">
        <f t="shared" si="19"/>
        <v>0</v>
      </c>
      <c r="G369" s="111"/>
      <c r="H369" s="111"/>
      <c r="I369" s="111"/>
      <c r="K369" s="119"/>
      <c r="L369" s="116">
        <f t="shared" si="17"/>
        <v>0</v>
      </c>
      <c r="N369" s="114">
        <f>'tab bord'!L370</f>
        <v>0</v>
      </c>
      <c r="O369" s="114">
        <f t="shared" si="18"/>
        <v>0</v>
      </c>
    </row>
    <row r="370" spans="1:15" ht="12" thickBot="1" x14ac:dyDescent="0.2">
      <c r="A370" s="110"/>
      <c r="B370" s="111"/>
      <c r="C370" s="111"/>
      <c r="D370" s="112"/>
      <c r="E370" s="113"/>
      <c r="F370" s="120">
        <f t="shared" si="19"/>
        <v>0</v>
      </c>
      <c r="G370" s="111"/>
      <c r="H370" s="111"/>
      <c r="I370" s="111"/>
      <c r="K370" s="119"/>
      <c r="L370" s="116">
        <f t="shared" ref="L370:L400" si="20">SUMIF(B:B,K370,F:F)</f>
        <v>0</v>
      </c>
      <c r="N370" s="114">
        <f>'tab bord'!L371</f>
        <v>0</v>
      </c>
      <c r="O370" s="114">
        <f t="shared" si="18"/>
        <v>0</v>
      </c>
    </row>
    <row r="371" spans="1:15" ht="12" thickBot="1" x14ac:dyDescent="0.2">
      <c r="A371" s="110"/>
      <c r="B371" s="111"/>
      <c r="C371" s="111"/>
      <c r="D371" s="112"/>
      <c r="E371" s="113"/>
      <c r="F371" s="120">
        <f t="shared" si="19"/>
        <v>0</v>
      </c>
      <c r="G371" s="111"/>
      <c r="H371" s="111"/>
      <c r="I371" s="111"/>
      <c r="K371" s="119"/>
      <c r="L371" s="116">
        <f t="shared" si="20"/>
        <v>0</v>
      </c>
      <c r="N371" s="114">
        <f>'tab bord'!L372</f>
        <v>0</v>
      </c>
      <c r="O371" s="114">
        <f t="shared" si="18"/>
        <v>0</v>
      </c>
    </row>
    <row r="372" spans="1:15" ht="12" thickBot="1" x14ac:dyDescent="0.2">
      <c r="A372" s="110"/>
      <c r="B372" s="111"/>
      <c r="C372" s="111"/>
      <c r="D372" s="112"/>
      <c r="E372" s="113"/>
      <c r="F372" s="120">
        <f t="shared" si="19"/>
        <v>0</v>
      </c>
      <c r="G372" s="111"/>
      <c r="H372" s="111"/>
      <c r="I372" s="111"/>
      <c r="K372" s="119"/>
      <c r="L372" s="116">
        <f t="shared" si="20"/>
        <v>0</v>
      </c>
      <c r="N372" s="114">
        <f>'tab bord'!L373</f>
        <v>0</v>
      </c>
      <c r="O372" s="114">
        <f t="shared" si="18"/>
        <v>0</v>
      </c>
    </row>
    <row r="373" spans="1:15" ht="12" thickBot="1" x14ac:dyDescent="0.2">
      <c r="A373" s="110"/>
      <c r="B373" s="111"/>
      <c r="C373" s="111"/>
      <c r="D373" s="112"/>
      <c r="E373" s="113"/>
      <c r="F373" s="120">
        <f t="shared" si="19"/>
        <v>0</v>
      </c>
      <c r="G373" s="111"/>
      <c r="H373" s="111"/>
      <c r="I373" s="111"/>
      <c r="K373" s="119"/>
      <c r="L373" s="116">
        <f t="shared" si="20"/>
        <v>0</v>
      </c>
      <c r="N373" s="114">
        <f>'tab bord'!L374</f>
        <v>0</v>
      </c>
      <c r="O373" s="114">
        <f t="shared" si="18"/>
        <v>0</v>
      </c>
    </row>
    <row r="374" spans="1:15" ht="12" thickBot="1" x14ac:dyDescent="0.2">
      <c r="A374" s="110"/>
      <c r="B374" s="111"/>
      <c r="C374" s="111"/>
      <c r="D374" s="112"/>
      <c r="E374" s="113"/>
      <c r="F374" s="120">
        <f t="shared" si="19"/>
        <v>0</v>
      </c>
      <c r="G374" s="111"/>
      <c r="H374" s="111"/>
      <c r="I374" s="111"/>
      <c r="K374" s="119"/>
      <c r="L374" s="116">
        <f t="shared" si="20"/>
        <v>0</v>
      </c>
      <c r="N374" s="114">
        <f>'tab bord'!L375</f>
        <v>0</v>
      </c>
      <c r="O374" s="114">
        <f t="shared" si="18"/>
        <v>0</v>
      </c>
    </row>
    <row r="375" spans="1:15" ht="12" thickBot="1" x14ac:dyDescent="0.2">
      <c r="A375" s="110"/>
      <c r="B375" s="111"/>
      <c r="C375" s="111"/>
      <c r="D375" s="112"/>
      <c r="E375" s="113"/>
      <c r="F375" s="120">
        <f t="shared" si="19"/>
        <v>0</v>
      </c>
      <c r="G375" s="111"/>
      <c r="H375" s="111"/>
      <c r="I375" s="111"/>
      <c r="K375" s="119"/>
      <c r="L375" s="116">
        <f t="shared" si="20"/>
        <v>0</v>
      </c>
      <c r="N375" s="114">
        <f>'tab bord'!L376</f>
        <v>0</v>
      </c>
      <c r="O375" s="114">
        <f t="shared" si="18"/>
        <v>0</v>
      </c>
    </row>
    <row r="376" spans="1:15" ht="12" thickBot="1" x14ac:dyDescent="0.2">
      <c r="A376" s="110"/>
      <c r="B376" s="111"/>
      <c r="C376" s="111"/>
      <c r="D376" s="112"/>
      <c r="E376" s="113"/>
      <c r="F376" s="120">
        <f t="shared" si="19"/>
        <v>0</v>
      </c>
      <c r="G376" s="111"/>
      <c r="H376" s="111"/>
      <c r="I376" s="111"/>
      <c r="K376" s="119"/>
      <c r="L376" s="116">
        <f t="shared" si="20"/>
        <v>0</v>
      </c>
      <c r="N376" s="114">
        <f>'tab bord'!L377</f>
        <v>0</v>
      </c>
      <c r="O376" s="114">
        <f t="shared" si="18"/>
        <v>0</v>
      </c>
    </row>
    <row r="377" spans="1:15" ht="12" thickBot="1" x14ac:dyDescent="0.2">
      <c r="A377" s="110"/>
      <c r="B377" s="111"/>
      <c r="C377" s="111"/>
      <c r="D377" s="112"/>
      <c r="E377" s="113"/>
      <c r="F377" s="120">
        <f t="shared" si="19"/>
        <v>0</v>
      </c>
      <c r="G377" s="111"/>
      <c r="H377" s="111"/>
      <c r="I377" s="111"/>
      <c r="K377" s="119"/>
      <c r="L377" s="116">
        <f t="shared" si="20"/>
        <v>0</v>
      </c>
      <c r="N377" s="114">
        <f>'tab bord'!L378</f>
        <v>0</v>
      </c>
      <c r="O377" s="114">
        <f t="shared" si="18"/>
        <v>0</v>
      </c>
    </row>
    <row r="378" spans="1:15" ht="12" thickBot="1" x14ac:dyDescent="0.2">
      <c r="A378" s="110"/>
      <c r="B378" s="111"/>
      <c r="C378" s="111"/>
      <c r="D378" s="112"/>
      <c r="E378" s="113"/>
      <c r="F378" s="120">
        <f t="shared" si="19"/>
        <v>0</v>
      </c>
      <c r="G378" s="111"/>
      <c r="H378" s="111"/>
      <c r="I378" s="111"/>
      <c r="K378" s="119"/>
      <c r="L378" s="116">
        <f t="shared" si="20"/>
        <v>0</v>
      </c>
      <c r="N378" s="114">
        <f>'tab bord'!L379</f>
        <v>0</v>
      </c>
      <c r="O378" s="114">
        <f t="shared" si="18"/>
        <v>0</v>
      </c>
    </row>
    <row r="379" spans="1:15" ht="12" thickBot="1" x14ac:dyDescent="0.2">
      <c r="A379" s="110"/>
      <c r="B379" s="111"/>
      <c r="C379" s="111"/>
      <c r="D379" s="112"/>
      <c r="E379" s="113"/>
      <c r="F379" s="120">
        <f t="shared" si="19"/>
        <v>0</v>
      </c>
      <c r="G379" s="111"/>
      <c r="H379" s="111"/>
      <c r="I379" s="111"/>
      <c r="K379" s="119"/>
      <c r="L379" s="116">
        <f t="shared" si="20"/>
        <v>0</v>
      </c>
      <c r="N379" s="114">
        <f>'tab bord'!L380</f>
        <v>0</v>
      </c>
      <c r="O379" s="114">
        <f t="shared" si="18"/>
        <v>0</v>
      </c>
    </row>
    <row r="380" spans="1:15" ht="12" thickBot="1" x14ac:dyDescent="0.2">
      <c r="A380" s="110"/>
      <c r="B380" s="111"/>
      <c r="C380" s="111"/>
      <c r="D380" s="112"/>
      <c r="E380" s="113"/>
      <c r="F380" s="120">
        <f t="shared" si="19"/>
        <v>0</v>
      </c>
      <c r="G380" s="111"/>
      <c r="H380" s="111"/>
      <c r="I380" s="111"/>
      <c r="K380" s="119"/>
      <c r="L380" s="116">
        <f t="shared" si="20"/>
        <v>0</v>
      </c>
      <c r="N380" s="114">
        <f>'tab bord'!L381</f>
        <v>0</v>
      </c>
      <c r="O380" s="114">
        <f t="shared" si="18"/>
        <v>0</v>
      </c>
    </row>
    <row r="381" spans="1:15" ht="12" thickBot="1" x14ac:dyDescent="0.2">
      <c r="A381" s="110"/>
      <c r="B381" s="111"/>
      <c r="C381" s="111"/>
      <c r="D381" s="112"/>
      <c r="E381" s="113"/>
      <c r="F381" s="120">
        <f t="shared" si="19"/>
        <v>0</v>
      </c>
      <c r="G381" s="111"/>
      <c r="H381" s="111"/>
      <c r="I381" s="111"/>
      <c r="K381" s="119"/>
      <c r="L381" s="116">
        <f t="shared" si="20"/>
        <v>0</v>
      </c>
      <c r="N381" s="114">
        <f>'tab bord'!L382</f>
        <v>0</v>
      </c>
      <c r="O381" s="114">
        <f t="shared" si="18"/>
        <v>0</v>
      </c>
    </row>
    <row r="382" spans="1:15" ht="12" thickBot="1" x14ac:dyDescent="0.2">
      <c r="A382" s="110"/>
      <c r="B382" s="111"/>
      <c r="C382" s="111"/>
      <c r="D382" s="112"/>
      <c r="E382" s="113"/>
      <c r="F382" s="120">
        <f t="shared" si="19"/>
        <v>0</v>
      </c>
      <c r="G382" s="111"/>
      <c r="H382" s="111"/>
      <c r="I382" s="111"/>
      <c r="K382" s="119"/>
      <c r="L382" s="116">
        <f t="shared" si="20"/>
        <v>0</v>
      </c>
      <c r="N382" s="114">
        <f>'tab bord'!L383</f>
        <v>0</v>
      </c>
      <c r="O382" s="114">
        <f t="shared" si="18"/>
        <v>0</v>
      </c>
    </row>
    <row r="383" spans="1:15" ht="12" thickBot="1" x14ac:dyDescent="0.2">
      <c r="A383" s="110"/>
      <c r="B383" s="111"/>
      <c r="C383" s="111"/>
      <c r="D383" s="112"/>
      <c r="E383" s="113"/>
      <c r="F383" s="120">
        <f t="shared" si="19"/>
        <v>0</v>
      </c>
      <c r="G383" s="111"/>
      <c r="H383" s="111"/>
      <c r="I383" s="111"/>
      <c r="K383" s="119"/>
      <c r="L383" s="116">
        <f t="shared" si="20"/>
        <v>0</v>
      </c>
      <c r="N383" s="114">
        <f>'tab bord'!L384</f>
        <v>0</v>
      </c>
      <c r="O383" s="114">
        <f t="shared" si="18"/>
        <v>0</v>
      </c>
    </row>
    <row r="384" spans="1:15" ht="12" thickBot="1" x14ac:dyDescent="0.2">
      <c r="A384" s="110"/>
      <c r="B384" s="111"/>
      <c r="C384" s="111"/>
      <c r="D384" s="112"/>
      <c r="E384" s="113"/>
      <c r="F384" s="120">
        <f t="shared" si="19"/>
        <v>0</v>
      </c>
      <c r="G384" s="111"/>
      <c r="H384" s="111"/>
      <c r="I384" s="111"/>
      <c r="K384" s="119"/>
      <c r="L384" s="116">
        <f t="shared" si="20"/>
        <v>0</v>
      </c>
      <c r="N384" s="114">
        <f>'tab bord'!L385</f>
        <v>0</v>
      </c>
      <c r="O384" s="114">
        <f t="shared" si="18"/>
        <v>0</v>
      </c>
    </row>
    <row r="385" spans="1:16" ht="12" thickBot="1" x14ac:dyDescent="0.2">
      <c r="A385" s="110"/>
      <c r="B385" s="111"/>
      <c r="C385" s="111"/>
      <c r="D385" s="112"/>
      <c r="E385" s="113"/>
      <c r="F385" s="120">
        <f t="shared" si="19"/>
        <v>0</v>
      </c>
      <c r="G385" s="111"/>
      <c r="H385" s="111"/>
      <c r="I385" s="111"/>
      <c r="K385" s="119"/>
      <c r="L385" s="116">
        <f t="shared" si="20"/>
        <v>0</v>
      </c>
      <c r="N385" s="114">
        <f>'tab bord'!L386</f>
        <v>0</v>
      </c>
      <c r="O385" s="114">
        <f t="shared" si="18"/>
        <v>0</v>
      </c>
      <c r="P385" s="11"/>
    </row>
    <row r="386" spans="1:16" ht="12" thickBot="1" x14ac:dyDescent="0.2">
      <c r="A386" s="110"/>
      <c r="B386" s="111"/>
      <c r="C386" s="111"/>
      <c r="D386" s="112"/>
      <c r="E386" s="113"/>
      <c r="F386" s="120">
        <f t="shared" si="19"/>
        <v>0</v>
      </c>
      <c r="G386" s="111"/>
      <c r="H386" s="111"/>
      <c r="I386" s="111"/>
      <c r="K386" s="119"/>
      <c r="L386" s="116">
        <f t="shared" si="20"/>
        <v>0</v>
      </c>
      <c r="N386" s="114">
        <f>'tab bord'!L387</f>
        <v>0</v>
      </c>
      <c r="O386" s="114">
        <f t="shared" si="18"/>
        <v>0</v>
      </c>
    </row>
    <row r="387" spans="1:16" ht="12" thickBot="1" x14ac:dyDescent="0.2">
      <c r="A387" s="110"/>
      <c r="B387" s="111"/>
      <c r="C387" s="111"/>
      <c r="D387" s="112"/>
      <c r="E387" s="113"/>
      <c r="F387" s="120">
        <f t="shared" si="19"/>
        <v>0</v>
      </c>
      <c r="G387" s="111"/>
      <c r="H387" s="111"/>
      <c r="I387" s="111"/>
      <c r="K387" s="119"/>
      <c r="L387" s="116">
        <f t="shared" si="20"/>
        <v>0</v>
      </c>
      <c r="N387" s="114">
        <f>'tab bord'!L388</f>
        <v>0</v>
      </c>
      <c r="O387" s="114">
        <f t="shared" ref="O387:O400" si="21">SUMIF(G:G,N387,F:F)</f>
        <v>0</v>
      </c>
    </row>
    <row r="388" spans="1:16" ht="12" thickBot="1" x14ac:dyDescent="0.2">
      <c r="A388" s="110"/>
      <c r="B388" s="111"/>
      <c r="C388" s="111"/>
      <c r="D388" s="112"/>
      <c r="E388" s="113"/>
      <c r="F388" s="120">
        <f t="shared" ref="F388:F451" si="22">E388*D388</f>
        <v>0</v>
      </c>
      <c r="G388" s="111"/>
      <c r="H388" s="111"/>
      <c r="I388" s="111"/>
      <c r="K388" s="119"/>
      <c r="L388" s="116">
        <f t="shared" si="20"/>
        <v>0</v>
      </c>
      <c r="N388" s="114">
        <f>'tab bord'!L389</f>
        <v>0</v>
      </c>
      <c r="O388" s="114">
        <f t="shared" si="21"/>
        <v>0</v>
      </c>
    </row>
    <row r="389" spans="1:16" ht="12" thickBot="1" x14ac:dyDescent="0.2">
      <c r="A389" s="110"/>
      <c r="B389" s="111"/>
      <c r="C389" s="111"/>
      <c r="D389" s="112"/>
      <c r="E389" s="113"/>
      <c r="F389" s="120">
        <f t="shared" si="22"/>
        <v>0</v>
      </c>
      <c r="G389" s="111"/>
      <c r="H389" s="111"/>
      <c r="I389" s="111"/>
      <c r="K389" s="119"/>
      <c r="L389" s="116">
        <f t="shared" si="20"/>
        <v>0</v>
      </c>
      <c r="N389" s="114">
        <f>'tab bord'!L390</f>
        <v>0</v>
      </c>
      <c r="O389" s="114">
        <f t="shared" si="21"/>
        <v>0</v>
      </c>
    </row>
    <row r="390" spans="1:16" ht="12" thickBot="1" x14ac:dyDescent="0.2">
      <c r="A390" s="110"/>
      <c r="B390" s="111"/>
      <c r="C390" s="111"/>
      <c r="D390" s="112"/>
      <c r="E390" s="113"/>
      <c r="F390" s="120">
        <f t="shared" si="22"/>
        <v>0</v>
      </c>
      <c r="G390" s="111"/>
      <c r="H390" s="111"/>
      <c r="I390" s="111"/>
      <c r="K390" s="119"/>
      <c r="L390" s="116">
        <f t="shared" si="20"/>
        <v>0</v>
      </c>
      <c r="N390" s="114">
        <f>'tab bord'!L391</f>
        <v>0</v>
      </c>
      <c r="O390" s="114">
        <f t="shared" si="21"/>
        <v>0</v>
      </c>
    </row>
    <row r="391" spans="1:16" ht="12" thickBot="1" x14ac:dyDescent="0.2">
      <c r="A391" s="110"/>
      <c r="B391" s="111"/>
      <c r="C391" s="111"/>
      <c r="D391" s="112"/>
      <c r="E391" s="113"/>
      <c r="F391" s="120">
        <f t="shared" si="22"/>
        <v>0</v>
      </c>
      <c r="G391" s="111"/>
      <c r="H391" s="111"/>
      <c r="I391" s="111"/>
      <c r="K391" s="119"/>
      <c r="L391" s="116">
        <f t="shared" si="20"/>
        <v>0</v>
      </c>
      <c r="N391" s="114">
        <f>'tab bord'!L392</f>
        <v>0</v>
      </c>
      <c r="O391" s="114">
        <f t="shared" si="21"/>
        <v>0</v>
      </c>
    </row>
    <row r="392" spans="1:16" ht="12" thickBot="1" x14ac:dyDescent="0.2">
      <c r="A392" s="110"/>
      <c r="B392" s="111"/>
      <c r="C392" s="111"/>
      <c r="D392" s="112"/>
      <c r="E392" s="113"/>
      <c r="F392" s="120">
        <f t="shared" si="22"/>
        <v>0</v>
      </c>
      <c r="G392" s="111"/>
      <c r="H392" s="111"/>
      <c r="I392" s="111"/>
      <c r="K392" s="119"/>
      <c r="L392" s="116">
        <f t="shared" si="20"/>
        <v>0</v>
      </c>
      <c r="N392" s="114">
        <f>'tab bord'!L393</f>
        <v>0</v>
      </c>
      <c r="O392" s="114">
        <f t="shared" si="21"/>
        <v>0</v>
      </c>
    </row>
    <row r="393" spans="1:16" ht="12" thickBot="1" x14ac:dyDescent="0.2">
      <c r="A393" s="110"/>
      <c r="B393" s="111"/>
      <c r="C393" s="111"/>
      <c r="D393" s="112"/>
      <c r="E393" s="113"/>
      <c r="F393" s="120">
        <f t="shared" si="22"/>
        <v>0</v>
      </c>
      <c r="G393" s="111"/>
      <c r="H393" s="111"/>
      <c r="I393" s="111"/>
      <c r="K393" s="119"/>
      <c r="L393" s="116">
        <f t="shared" si="20"/>
        <v>0</v>
      </c>
      <c r="N393" s="114">
        <f>'tab bord'!L394</f>
        <v>0</v>
      </c>
      <c r="O393" s="114">
        <f t="shared" si="21"/>
        <v>0</v>
      </c>
    </row>
    <row r="394" spans="1:16" ht="12" thickBot="1" x14ac:dyDescent="0.2">
      <c r="A394" s="110"/>
      <c r="B394" s="111"/>
      <c r="C394" s="111"/>
      <c r="D394" s="112"/>
      <c r="E394" s="113"/>
      <c r="F394" s="120">
        <f t="shared" si="22"/>
        <v>0</v>
      </c>
      <c r="G394" s="111"/>
      <c r="H394" s="111"/>
      <c r="I394" s="111"/>
      <c r="K394" s="119"/>
      <c r="L394" s="116">
        <f t="shared" si="20"/>
        <v>0</v>
      </c>
      <c r="N394" s="114">
        <f>'tab bord'!L395</f>
        <v>0</v>
      </c>
      <c r="O394" s="114">
        <f t="shared" si="21"/>
        <v>0</v>
      </c>
    </row>
    <row r="395" spans="1:16" ht="12" thickBot="1" x14ac:dyDescent="0.2">
      <c r="A395" s="110"/>
      <c r="B395" s="111"/>
      <c r="C395" s="111"/>
      <c r="D395" s="112"/>
      <c r="E395" s="113"/>
      <c r="F395" s="120">
        <f t="shared" si="22"/>
        <v>0</v>
      </c>
      <c r="G395" s="111"/>
      <c r="H395" s="111"/>
      <c r="I395" s="111"/>
      <c r="K395" s="119"/>
      <c r="L395" s="116">
        <f t="shared" si="20"/>
        <v>0</v>
      </c>
      <c r="N395" s="114">
        <f>'tab bord'!L396</f>
        <v>0</v>
      </c>
      <c r="O395" s="114">
        <f t="shared" si="21"/>
        <v>0</v>
      </c>
    </row>
    <row r="396" spans="1:16" ht="12" thickBot="1" x14ac:dyDescent="0.2">
      <c r="A396" s="110"/>
      <c r="B396" s="111"/>
      <c r="C396" s="111"/>
      <c r="D396" s="112"/>
      <c r="E396" s="113"/>
      <c r="F396" s="120">
        <f t="shared" si="22"/>
        <v>0</v>
      </c>
      <c r="G396" s="111"/>
      <c r="H396" s="111"/>
      <c r="I396" s="111"/>
      <c r="K396" s="119"/>
      <c r="L396" s="116">
        <f t="shared" si="20"/>
        <v>0</v>
      </c>
      <c r="N396" s="114">
        <f>'tab bord'!L397</f>
        <v>0</v>
      </c>
      <c r="O396" s="114">
        <f t="shared" si="21"/>
        <v>0</v>
      </c>
    </row>
    <row r="397" spans="1:16" ht="12" thickBot="1" x14ac:dyDescent="0.2">
      <c r="A397" s="110"/>
      <c r="B397" s="111"/>
      <c r="C397" s="111"/>
      <c r="D397" s="112"/>
      <c r="E397" s="113"/>
      <c r="F397" s="120">
        <f t="shared" si="22"/>
        <v>0</v>
      </c>
      <c r="G397" s="111"/>
      <c r="H397" s="111"/>
      <c r="I397" s="111"/>
      <c r="K397" s="119"/>
      <c r="L397" s="116">
        <f t="shared" si="20"/>
        <v>0</v>
      </c>
      <c r="N397" s="114">
        <f>'tab bord'!L398</f>
        <v>0</v>
      </c>
      <c r="O397" s="114">
        <f t="shared" si="21"/>
        <v>0</v>
      </c>
    </row>
    <row r="398" spans="1:16" ht="12" thickBot="1" x14ac:dyDescent="0.2">
      <c r="A398" s="110"/>
      <c r="B398" s="111"/>
      <c r="C398" s="111"/>
      <c r="D398" s="112"/>
      <c r="E398" s="113"/>
      <c r="F398" s="120">
        <f t="shared" si="22"/>
        <v>0</v>
      </c>
      <c r="G398" s="111"/>
      <c r="H398" s="111"/>
      <c r="I398" s="111"/>
      <c r="K398" s="119"/>
      <c r="L398" s="116">
        <f t="shared" si="20"/>
        <v>0</v>
      </c>
      <c r="N398" s="114">
        <f>'tab bord'!L399</f>
        <v>0</v>
      </c>
      <c r="O398" s="114">
        <f t="shared" si="21"/>
        <v>0</v>
      </c>
    </row>
    <row r="399" spans="1:16" ht="12" thickBot="1" x14ac:dyDescent="0.2">
      <c r="A399" s="110"/>
      <c r="B399" s="111"/>
      <c r="C399" s="111"/>
      <c r="D399" s="112"/>
      <c r="E399" s="113"/>
      <c r="F399" s="120">
        <f t="shared" si="22"/>
        <v>0</v>
      </c>
      <c r="G399" s="111"/>
      <c r="H399" s="111"/>
      <c r="I399" s="111"/>
      <c r="K399" s="119"/>
      <c r="L399" s="116">
        <f t="shared" si="20"/>
        <v>0</v>
      </c>
      <c r="N399" s="114">
        <f>'tab bord'!L400</f>
        <v>0</v>
      </c>
      <c r="O399" s="114">
        <f t="shared" si="21"/>
        <v>0</v>
      </c>
    </row>
    <row r="400" spans="1:16" ht="12" thickBot="1" x14ac:dyDescent="0.2">
      <c r="A400" s="110"/>
      <c r="B400" s="111"/>
      <c r="C400" s="111"/>
      <c r="D400" s="112"/>
      <c r="E400" s="113"/>
      <c r="F400" s="120">
        <f t="shared" si="22"/>
        <v>0</v>
      </c>
      <c r="G400" s="111"/>
      <c r="H400" s="111"/>
      <c r="I400" s="111"/>
      <c r="K400" s="119"/>
      <c r="L400" s="116">
        <f t="shared" si="20"/>
        <v>0</v>
      </c>
      <c r="N400" s="114">
        <f>'tab bord'!L401</f>
        <v>0</v>
      </c>
      <c r="O400" s="114">
        <f t="shared" si="21"/>
        <v>0</v>
      </c>
    </row>
    <row r="401" spans="1:12" ht="15" x14ac:dyDescent="0.15">
      <c r="A401" s="110"/>
      <c r="B401" s="111"/>
      <c r="C401" s="111"/>
      <c r="D401" s="112"/>
      <c r="E401" s="113"/>
      <c r="F401" s="120">
        <f t="shared" si="22"/>
        <v>0</v>
      </c>
      <c r="G401" s="111"/>
      <c r="H401" s="111"/>
      <c r="I401" s="111"/>
      <c r="K401" s="182">
        <f>SUM(L3:L400)</f>
        <v>578696.02399999998</v>
      </c>
      <c r="L401" s="183"/>
    </row>
    <row r="402" spans="1:12" x14ac:dyDescent="0.15">
      <c r="A402" s="110"/>
      <c r="B402" s="111"/>
      <c r="C402" s="111"/>
      <c r="D402" s="112"/>
      <c r="E402" s="113"/>
      <c r="F402" s="120">
        <f t="shared" si="22"/>
        <v>0</v>
      </c>
      <c r="G402" s="111"/>
      <c r="H402" s="111"/>
      <c r="I402" s="111"/>
    </row>
    <row r="403" spans="1:12" x14ac:dyDescent="0.15">
      <c r="A403" s="110"/>
      <c r="B403" s="111"/>
      <c r="C403" s="111"/>
      <c r="D403" s="112"/>
      <c r="E403" s="113"/>
      <c r="F403" s="120">
        <f t="shared" si="22"/>
        <v>0</v>
      </c>
      <c r="G403" s="111"/>
      <c r="H403" s="111"/>
      <c r="I403" s="111"/>
    </row>
    <row r="404" spans="1:12" x14ac:dyDescent="0.15">
      <c r="A404" s="110"/>
      <c r="B404" s="111"/>
      <c r="C404" s="111"/>
      <c r="D404" s="112"/>
      <c r="E404" s="113"/>
      <c r="F404" s="120">
        <f t="shared" si="22"/>
        <v>0</v>
      </c>
      <c r="G404" s="111"/>
      <c r="H404" s="111"/>
      <c r="I404" s="111"/>
    </row>
    <row r="405" spans="1:12" x14ac:dyDescent="0.15">
      <c r="A405" s="110"/>
      <c r="B405" s="111"/>
      <c r="C405" s="111"/>
      <c r="D405" s="112"/>
      <c r="E405" s="113"/>
      <c r="F405" s="120">
        <f t="shared" si="22"/>
        <v>0</v>
      </c>
      <c r="G405" s="111"/>
      <c r="H405" s="111"/>
      <c r="I405" s="111"/>
    </row>
    <row r="406" spans="1:12" x14ac:dyDescent="0.15">
      <c r="A406" s="110"/>
      <c r="B406" s="111"/>
      <c r="C406" s="111"/>
      <c r="D406" s="112"/>
      <c r="E406" s="113"/>
      <c r="F406" s="120">
        <f t="shared" si="22"/>
        <v>0</v>
      </c>
      <c r="G406" s="111"/>
      <c r="H406" s="111"/>
      <c r="I406" s="111"/>
    </row>
    <row r="407" spans="1:12" x14ac:dyDescent="0.15">
      <c r="A407" s="110"/>
      <c r="B407" s="111"/>
      <c r="C407" s="111"/>
      <c r="D407" s="112"/>
      <c r="E407" s="113"/>
      <c r="F407" s="120">
        <f t="shared" si="22"/>
        <v>0</v>
      </c>
      <c r="G407" s="111"/>
      <c r="H407" s="111"/>
      <c r="I407" s="111"/>
    </row>
    <row r="408" spans="1:12" x14ac:dyDescent="0.15">
      <c r="A408" s="110"/>
      <c r="B408" s="111"/>
      <c r="C408" s="111"/>
      <c r="D408" s="112"/>
      <c r="E408" s="113"/>
      <c r="F408" s="120">
        <f t="shared" si="22"/>
        <v>0</v>
      </c>
      <c r="G408" s="111"/>
      <c r="H408" s="111"/>
      <c r="I408" s="111"/>
    </row>
    <row r="409" spans="1:12" x14ac:dyDescent="0.15">
      <c r="A409" s="110"/>
      <c r="B409" s="111"/>
      <c r="C409" s="111"/>
      <c r="D409" s="112"/>
      <c r="E409" s="113"/>
      <c r="F409" s="120">
        <f t="shared" si="22"/>
        <v>0</v>
      </c>
      <c r="G409" s="111"/>
      <c r="H409" s="111"/>
      <c r="I409" s="111"/>
    </row>
    <row r="410" spans="1:12" x14ac:dyDescent="0.15">
      <c r="A410" s="110"/>
      <c r="B410" s="111"/>
      <c r="C410" s="111"/>
      <c r="D410" s="112"/>
      <c r="E410" s="113"/>
      <c r="F410" s="120">
        <f t="shared" si="22"/>
        <v>0</v>
      </c>
      <c r="G410" s="111"/>
      <c r="H410" s="111"/>
      <c r="I410" s="111"/>
    </row>
    <row r="411" spans="1:12" x14ac:dyDescent="0.15">
      <c r="A411" s="110"/>
      <c r="B411" s="111"/>
      <c r="C411" s="111"/>
      <c r="D411" s="112"/>
      <c r="E411" s="113"/>
      <c r="F411" s="120">
        <f t="shared" si="22"/>
        <v>0</v>
      </c>
      <c r="G411" s="111"/>
      <c r="H411" s="111"/>
      <c r="I411" s="111"/>
    </row>
    <row r="412" spans="1:12" x14ac:dyDescent="0.15">
      <c r="A412" s="110"/>
      <c r="B412" s="111"/>
      <c r="C412" s="111"/>
      <c r="D412" s="112"/>
      <c r="E412" s="113"/>
      <c r="F412" s="120">
        <f t="shared" si="22"/>
        <v>0</v>
      </c>
      <c r="G412" s="111"/>
      <c r="H412" s="111"/>
      <c r="I412" s="111"/>
    </row>
    <row r="413" spans="1:12" x14ac:dyDescent="0.15">
      <c r="A413" s="110"/>
      <c r="B413" s="111"/>
      <c r="C413" s="111"/>
      <c r="D413" s="112"/>
      <c r="E413" s="113"/>
      <c r="F413" s="120">
        <f t="shared" si="22"/>
        <v>0</v>
      </c>
      <c r="G413" s="111"/>
      <c r="H413" s="111"/>
      <c r="I413" s="111"/>
    </row>
    <row r="414" spans="1:12" x14ac:dyDescent="0.15">
      <c r="A414" s="110"/>
      <c r="B414" s="111"/>
      <c r="C414" s="111"/>
      <c r="D414" s="112"/>
      <c r="E414" s="113"/>
      <c r="F414" s="120">
        <f t="shared" si="22"/>
        <v>0</v>
      </c>
      <c r="G414" s="111"/>
      <c r="H414" s="111"/>
      <c r="I414" s="111"/>
    </row>
    <row r="415" spans="1:12" x14ac:dyDescent="0.15">
      <c r="A415" s="110"/>
      <c r="B415" s="111"/>
      <c r="C415" s="111"/>
      <c r="D415" s="112"/>
      <c r="E415" s="113"/>
      <c r="F415" s="120">
        <f t="shared" si="22"/>
        <v>0</v>
      </c>
      <c r="G415" s="111"/>
      <c r="H415" s="111"/>
      <c r="I415" s="111"/>
    </row>
    <row r="416" spans="1:12" x14ac:dyDescent="0.15">
      <c r="A416" s="110"/>
      <c r="B416" s="111"/>
      <c r="C416" s="111"/>
      <c r="D416" s="112"/>
      <c r="E416" s="113"/>
      <c r="F416" s="120">
        <f t="shared" si="22"/>
        <v>0</v>
      </c>
      <c r="G416" s="111"/>
      <c r="H416" s="111"/>
      <c r="I416" s="111"/>
    </row>
    <row r="417" spans="1:9" x14ac:dyDescent="0.15">
      <c r="A417" s="110"/>
      <c r="B417" s="111"/>
      <c r="C417" s="111"/>
      <c r="D417" s="112"/>
      <c r="E417" s="113"/>
      <c r="F417" s="120">
        <f t="shared" si="22"/>
        <v>0</v>
      </c>
      <c r="G417" s="111"/>
      <c r="H417" s="111"/>
      <c r="I417" s="111"/>
    </row>
    <row r="418" spans="1:9" x14ac:dyDescent="0.15">
      <c r="A418" s="110"/>
      <c r="B418" s="111"/>
      <c r="C418" s="111"/>
      <c r="D418" s="112"/>
      <c r="E418" s="113"/>
      <c r="F418" s="120">
        <f t="shared" si="22"/>
        <v>0</v>
      </c>
      <c r="G418" s="111"/>
      <c r="H418" s="111"/>
      <c r="I418" s="111"/>
    </row>
    <row r="419" spans="1:9" x14ac:dyDescent="0.15">
      <c r="A419" s="110"/>
      <c r="B419" s="111"/>
      <c r="C419" s="111"/>
      <c r="D419" s="112"/>
      <c r="E419" s="113"/>
      <c r="F419" s="120">
        <f t="shared" si="22"/>
        <v>0</v>
      </c>
      <c r="G419" s="111"/>
      <c r="H419" s="111"/>
      <c r="I419" s="111"/>
    </row>
    <row r="420" spans="1:9" x14ac:dyDescent="0.15">
      <c r="A420" s="110"/>
      <c r="B420" s="111"/>
      <c r="C420" s="111"/>
      <c r="D420" s="112"/>
      <c r="E420" s="113"/>
      <c r="F420" s="120">
        <f t="shared" si="22"/>
        <v>0</v>
      </c>
      <c r="G420" s="111"/>
      <c r="H420" s="111"/>
      <c r="I420" s="111"/>
    </row>
    <row r="421" spans="1:9" x14ac:dyDescent="0.15">
      <c r="A421" s="110"/>
      <c r="B421" s="111"/>
      <c r="C421" s="111"/>
      <c r="D421" s="112"/>
      <c r="E421" s="113"/>
      <c r="F421" s="120">
        <f t="shared" si="22"/>
        <v>0</v>
      </c>
      <c r="G421" s="111"/>
      <c r="H421" s="111"/>
      <c r="I421" s="111"/>
    </row>
    <row r="422" spans="1:9" x14ac:dyDescent="0.15">
      <c r="A422" s="110"/>
      <c r="B422" s="111"/>
      <c r="C422" s="111"/>
      <c r="D422" s="112"/>
      <c r="E422" s="113"/>
      <c r="F422" s="120">
        <f t="shared" si="22"/>
        <v>0</v>
      </c>
      <c r="G422" s="111"/>
      <c r="H422" s="111"/>
      <c r="I422" s="111"/>
    </row>
    <row r="423" spans="1:9" x14ac:dyDescent="0.15">
      <c r="A423" s="110"/>
      <c r="B423" s="111"/>
      <c r="C423" s="111"/>
      <c r="D423" s="112"/>
      <c r="E423" s="113"/>
      <c r="F423" s="120">
        <f t="shared" si="22"/>
        <v>0</v>
      </c>
      <c r="G423" s="111"/>
      <c r="H423" s="111"/>
      <c r="I423" s="111"/>
    </row>
    <row r="424" spans="1:9" x14ac:dyDescent="0.15">
      <c r="A424" s="110"/>
      <c r="B424" s="111"/>
      <c r="C424" s="111"/>
      <c r="D424" s="112"/>
      <c r="E424" s="113"/>
      <c r="F424" s="120">
        <f t="shared" si="22"/>
        <v>0</v>
      </c>
      <c r="G424" s="111"/>
      <c r="H424" s="111"/>
      <c r="I424" s="111"/>
    </row>
    <row r="425" spans="1:9" x14ac:dyDescent="0.15">
      <c r="A425" s="110"/>
      <c r="B425" s="111"/>
      <c r="C425" s="111"/>
      <c r="D425" s="112"/>
      <c r="E425" s="113"/>
      <c r="F425" s="120">
        <f t="shared" si="22"/>
        <v>0</v>
      </c>
      <c r="G425" s="111"/>
      <c r="H425" s="111"/>
      <c r="I425" s="111"/>
    </row>
    <row r="426" spans="1:9" x14ac:dyDescent="0.15">
      <c r="A426" s="110"/>
      <c r="B426" s="111"/>
      <c r="C426" s="111"/>
      <c r="D426" s="112"/>
      <c r="E426" s="113"/>
      <c r="F426" s="120">
        <f t="shared" si="22"/>
        <v>0</v>
      </c>
      <c r="G426" s="111"/>
      <c r="H426" s="111"/>
      <c r="I426" s="111"/>
    </row>
    <row r="427" spans="1:9" x14ac:dyDescent="0.15">
      <c r="A427" s="110"/>
      <c r="B427" s="111"/>
      <c r="C427" s="111"/>
      <c r="D427" s="112"/>
      <c r="E427" s="113"/>
      <c r="F427" s="120">
        <f t="shared" si="22"/>
        <v>0</v>
      </c>
      <c r="G427" s="111"/>
      <c r="H427" s="111"/>
      <c r="I427" s="111"/>
    </row>
    <row r="428" spans="1:9" x14ac:dyDescent="0.15">
      <c r="A428" s="110"/>
      <c r="B428" s="111"/>
      <c r="C428" s="111"/>
      <c r="D428" s="112"/>
      <c r="E428" s="113"/>
      <c r="F428" s="120">
        <f t="shared" si="22"/>
        <v>0</v>
      </c>
      <c r="G428" s="111"/>
      <c r="H428" s="111"/>
      <c r="I428" s="111"/>
    </row>
    <row r="429" spans="1:9" x14ac:dyDescent="0.15">
      <c r="A429" s="110"/>
      <c r="B429" s="111"/>
      <c r="C429" s="111"/>
      <c r="D429" s="112"/>
      <c r="E429" s="113"/>
      <c r="F429" s="120">
        <f t="shared" si="22"/>
        <v>0</v>
      </c>
      <c r="G429" s="111"/>
      <c r="H429" s="111"/>
      <c r="I429" s="111"/>
    </row>
    <row r="430" spans="1:9" x14ac:dyDescent="0.15">
      <c r="A430" s="110"/>
      <c r="B430" s="111"/>
      <c r="C430" s="111"/>
      <c r="D430" s="112"/>
      <c r="E430" s="113"/>
      <c r="F430" s="120">
        <f t="shared" si="22"/>
        <v>0</v>
      </c>
      <c r="G430" s="111"/>
      <c r="H430" s="111"/>
      <c r="I430" s="111"/>
    </row>
    <row r="431" spans="1:9" x14ac:dyDescent="0.15">
      <c r="A431" s="110"/>
      <c r="B431" s="111"/>
      <c r="C431" s="111"/>
      <c r="D431" s="112"/>
      <c r="E431" s="113"/>
      <c r="F431" s="120">
        <f t="shared" si="22"/>
        <v>0</v>
      </c>
      <c r="G431" s="111"/>
      <c r="H431" s="111"/>
      <c r="I431" s="111"/>
    </row>
    <row r="432" spans="1:9" x14ac:dyDescent="0.15">
      <c r="A432" s="110"/>
      <c r="B432" s="111"/>
      <c r="C432" s="111"/>
      <c r="D432" s="112"/>
      <c r="E432" s="113"/>
      <c r="F432" s="120">
        <f t="shared" si="22"/>
        <v>0</v>
      </c>
      <c r="G432" s="111"/>
      <c r="H432" s="111"/>
      <c r="I432" s="111"/>
    </row>
    <row r="433" spans="1:9" x14ac:dyDescent="0.15">
      <c r="A433" s="110"/>
      <c r="B433" s="111"/>
      <c r="C433" s="111"/>
      <c r="D433" s="112"/>
      <c r="E433" s="113"/>
      <c r="F433" s="120">
        <f t="shared" si="22"/>
        <v>0</v>
      </c>
      <c r="G433" s="111"/>
      <c r="H433" s="111"/>
      <c r="I433" s="111"/>
    </row>
    <row r="434" spans="1:9" x14ac:dyDescent="0.15">
      <c r="A434" s="110"/>
      <c r="B434" s="111"/>
      <c r="C434" s="111"/>
      <c r="D434" s="112"/>
      <c r="E434" s="113"/>
      <c r="F434" s="120">
        <f t="shared" si="22"/>
        <v>0</v>
      </c>
      <c r="G434" s="111"/>
      <c r="H434" s="111"/>
      <c r="I434" s="111"/>
    </row>
    <row r="435" spans="1:9" x14ac:dyDescent="0.15">
      <c r="A435" s="110"/>
      <c r="B435" s="111"/>
      <c r="C435" s="111"/>
      <c r="D435" s="112"/>
      <c r="E435" s="113"/>
      <c r="F435" s="120">
        <f t="shared" si="22"/>
        <v>0</v>
      </c>
      <c r="G435" s="111"/>
      <c r="H435" s="111"/>
      <c r="I435" s="111"/>
    </row>
    <row r="436" spans="1:9" x14ac:dyDescent="0.15">
      <c r="A436" s="110"/>
      <c r="B436" s="111"/>
      <c r="C436" s="111"/>
      <c r="D436" s="112"/>
      <c r="E436" s="113"/>
      <c r="F436" s="120">
        <f t="shared" si="22"/>
        <v>0</v>
      </c>
      <c r="G436" s="111"/>
      <c r="H436" s="111"/>
      <c r="I436" s="111"/>
    </row>
    <row r="437" spans="1:9" x14ac:dyDescent="0.15">
      <c r="A437" s="110"/>
      <c r="B437" s="111"/>
      <c r="C437" s="111"/>
      <c r="D437" s="112"/>
      <c r="E437" s="113"/>
      <c r="F437" s="120">
        <f t="shared" si="22"/>
        <v>0</v>
      </c>
      <c r="G437" s="111"/>
      <c r="H437" s="111"/>
      <c r="I437" s="111"/>
    </row>
    <row r="438" spans="1:9" x14ac:dyDescent="0.15">
      <c r="A438" s="110"/>
      <c r="B438" s="111"/>
      <c r="C438" s="111"/>
      <c r="D438" s="112"/>
      <c r="E438" s="113"/>
      <c r="F438" s="120">
        <f t="shared" si="22"/>
        <v>0</v>
      </c>
      <c r="G438" s="111"/>
      <c r="H438" s="111"/>
      <c r="I438" s="111"/>
    </row>
    <row r="439" spans="1:9" x14ac:dyDescent="0.15">
      <c r="A439" s="110"/>
      <c r="B439" s="111"/>
      <c r="C439" s="111"/>
      <c r="D439" s="112"/>
      <c r="E439" s="113"/>
      <c r="F439" s="120">
        <f t="shared" si="22"/>
        <v>0</v>
      </c>
      <c r="G439" s="111"/>
      <c r="H439" s="111"/>
      <c r="I439" s="111"/>
    </row>
    <row r="440" spans="1:9" x14ac:dyDescent="0.15">
      <c r="A440" s="110"/>
      <c r="B440" s="111"/>
      <c r="C440" s="111"/>
      <c r="D440" s="112"/>
      <c r="E440" s="113"/>
      <c r="F440" s="120">
        <f t="shared" si="22"/>
        <v>0</v>
      </c>
      <c r="G440" s="111"/>
      <c r="H440" s="111"/>
      <c r="I440" s="111"/>
    </row>
    <row r="441" spans="1:9" x14ac:dyDescent="0.15">
      <c r="A441" s="110"/>
      <c r="B441" s="111"/>
      <c r="C441" s="111"/>
      <c r="D441" s="112"/>
      <c r="E441" s="113"/>
      <c r="F441" s="120">
        <f t="shared" si="22"/>
        <v>0</v>
      </c>
      <c r="G441" s="111"/>
      <c r="H441" s="111"/>
      <c r="I441" s="111"/>
    </row>
    <row r="442" spans="1:9" x14ac:dyDescent="0.15">
      <c r="A442" s="110"/>
      <c r="B442" s="111"/>
      <c r="C442" s="111"/>
      <c r="D442" s="112"/>
      <c r="E442" s="113"/>
      <c r="F442" s="120">
        <f t="shared" si="22"/>
        <v>0</v>
      </c>
      <c r="G442" s="111"/>
      <c r="H442" s="111"/>
      <c r="I442" s="111"/>
    </row>
    <row r="443" spans="1:9" x14ac:dyDescent="0.15">
      <c r="A443" s="110"/>
      <c r="B443" s="111"/>
      <c r="C443" s="111"/>
      <c r="D443" s="112"/>
      <c r="E443" s="113"/>
      <c r="F443" s="120">
        <f t="shared" si="22"/>
        <v>0</v>
      </c>
      <c r="G443" s="111"/>
      <c r="H443" s="111"/>
      <c r="I443" s="111"/>
    </row>
    <row r="444" spans="1:9" x14ac:dyDescent="0.15">
      <c r="A444" s="110"/>
      <c r="B444" s="111"/>
      <c r="C444" s="111"/>
      <c r="D444" s="112"/>
      <c r="E444" s="113"/>
      <c r="F444" s="120">
        <f t="shared" si="22"/>
        <v>0</v>
      </c>
      <c r="G444" s="111"/>
      <c r="H444" s="111"/>
      <c r="I444" s="111"/>
    </row>
    <row r="445" spans="1:9" x14ac:dyDescent="0.15">
      <c r="A445" s="110"/>
      <c r="B445" s="111"/>
      <c r="C445" s="111"/>
      <c r="D445" s="112"/>
      <c r="E445" s="113"/>
      <c r="F445" s="120">
        <f t="shared" si="22"/>
        <v>0</v>
      </c>
      <c r="G445" s="111"/>
      <c r="H445" s="111"/>
      <c r="I445" s="111"/>
    </row>
    <row r="446" spans="1:9" x14ac:dyDescent="0.15">
      <c r="A446" s="110"/>
      <c r="B446" s="111"/>
      <c r="C446" s="111"/>
      <c r="D446" s="112"/>
      <c r="E446" s="113"/>
      <c r="F446" s="120">
        <f t="shared" si="22"/>
        <v>0</v>
      </c>
      <c r="G446" s="111"/>
      <c r="H446" s="111"/>
      <c r="I446" s="111"/>
    </row>
    <row r="447" spans="1:9" x14ac:dyDescent="0.15">
      <c r="A447" s="110"/>
      <c r="B447" s="111"/>
      <c r="C447" s="111"/>
      <c r="D447" s="112"/>
      <c r="E447" s="113"/>
      <c r="F447" s="120">
        <f t="shared" si="22"/>
        <v>0</v>
      </c>
      <c r="G447" s="111"/>
      <c r="H447" s="111"/>
      <c r="I447" s="111"/>
    </row>
    <row r="448" spans="1:9" x14ac:dyDescent="0.15">
      <c r="A448" s="110"/>
      <c r="B448" s="111"/>
      <c r="C448" s="111"/>
      <c r="D448" s="112"/>
      <c r="E448" s="113"/>
      <c r="F448" s="120">
        <f t="shared" si="22"/>
        <v>0</v>
      </c>
      <c r="G448" s="111"/>
      <c r="H448" s="111"/>
      <c r="I448" s="111"/>
    </row>
    <row r="449" spans="1:9" x14ac:dyDescent="0.15">
      <c r="A449" s="110"/>
      <c r="B449" s="111"/>
      <c r="C449" s="111"/>
      <c r="D449" s="112"/>
      <c r="E449" s="113"/>
      <c r="F449" s="120">
        <f t="shared" si="22"/>
        <v>0</v>
      </c>
      <c r="G449" s="111"/>
      <c r="H449" s="111"/>
      <c r="I449" s="111"/>
    </row>
    <row r="450" spans="1:9" x14ac:dyDescent="0.15">
      <c r="A450" s="110"/>
      <c r="B450" s="111"/>
      <c r="C450" s="111"/>
      <c r="D450" s="112"/>
      <c r="E450" s="113"/>
      <c r="F450" s="120">
        <f t="shared" si="22"/>
        <v>0</v>
      </c>
      <c r="G450" s="111"/>
      <c r="H450" s="111"/>
      <c r="I450" s="111"/>
    </row>
    <row r="451" spans="1:9" x14ac:dyDescent="0.15">
      <c r="A451" s="110"/>
      <c r="B451" s="111"/>
      <c r="C451" s="111"/>
      <c r="D451" s="112"/>
      <c r="E451" s="113"/>
      <c r="F451" s="120">
        <f t="shared" si="22"/>
        <v>0</v>
      </c>
      <c r="G451" s="111"/>
      <c r="H451" s="111"/>
      <c r="I451" s="111"/>
    </row>
    <row r="452" spans="1:9" x14ac:dyDescent="0.15">
      <c r="A452" s="110"/>
      <c r="B452" s="111"/>
      <c r="C452" s="111"/>
      <c r="D452" s="112"/>
      <c r="E452" s="113"/>
      <c r="F452" s="120">
        <f t="shared" ref="F452:F515" si="23">E452*D452</f>
        <v>0</v>
      </c>
      <c r="G452" s="111"/>
      <c r="H452" s="111"/>
      <c r="I452" s="111"/>
    </row>
    <row r="453" spans="1:9" x14ac:dyDescent="0.15">
      <c r="A453" s="110"/>
      <c r="B453" s="111"/>
      <c r="C453" s="111"/>
      <c r="D453" s="112"/>
      <c r="E453" s="113"/>
      <c r="F453" s="120">
        <f t="shared" si="23"/>
        <v>0</v>
      </c>
      <c r="G453" s="111"/>
      <c r="H453" s="111"/>
      <c r="I453" s="111"/>
    </row>
    <row r="454" spans="1:9" x14ac:dyDescent="0.15">
      <c r="A454" s="110"/>
      <c r="B454" s="111"/>
      <c r="C454" s="111"/>
      <c r="D454" s="112"/>
      <c r="E454" s="113"/>
      <c r="F454" s="120">
        <f t="shared" si="23"/>
        <v>0</v>
      </c>
      <c r="G454" s="111"/>
      <c r="H454" s="111"/>
      <c r="I454" s="111"/>
    </row>
    <row r="455" spans="1:9" x14ac:dyDescent="0.15">
      <c r="A455" s="110"/>
      <c r="B455" s="111"/>
      <c r="C455" s="111"/>
      <c r="D455" s="112"/>
      <c r="E455" s="113"/>
      <c r="F455" s="120">
        <f t="shared" si="23"/>
        <v>0</v>
      </c>
      <c r="G455" s="111"/>
      <c r="H455" s="111"/>
      <c r="I455" s="111"/>
    </row>
    <row r="456" spans="1:9" x14ac:dyDescent="0.15">
      <c r="A456" s="110"/>
      <c r="B456" s="111"/>
      <c r="C456" s="111"/>
      <c r="D456" s="112"/>
      <c r="E456" s="113"/>
      <c r="F456" s="120">
        <f t="shared" si="23"/>
        <v>0</v>
      </c>
      <c r="G456" s="111"/>
      <c r="H456" s="111"/>
      <c r="I456" s="111"/>
    </row>
    <row r="457" spans="1:9" x14ac:dyDescent="0.15">
      <c r="A457" s="110"/>
      <c r="B457" s="111"/>
      <c r="C457" s="111"/>
      <c r="D457" s="112"/>
      <c r="E457" s="113"/>
      <c r="F457" s="120">
        <f t="shared" si="23"/>
        <v>0</v>
      </c>
      <c r="G457" s="111"/>
      <c r="H457" s="111"/>
      <c r="I457" s="111"/>
    </row>
    <row r="458" spans="1:9" x14ac:dyDescent="0.15">
      <c r="A458" s="110"/>
      <c r="B458" s="111"/>
      <c r="C458" s="111"/>
      <c r="D458" s="112"/>
      <c r="E458" s="113"/>
      <c r="F458" s="120">
        <f t="shared" si="23"/>
        <v>0</v>
      </c>
      <c r="G458" s="111"/>
      <c r="H458" s="111"/>
      <c r="I458" s="111"/>
    </row>
    <row r="459" spans="1:9" x14ac:dyDescent="0.15">
      <c r="A459" s="110"/>
      <c r="B459" s="111"/>
      <c r="C459" s="111"/>
      <c r="D459" s="112"/>
      <c r="E459" s="113"/>
      <c r="F459" s="120">
        <f t="shared" si="23"/>
        <v>0</v>
      </c>
      <c r="G459" s="111"/>
      <c r="H459" s="111"/>
      <c r="I459" s="111"/>
    </row>
    <row r="460" spans="1:9" x14ac:dyDescent="0.15">
      <c r="A460" s="110"/>
      <c r="B460" s="111"/>
      <c r="C460" s="111"/>
      <c r="D460" s="112"/>
      <c r="E460" s="113"/>
      <c r="F460" s="120">
        <f t="shared" si="23"/>
        <v>0</v>
      </c>
      <c r="G460" s="111"/>
      <c r="H460" s="111"/>
      <c r="I460" s="111"/>
    </row>
    <row r="461" spans="1:9" x14ac:dyDescent="0.15">
      <c r="A461" s="110"/>
      <c r="B461" s="111"/>
      <c r="C461" s="111"/>
      <c r="D461" s="112"/>
      <c r="E461" s="113"/>
      <c r="F461" s="120">
        <f t="shared" si="23"/>
        <v>0</v>
      </c>
      <c r="G461" s="111"/>
      <c r="H461" s="111"/>
      <c r="I461" s="111"/>
    </row>
    <row r="462" spans="1:9" x14ac:dyDescent="0.15">
      <c r="A462" s="110"/>
      <c r="B462" s="111"/>
      <c r="C462" s="111"/>
      <c r="D462" s="112"/>
      <c r="E462" s="113"/>
      <c r="F462" s="120">
        <f t="shared" si="23"/>
        <v>0</v>
      </c>
      <c r="G462" s="111"/>
      <c r="H462" s="111"/>
      <c r="I462" s="111"/>
    </row>
    <row r="463" spans="1:9" x14ac:dyDescent="0.15">
      <c r="A463" s="110"/>
      <c r="B463" s="111"/>
      <c r="C463" s="111"/>
      <c r="D463" s="112"/>
      <c r="E463" s="113"/>
      <c r="F463" s="120">
        <f t="shared" si="23"/>
        <v>0</v>
      </c>
      <c r="G463" s="111"/>
      <c r="H463" s="111"/>
      <c r="I463" s="111"/>
    </row>
    <row r="464" spans="1:9" x14ac:dyDescent="0.15">
      <c r="A464" s="110"/>
      <c r="B464" s="111"/>
      <c r="C464" s="111"/>
      <c r="D464" s="112"/>
      <c r="E464" s="113"/>
      <c r="F464" s="120">
        <f t="shared" si="23"/>
        <v>0</v>
      </c>
      <c r="G464" s="111"/>
      <c r="H464" s="111"/>
      <c r="I464" s="111"/>
    </row>
    <row r="465" spans="1:9" x14ac:dyDescent="0.15">
      <c r="A465" s="110"/>
      <c r="B465" s="111"/>
      <c r="C465" s="111"/>
      <c r="D465" s="112"/>
      <c r="E465" s="113"/>
      <c r="F465" s="120">
        <f t="shared" si="23"/>
        <v>0</v>
      </c>
      <c r="G465" s="111"/>
      <c r="H465" s="111"/>
      <c r="I465" s="111"/>
    </row>
    <row r="466" spans="1:9" x14ac:dyDescent="0.15">
      <c r="A466" s="110"/>
      <c r="B466" s="111"/>
      <c r="C466" s="111"/>
      <c r="D466" s="112"/>
      <c r="E466" s="113"/>
      <c r="F466" s="120">
        <f t="shared" si="23"/>
        <v>0</v>
      </c>
      <c r="G466" s="111"/>
      <c r="H466" s="111"/>
      <c r="I466" s="111"/>
    </row>
    <row r="467" spans="1:9" x14ac:dyDescent="0.15">
      <c r="A467" s="110"/>
      <c r="B467" s="111"/>
      <c r="C467" s="111"/>
      <c r="D467" s="112"/>
      <c r="E467" s="113"/>
      <c r="F467" s="120">
        <f t="shared" si="23"/>
        <v>0</v>
      </c>
      <c r="G467" s="111"/>
      <c r="H467" s="111"/>
      <c r="I467" s="111"/>
    </row>
    <row r="468" spans="1:9" x14ac:dyDescent="0.15">
      <c r="A468" s="110"/>
      <c r="B468" s="111"/>
      <c r="C468" s="111"/>
      <c r="D468" s="112"/>
      <c r="E468" s="113"/>
      <c r="F468" s="120">
        <f t="shared" si="23"/>
        <v>0</v>
      </c>
      <c r="G468" s="111"/>
      <c r="H468" s="111"/>
      <c r="I468" s="111"/>
    </row>
    <row r="469" spans="1:9" x14ac:dyDescent="0.15">
      <c r="A469" s="110"/>
      <c r="B469" s="111"/>
      <c r="C469" s="111"/>
      <c r="D469" s="112"/>
      <c r="E469" s="113"/>
      <c r="F469" s="120">
        <f t="shared" si="23"/>
        <v>0</v>
      </c>
      <c r="G469" s="111"/>
      <c r="H469" s="111"/>
      <c r="I469" s="111"/>
    </row>
    <row r="470" spans="1:9" x14ac:dyDescent="0.15">
      <c r="A470" s="110"/>
      <c r="B470" s="111"/>
      <c r="C470" s="111"/>
      <c r="D470" s="112"/>
      <c r="E470" s="113"/>
      <c r="F470" s="120">
        <f t="shared" si="23"/>
        <v>0</v>
      </c>
      <c r="G470" s="111"/>
      <c r="H470" s="111"/>
      <c r="I470" s="111"/>
    </row>
    <row r="471" spans="1:9" x14ac:dyDescent="0.15">
      <c r="A471" s="110"/>
      <c r="B471" s="111"/>
      <c r="C471" s="111"/>
      <c r="D471" s="112"/>
      <c r="E471" s="113"/>
      <c r="F471" s="120">
        <f t="shared" si="23"/>
        <v>0</v>
      </c>
      <c r="G471" s="111"/>
      <c r="H471" s="111"/>
      <c r="I471" s="111"/>
    </row>
    <row r="472" spans="1:9" x14ac:dyDescent="0.15">
      <c r="A472" s="110"/>
      <c r="B472" s="111"/>
      <c r="C472" s="111"/>
      <c r="D472" s="112"/>
      <c r="E472" s="113"/>
      <c r="F472" s="120">
        <f t="shared" si="23"/>
        <v>0</v>
      </c>
      <c r="G472" s="111"/>
      <c r="H472" s="111"/>
      <c r="I472" s="111"/>
    </row>
    <row r="473" spans="1:9" x14ac:dyDescent="0.15">
      <c r="A473" s="110"/>
      <c r="B473" s="111"/>
      <c r="C473" s="111"/>
      <c r="D473" s="112"/>
      <c r="E473" s="113"/>
      <c r="F473" s="120">
        <f t="shared" si="23"/>
        <v>0</v>
      </c>
      <c r="G473" s="111"/>
      <c r="H473" s="111"/>
      <c r="I473" s="111"/>
    </row>
    <row r="474" spans="1:9" x14ac:dyDescent="0.15">
      <c r="A474" s="110"/>
      <c r="B474" s="111"/>
      <c r="C474" s="111"/>
      <c r="D474" s="112"/>
      <c r="E474" s="113"/>
      <c r="F474" s="120">
        <f t="shared" si="23"/>
        <v>0</v>
      </c>
      <c r="G474" s="111"/>
      <c r="H474" s="111"/>
      <c r="I474" s="111"/>
    </row>
    <row r="475" spans="1:9" x14ac:dyDescent="0.15">
      <c r="A475" s="110"/>
      <c r="B475" s="111"/>
      <c r="C475" s="111"/>
      <c r="D475" s="112"/>
      <c r="E475" s="113"/>
      <c r="F475" s="120">
        <f t="shared" si="23"/>
        <v>0</v>
      </c>
      <c r="G475" s="111"/>
      <c r="H475" s="111"/>
      <c r="I475" s="111"/>
    </row>
    <row r="476" spans="1:9" x14ac:dyDescent="0.15">
      <c r="A476" s="110"/>
      <c r="B476" s="111"/>
      <c r="C476" s="111"/>
      <c r="D476" s="112"/>
      <c r="E476" s="113"/>
      <c r="F476" s="120">
        <f t="shared" si="23"/>
        <v>0</v>
      </c>
      <c r="G476" s="111"/>
      <c r="H476" s="111"/>
      <c r="I476" s="111"/>
    </row>
    <row r="477" spans="1:9" x14ac:dyDescent="0.15">
      <c r="A477" s="110"/>
      <c r="B477" s="111"/>
      <c r="C477" s="111"/>
      <c r="D477" s="112"/>
      <c r="E477" s="113"/>
      <c r="F477" s="120">
        <f t="shared" si="23"/>
        <v>0</v>
      </c>
      <c r="G477" s="111"/>
      <c r="H477" s="111"/>
      <c r="I477" s="111"/>
    </row>
    <row r="478" spans="1:9" x14ac:dyDescent="0.15">
      <c r="A478" s="110"/>
      <c r="B478" s="111"/>
      <c r="C478" s="111"/>
      <c r="D478" s="112"/>
      <c r="E478" s="113"/>
      <c r="F478" s="120">
        <f t="shared" si="23"/>
        <v>0</v>
      </c>
      <c r="G478" s="111"/>
      <c r="H478" s="111"/>
      <c r="I478" s="111"/>
    </row>
    <row r="479" spans="1:9" x14ac:dyDescent="0.15">
      <c r="A479" s="110"/>
      <c r="B479" s="111"/>
      <c r="C479" s="111"/>
      <c r="D479" s="112"/>
      <c r="E479" s="113"/>
      <c r="F479" s="120">
        <f t="shared" si="23"/>
        <v>0</v>
      </c>
      <c r="G479" s="111"/>
      <c r="H479" s="111"/>
      <c r="I479" s="111"/>
    </row>
    <row r="480" spans="1:9" x14ac:dyDescent="0.15">
      <c r="A480" s="110"/>
      <c r="B480" s="111"/>
      <c r="C480" s="111"/>
      <c r="D480" s="112"/>
      <c r="E480" s="113"/>
      <c r="F480" s="120">
        <f t="shared" si="23"/>
        <v>0</v>
      </c>
      <c r="G480" s="111"/>
      <c r="H480" s="111"/>
      <c r="I480" s="111"/>
    </row>
    <row r="481" spans="1:9" x14ac:dyDescent="0.15">
      <c r="A481" s="110"/>
      <c r="B481" s="111"/>
      <c r="C481" s="111"/>
      <c r="D481" s="112"/>
      <c r="E481" s="113"/>
      <c r="F481" s="120">
        <f t="shared" si="23"/>
        <v>0</v>
      </c>
      <c r="G481" s="111"/>
      <c r="H481" s="111"/>
      <c r="I481" s="111"/>
    </row>
    <row r="482" spans="1:9" x14ac:dyDescent="0.15">
      <c r="A482" s="110"/>
      <c r="B482" s="111"/>
      <c r="C482" s="111"/>
      <c r="D482" s="112"/>
      <c r="E482" s="113"/>
      <c r="F482" s="120">
        <f t="shared" si="23"/>
        <v>0</v>
      </c>
      <c r="G482" s="111"/>
      <c r="H482" s="111"/>
      <c r="I482" s="111"/>
    </row>
    <row r="483" spans="1:9" x14ac:dyDescent="0.15">
      <c r="A483" s="110"/>
      <c r="B483" s="111"/>
      <c r="C483" s="111"/>
      <c r="D483" s="112"/>
      <c r="E483" s="113"/>
      <c r="F483" s="120">
        <f t="shared" si="23"/>
        <v>0</v>
      </c>
      <c r="G483" s="111"/>
      <c r="H483" s="111"/>
      <c r="I483" s="111"/>
    </row>
    <row r="484" spans="1:9" x14ac:dyDescent="0.15">
      <c r="A484" s="110"/>
      <c r="B484" s="111"/>
      <c r="C484" s="111"/>
      <c r="D484" s="112"/>
      <c r="E484" s="113"/>
      <c r="F484" s="120">
        <f t="shared" si="23"/>
        <v>0</v>
      </c>
      <c r="G484" s="111"/>
      <c r="H484" s="111"/>
      <c r="I484" s="111"/>
    </row>
    <row r="485" spans="1:9" x14ac:dyDescent="0.15">
      <c r="A485" s="110"/>
      <c r="B485" s="111"/>
      <c r="C485" s="111"/>
      <c r="D485" s="112"/>
      <c r="E485" s="113"/>
      <c r="F485" s="120">
        <f t="shared" si="23"/>
        <v>0</v>
      </c>
      <c r="G485" s="111"/>
      <c r="H485" s="111"/>
      <c r="I485" s="111"/>
    </row>
    <row r="486" spans="1:9" x14ac:dyDescent="0.15">
      <c r="A486" s="110"/>
      <c r="B486" s="111"/>
      <c r="C486" s="111"/>
      <c r="D486" s="112"/>
      <c r="E486" s="113"/>
      <c r="F486" s="120">
        <f t="shared" si="23"/>
        <v>0</v>
      </c>
      <c r="G486" s="111"/>
      <c r="H486" s="111"/>
      <c r="I486" s="111"/>
    </row>
    <row r="487" spans="1:9" x14ac:dyDescent="0.15">
      <c r="A487" s="110"/>
      <c r="B487" s="111"/>
      <c r="C487" s="111"/>
      <c r="D487" s="112"/>
      <c r="E487" s="113"/>
      <c r="F487" s="120">
        <f t="shared" si="23"/>
        <v>0</v>
      </c>
      <c r="G487" s="111"/>
      <c r="H487" s="111"/>
      <c r="I487" s="111"/>
    </row>
    <row r="488" spans="1:9" x14ac:dyDescent="0.15">
      <c r="A488" s="110"/>
      <c r="B488" s="111"/>
      <c r="C488" s="111"/>
      <c r="D488" s="112"/>
      <c r="E488" s="113"/>
      <c r="F488" s="120">
        <f t="shared" si="23"/>
        <v>0</v>
      </c>
      <c r="G488" s="111"/>
      <c r="H488" s="111"/>
      <c r="I488" s="111"/>
    </row>
    <row r="489" spans="1:9" x14ac:dyDescent="0.15">
      <c r="A489" s="110"/>
      <c r="B489" s="111"/>
      <c r="C489" s="111"/>
      <c r="D489" s="112"/>
      <c r="E489" s="113"/>
      <c r="F489" s="120">
        <f t="shared" si="23"/>
        <v>0</v>
      </c>
      <c r="G489" s="111"/>
      <c r="H489" s="111"/>
      <c r="I489" s="111"/>
    </row>
    <row r="490" spans="1:9" x14ac:dyDescent="0.15">
      <c r="A490" s="110"/>
      <c r="B490" s="111"/>
      <c r="C490" s="111"/>
      <c r="D490" s="112"/>
      <c r="E490" s="113"/>
      <c r="F490" s="120">
        <f t="shared" si="23"/>
        <v>0</v>
      </c>
      <c r="G490" s="111"/>
      <c r="H490" s="111"/>
      <c r="I490" s="111"/>
    </row>
    <row r="491" spans="1:9" x14ac:dyDescent="0.15">
      <c r="A491" s="110"/>
      <c r="B491" s="111"/>
      <c r="C491" s="111"/>
      <c r="D491" s="112"/>
      <c r="E491" s="113"/>
      <c r="F491" s="120">
        <f t="shared" si="23"/>
        <v>0</v>
      </c>
      <c r="G491" s="111"/>
      <c r="H491" s="111"/>
      <c r="I491" s="111"/>
    </row>
    <row r="492" spans="1:9" x14ac:dyDescent="0.15">
      <c r="A492" s="110"/>
      <c r="B492" s="111"/>
      <c r="C492" s="111"/>
      <c r="D492" s="112"/>
      <c r="E492" s="113"/>
      <c r="F492" s="120">
        <f t="shared" si="23"/>
        <v>0</v>
      </c>
      <c r="G492" s="111"/>
      <c r="H492" s="111"/>
      <c r="I492" s="111"/>
    </row>
    <row r="493" spans="1:9" x14ac:dyDescent="0.15">
      <c r="A493" s="110"/>
      <c r="B493" s="111"/>
      <c r="C493" s="111"/>
      <c r="D493" s="112"/>
      <c r="E493" s="113"/>
      <c r="F493" s="120">
        <f t="shared" si="23"/>
        <v>0</v>
      </c>
      <c r="G493" s="111"/>
      <c r="H493" s="111"/>
      <c r="I493" s="111"/>
    </row>
    <row r="494" spans="1:9" x14ac:dyDescent="0.15">
      <c r="A494" s="110"/>
      <c r="B494" s="111"/>
      <c r="C494" s="111"/>
      <c r="D494" s="112"/>
      <c r="E494" s="113"/>
      <c r="F494" s="120">
        <f t="shared" si="23"/>
        <v>0</v>
      </c>
      <c r="G494" s="111"/>
      <c r="H494" s="111"/>
      <c r="I494" s="111"/>
    </row>
    <row r="495" spans="1:9" x14ac:dyDescent="0.15">
      <c r="A495" s="110"/>
      <c r="B495" s="111"/>
      <c r="C495" s="111"/>
      <c r="D495" s="112"/>
      <c r="E495" s="113"/>
      <c r="F495" s="120">
        <f t="shared" si="23"/>
        <v>0</v>
      </c>
      <c r="G495" s="111"/>
      <c r="H495" s="111"/>
      <c r="I495" s="111"/>
    </row>
    <row r="496" spans="1:9" x14ac:dyDescent="0.15">
      <c r="A496" s="110"/>
      <c r="B496" s="111"/>
      <c r="C496" s="111"/>
      <c r="D496" s="112"/>
      <c r="E496" s="113"/>
      <c r="F496" s="120">
        <f t="shared" si="23"/>
        <v>0</v>
      </c>
      <c r="G496" s="111"/>
      <c r="H496" s="111"/>
      <c r="I496" s="111"/>
    </row>
    <row r="497" spans="1:9" x14ac:dyDescent="0.15">
      <c r="A497" s="110"/>
      <c r="B497" s="111"/>
      <c r="C497" s="111"/>
      <c r="D497" s="112"/>
      <c r="E497" s="113"/>
      <c r="F497" s="120">
        <f t="shared" si="23"/>
        <v>0</v>
      </c>
      <c r="G497" s="111"/>
      <c r="H497" s="111"/>
      <c r="I497" s="111"/>
    </row>
    <row r="498" spans="1:9" x14ac:dyDescent="0.15">
      <c r="A498" s="110"/>
      <c r="B498" s="111"/>
      <c r="C498" s="111"/>
      <c r="D498" s="112"/>
      <c r="E498" s="113"/>
      <c r="F498" s="120">
        <f t="shared" si="23"/>
        <v>0</v>
      </c>
      <c r="G498" s="111"/>
      <c r="H498" s="111"/>
      <c r="I498" s="111"/>
    </row>
    <row r="499" spans="1:9" x14ac:dyDescent="0.15">
      <c r="A499" s="110"/>
      <c r="B499" s="111"/>
      <c r="C499" s="111"/>
      <c r="D499" s="112"/>
      <c r="E499" s="113"/>
      <c r="F499" s="120">
        <f t="shared" si="23"/>
        <v>0</v>
      </c>
      <c r="G499" s="111"/>
      <c r="H499" s="111"/>
      <c r="I499" s="111"/>
    </row>
    <row r="500" spans="1:9" x14ac:dyDescent="0.15">
      <c r="A500" s="110"/>
      <c r="B500" s="111"/>
      <c r="C500" s="111"/>
      <c r="D500" s="112"/>
      <c r="E500" s="113"/>
      <c r="F500" s="120">
        <f t="shared" si="23"/>
        <v>0</v>
      </c>
      <c r="G500" s="111"/>
      <c r="H500" s="111"/>
      <c r="I500" s="111"/>
    </row>
    <row r="501" spans="1:9" x14ac:dyDescent="0.15">
      <c r="A501" s="110"/>
      <c r="B501" s="111"/>
      <c r="C501" s="111"/>
      <c r="D501" s="112"/>
      <c r="E501" s="113"/>
      <c r="F501" s="120">
        <f t="shared" si="23"/>
        <v>0</v>
      </c>
      <c r="G501" s="111"/>
      <c r="H501" s="111"/>
      <c r="I501" s="111"/>
    </row>
    <row r="502" spans="1:9" x14ac:dyDescent="0.15">
      <c r="A502" s="110"/>
      <c r="B502" s="111"/>
      <c r="C502" s="111"/>
      <c r="D502" s="112"/>
      <c r="E502" s="113"/>
      <c r="F502" s="120">
        <f t="shared" si="23"/>
        <v>0</v>
      </c>
      <c r="G502" s="111"/>
      <c r="H502" s="111"/>
      <c r="I502" s="111"/>
    </row>
    <row r="503" spans="1:9" x14ac:dyDescent="0.15">
      <c r="A503" s="110"/>
      <c r="B503" s="111"/>
      <c r="C503" s="111"/>
      <c r="D503" s="112"/>
      <c r="E503" s="113"/>
      <c r="F503" s="120">
        <f t="shared" si="23"/>
        <v>0</v>
      </c>
      <c r="G503" s="111"/>
      <c r="H503" s="111"/>
      <c r="I503" s="111"/>
    </row>
    <row r="504" spans="1:9" x14ac:dyDescent="0.15">
      <c r="A504" s="110"/>
      <c r="B504" s="111"/>
      <c r="C504" s="111"/>
      <c r="D504" s="112"/>
      <c r="E504" s="113"/>
      <c r="F504" s="120">
        <f t="shared" si="23"/>
        <v>0</v>
      </c>
      <c r="G504" s="111"/>
      <c r="H504" s="111"/>
      <c r="I504" s="111"/>
    </row>
    <row r="505" spans="1:9" x14ac:dyDescent="0.15">
      <c r="A505" s="110"/>
      <c r="B505" s="111"/>
      <c r="C505" s="111"/>
      <c r="D505" s="112"/>
      <c r="E505" s="113"/>
      <c r="F505" s="120">
        <f t="shared" si="23"/>
        <v>0</v>
      </c>
      <c r="G505" s="111"/>
      <c r="H505" s="111"/>
      <c r="I505" s="111"/>
    </row>
    <row r="506" spans="1:9" x14ac:dyDescent="0.15">
      <c r="A506" s="110"/>
      <c r="B506" s="111"/>
      <c r="C506" s="111"/>
      <c r="D506" s="112"/>
      <c r="E506" s="113"/>
      <c r="F506" s="120">
        <f t="shared" si="23"/>
        <v>0</v>
      </c>
      <c r="G506" s="111"/>
      <c r="H506" s="111"/>
      <c r="I506" s="111"/>
    </row>
    <row r="507" spans="1:9" x14ac:dyDescent="0.15">
      <c r="A507" s="110"/>
      <c r="B507" s="111"/>
      <c r="C507" s="111"/>
      <c r="D507" s="112"/>
      <c r="E507" s="113"/>
      <c r="F507" s="120">
        <f t="shared" si="23"/>
        <v>0</v>
      </c>
      <c r="G507" s="111"/>
      <c r="H507" s="111"/>
      <c r="I507" s="111"/>
    </row>
    <row r="508" spans="1:9" x14ac:dyDescent="0.15">
      <c r="A508" s="110"/>
      <c r="B508" s="111"/>
      <c r="C508" s="111"/>
      <c r="D508" s="112"/>
      <c r="E508" s="113"/>
      <c r="F508" s="120">
        <f t="shared" si="23"/>
        <v>0</v>
      </c>
      <c r="G508" s="111"/>
      <c r="H508" s="111"/>
      <c r="I508" s="111"/>
    </row>
    <row r="509" spans="1:9" x14ac:dyDescent="0.15">
      <c r="A509" s="110"/>
      <c r="B509" s="111"/>
      <c r="C509" s="111"/>
      <c r="D509" s="112"/>
      <c r="E509" s="113"/>
      <c r="F509" s="120">
        <f t="shared" si="23"/>
        <v>0</v>
      </c>
      <c r="G509" s="111"/>
      <c r="H509" s="111"/>
      <c r="I509" s="111"/>
    </row>
    <row r="510" spans="1:9" x14ac:dyDescent="0.15">
      <c r="A510" s="110"/>
      <c r="B510" s="111"/>
      <c r="C510" s="111"/>
      <c r="D510" s="112"/>
      <c r="E510" s="113"/>
      <c r="F510" s="120">
        <f t="shared" si="23"/>
        <v>0</v>
      </c>
      <c r="G510" s="111"/>
      <c r="H510" s="111"/>
      <c r="I510" s="111"/>
    </row>
    <row r="511" spans="1:9" x14ac:dyDescent="0.15">
      <c r="A511" s="110"/>
      <c r="B511" s="111"/>
      <c r="C511" s="111"/>
      <c r="D511" s="112"/>
      <c r="E511" s="113"/>
      <c r="F511" s="120">
        <f t="shared" si="23"/>
        <v>0</v>
      </c>
      <c r="G511" s="111"/>
      <c r="H511" s="111"/>
      <c r="I511" s="111"/>
    </row>
    <row r="512" spans="1:9" x14ac:dyDescent="0.15">
      <c r="A512" s="110"/>
      <c r="B512" s="111"/>
      <c r="C512" s="111"/>
      <c r="D512" s="112"/>
      <c r="E512" s="113"/>
      <c r="F512" s="120">
        <f t="shared" si="23"/>
        <v>0</v>
      </c>
      <c r="G512" s="111"/>
      <c r="H512" s="111"/>
      <c r="I512" s="111"/>
    </row>
    <row r="513" spans="1:9" x14ac:dyDescent="0.15">
      <c r="A513" s="110"/>
      <c r="B513" s="111"/>
      <c r="C513" s="111"/>
      <c r="D513" s="112"/>
      <c r="E513" s="113"/>
      <c r="F513" s="120">
        <f t="shared" si="23"/>
        <v>0</v>
      </c>
      <c r="G513" s="111"/>
      <c r="H513" s="111"/>
      <c r="I513" s="111"/>
    </row>
    <row r="514" spans="1:9" x14ac:dyDescent="0.15">
      <c r="A514" s="110"/>
      <c r="B514" s="111"/>
      <c r="C514" s="111"/>
      <c r="D514" s="112"/>
      <c r="E514" s="113"/>
      <c r="F514" s="120">
        <f t="shared" si="23"/>
        <v>0</v>
      </c>
      <c r="G514" s="111"/>
      <c r="H514" s="111"/>
      <c r="I514" s="111"/>
    </row>
    <row r="515" spans="1:9" x14ac:dyDescent="0.15">
      <c r="A515" s="110"/>
      <c r="B515" s="111"/>
      <c r="C515" s="111"/>
      <c r="D515" s="112"/>
      <c r="E515" s="113"/>
      <c r="F515" s="120">
        <f t="shared" si="23"/>
        <v>0</v>
      </c>
      <c r="G515" s="111"/>
      <c r="H515" s="111"/>
      <c r="I515" s="111"/>
    </row>
    <row r="516" spans="1:9" x14ac:dyDescent="0.15">
      <c r="A516" s="110"/>
      <c r="B516" s="111"/>
      <c r="C516" s="111"/>
      <c r="D516" s="112"/>
      <c r="E516" s="113"/>
      <c r="F516" s="120">
        <f t="shared" ref="F516:F579" si="24">E516*D516</f>
        <v>0</v>
      </c>
      <c r="G516" s="111"/>
      <c r="H516" s="111"/>
      <c r="I516" s="111"/>
    </row>
    <row r="517" spans="1:9" x14ac:dyDescent="0.15">
      <c r="A517" s="110"/>
      <c r="B517" s="111"/>
      <c r="C517" s="111"/>
      <c r="D517" s="112"/>
      <c r="E517" s="113"/>
      <c r="F517" s="120">
        <f t="shared" si="24"/>
        <v>0</v>
      </c>
      <c r="G517" s="111"/>
      <c r="H517" s="111"/>
      <c r="I517" s="111"/>
    </row>
    <row r="518" spans="1:9" x14ac:dyDescent="0.15">
      <c r="A518" s="110"/>
      <c r="B518" s="111"/>
      <c r="C518" s="111"/>
      <c r="D518" s="112"/>
      <c r="E518" s="113"/>
      <c r="F518" s="120">
        <f t="shared" si="24"/>
        <v>0</v>
      </c>
      <c r="G518" s="111"/>
      <c r="H518" s="111"/>
      <c r="I518" s="111"/>
    </row>
    <row r="519" spans="1:9" x14ac:dyDescent="0.15">
      <c r="A519" s="110"/>
      <c r="B519" s="111"/>
      <c r="C519" s="111"/>
      <c r="D519" s="112"/>
      <c r="E519" s="113"/>
      <c r="F519" s="120">
        <f t="shared" si="24"/>
        <v>0</v>
      </c>
      <c r="G519" s="111"/>
      <c r="H519" s="111"/>
      <c r="I519" s="111"/>
    </row>
    <row r="520" spans="1:9" x14ac:dyDescent="0.15">
      <c r="A520" s="110"/>
      <c r="B520" s="111"/>
      <c r="C520" s="111"/>
      <c r="D520" s="112"/>
      <c r="E520" s="113"/>
      <c r="F520" s="120">
        <f t="shared" si="24"/>
        <v>0</v>
      </c>
      <c r="G520" s="111"/>
      <c r="H520" s="111"/>
      <c r="I520" s="111"/>
    </row>
    <row r="521" spans="1:9" x14ac:dyDescent="0.15">
      <c r="A521" s="110"/>
      <c r="B521" s="111"/>
      <c r="C521" s="111"/>
      <c r="D521" s="112"/>
      <c r="E521" s="113"/>
      <c r="F521" s="120">
        <f t="shared" si="24"/>
        <v>0</v>
      </c>
      <c r="G521" s="111"/>
      <c r="H521" s="111"/>
      <c r="I521" s="111"/>
    </row>
    <row r="522" spans="1:9" x14ac:dyDescent="0.15">
      <c r="A522" s="110"/>
      <c r="B522" s="111"/>
      <c r="C522" s="111"/>
      <c r="D522" s="112"/>
      <c r="E522" s="113"/>
      <c r="F522" s="120">
        <f t="shared" si="24"/>
        <v>0</v>
      </c>
      <c r="G522" s="111"/>
      <c r="H522" s="111"/>
      <c r="I522" s="111"/>
    </row>
    <row r="523" spans="1:9" x14ac:dyDescent="0.15">
      <c r="A523" s="110"/>
      <c r="B523" s="111"/>
      <c r="C523" s="111"/>
      <c r="D523" s="112"/>
      <c r="E523" s="113"/>
      <c r="F523" s="120">
        <f t="shared" si="24"/>
        <v>0</v>
      </c>
      <c r="G523" s="111"/>
      <c r="H523" s="111"/>
      <c r="I523" s="111"/>
    </row>
    <row r="524" spans="1:9" x14ac:dyDescent="0.15">
      <c r="A524" s="110"/>
      <c r="B524" s="111"/>
      <c r="C524" s="111"/>
      <c r="D524" s="112"/>
      <c r="E524" s="113"/>
      <c r="F524" s="120">
        <f t="shared" si="24"/>
        <v>0</v>
      </c>
      <c r="G524" s="111"/>
      <c r="H524" s="111"/>
      <c r="I524" s="111"/>
    </row>
    <row r="525" spans="1:9" x14ac:dyDescent="0.15">
      <c r="A525" s="110"/>
      <c r="B525" s="111"/>
      <c r="C525" s="111"/>
      <c r="D525" s="112"/>
      <c r="E525" s="113"/>
      <c r="F525" s="120">
        <f t="shared" si="24"/>
        <v>0</v>
      </c>
      <c r="G525" s="111"/>
      <c r="H525" s="111"/>
      <c r="I525" s="111"/>
    </row>
    <row r="526" spans="1:9" x14ac:dyDescent="0.15">
      <c r="A526" s="110"/>
      <c r="B526" s="111"/>
      <c r="C526" s="111"/>
      <c r="D526" s="112"/>
      <c r="E526" s="113"/>
      <c r="F526" s="120">
        <f t="shared" si="24"/>
        <v>0</v>
      </c>
      <c r="G526" s="111"/>
      <c r="H526" s="111"/>
      <c r="I526" s="111"/>
    </row>
    <row r="527" spans="1:9" x14ac:dyDescent="0.15">
      <c r="A527" s="110"/>
      <c r="B527" s="111"/>
      <c r="C527" s="111"/>
      <c r="D527" s="112"/>
      <c r="E527" s="113"/>
      <c r="F527" s="120">
        <f t="shared" si="24"/>
        <v>0</v>
      </c>
      <c r="G527" s="111"/>
      <c r="H527" s="111"/>
      <c r="I527" s="111"/>
    </row>
    <row r="528" spans="1:9" x14ac:dyDescent="0.15">
      <c r="A528" s="110"/>
      <c r="B528" s="111"/>
      <c r="C528" s="111"/>
      <c r="D528" s="112"/>
      <c r="E528" s="113"/>
      <c r="F528" s="120">
        <f t="shared" si="24"/>
        <v>0</v>
      </c>
      <c r="G528" s="111"/>
      <c r="H528" s="111"/>
      <c r="I528" s="111"/>
    </row>
    <row r="529" spans="1:9" x14ac:dyDescent="0.15">
      <c r="A529" s="110"/>
      <c r="B529" s="111"/>
      <c r="C529" s="111"/>
      <c r="D529" s="112"/>
      <c r="E529" s="113"/>
      <c r="F529" s="120">
        <f t="shared" si="24"/>
        <v>0</v>
      </c>
      <c r="G529" s="111"/>
      <c r="H529" s="111"/>
      <c r="I529" s="111"/>
    </row>
    <row r="530" spans="1:9" x14ac:dyDescent="0.15">
      <c r="A530" s="110"/>
      <c r="B530" s="111"/>
      <c r="C530" s="111"/>
      <c r="D530" s="112"/>
      <c r="E530" s="113"/>
      <c r="F530" s="120">
        <f t="shared" si="24"/>
        <v>0</v>
      </c>
      <c r="G530" s="111"/>
      <c r="H530" s="111"/>
      <c r="I530" s="111"/>
    </row>
    <row r="531" spans="1:9" x14ac:dyDescent="0.15">
      <c r="A531" s="110"/>
      <c r="B531" s="111"/>
      <c r="C531" s="111"/>
      <c r="D531" s="112"/>
      <c r="E531" s="113"/>
      <c r="F531" s="120">
        <f t="shared" si="24"/>
        <v>0</v>
      </c>
      <c r="G531" s="111"/>
      <c r="H531" s="111"/>
      <c r="I531" s="111"/>
    </row>
    <row r="532" spans="1:9" x14ac:dyDescent="0.15">
      <c r="A532" s="110"/>
      <c r="B532" s="111"/>
      <c r="C532" s="111"/>
      <c r="D532" s="112"/>
      <c r="E532" s="113"/>
      <c r="F532" s="120">
        <f t="shared" si="24"/>
        <v>0</v>
      </c>
      <c r="G532" s="111"/>
      <c r="H532" s="111"/>
      <c r="I532" s="111"/>
    </row>
    <row r="533" spans="1:9" x14ac:dyDescent="0.15">
      <c r="A533" s="110"/>
      <c r="B533" s="111"/>
      <c r="C533" s="111"/>
      <c r="D533" s="112"/>
      <c r="E533" s="113"/>
      <c r="F533" s="120">
        <f t="shared" si="24"/>
        <v>0</v>
      </c>
      <c r="G533" s="111"/>
      <c r="H533" s="111"/>
      <c r="I533" s="111"/>
    </row>
    <row r="534" spans="1:9" x14ac:dyDescent="0.15">
      <c r="A534" s="110"/>
      <c r="B534" s="111"/>
      <c r="C534" s="111"/>
      <c r="D534" s="112"/>
      <c r="E534" s="113"/>
      <c r="F534" s="120">
        <f t="shared" si="24"/>
        <v>0</v>
      </c>
      <c r="G534" s="111"/>
      <c r="H534" s="111"/>
      <c r="I534" s="111"/>
    </row>
    <row r="535" spans="1:9" x14ac:dyDescent="0.15">
      <c r="A535" s="110"/>
      <c r="B535" s="111"/>
      <c r="C535" s="111"/>
      <c r="D535" s="112"/>
      <c r="E535" s="113"/>
      <c r="F535" s="120">
        <f t="shared" si="24"/>
        <v>0</v>
      </c>
      <c r="G535" s="111"/>
      <c r="H535" s="111"/>
      <c r="I535" s="111"/>
    </row>
    <row r="536" spans="1:9" x14ac:dyDescent="0.15">
      <c r="A536" s="110"/>
      <c r="B536" s="111"/>
      <c r="C536" s="111"/>
      <c r="D536" s="112"/>
      <c r="E536" s="113"/>
      <c r="F536" s="120">
        <f t="shared" si="24"/>
        <v>0</v>
      </c>
      <c r="G536" s="111"/>
      <c r="H536" s="111"/>
      <c r="I536" s="111"/>
    </row>
    <row r="537" spans="1:9" x14ac:dyDescent="0.15">
      <c r="A537" s="110"/>
      <c r="B537" s="111"/>
      <c r="C537" s="111"/>
      <c r="D537" s="112"/>
      <c r="E537" s="113"/>
      <c r="F537" s="120">
        <f t="shared" si="24"/>
        <v>0</v>
      </c>
      <c r="G537" s="111"/>
      <c r="H537" s="111"/>
      <c r="I537" s="111"/>
    </row>
    <row r="538" spans="1:9" x14ac:dyDescent="0.15">
      <c r="A538" s="110"/>
      <c r="B538" s="111"/>
      <c r="C538" s="111"/>
      <c r="D538" s="112"/>
      <c r="E538" s="113"/>
      <c r="F538" s="120">
        <f t="shared" si="24"/>
        <v>0</v>
      </c>
      <c r="G538" s="111"/>
      <c r="H538" s="111"/>
      <c r="I538" s="111"/>
    </row>
    <row r="539" spans="1:9" x14ac:dyDescent="0.15">
      <c r="A539" s="110"/>
      <c r="B539" s="111"/>
      <c r="C539" s="111"/>
      <c r="D539" s="112"/>
      <c r="E539" s="113"/>
      <c r="F539" s="120">
        <f t="shared" si="24"/>
        <v>0</v>
      </c>
      <c r="G539" s="111"/>
      <c r="H539" s="111"/>
      <c r="I539" s="111"/>
    </row>
    <row r="540" spans="1:9" x14ac:dyDescent="0.15">
      <c r="A540" s="110"/>
      <c r="B540" s="111"/>
      <c r="C540" s="111"/>
      <c r="D540" s="112"/>
      <c r="E540" s="113"/>
      <c r="F540" s="120">
        <f t="shared" si="24"/>
        <v>0</v>
      </c>
      <c r="G540" s="111"/>
      <c r="H540" s="111"/>
      <c r="I540" s="111"/>
    </row>
    <row r="541" spans="1:9" x14ac:dyDescent="0.15">
      <c r="A541" s="110"/>
      <c r="B541" s="111"/>
      <c r="C541" s="111"/>
      <c r="D541" s="112"/>
      <c r="E541" s="113"/>
      <c r="F541" s="120">
        <f t="shared" si="24"/>
        <v>0</v>
      </c>
      <c r="G541" s="111"/>
      <c r="H541" s="111"/>
      <c r="I541" s="111"/>
    </row>
    <row r="542" spans="1:9" x14ac:dyDescent="0.15">
      <c r="A542" s="110"/>
      <c r="B542" s="111"/>
      <c r="C542" s="111"/>
      <c r="D542" s="112"/>
      <c r="E542" s="113"/>
      <c r="F542" s="120">
        <f t="shared" si="24"/>
        <v>0</v>
      </c>
      <c r="G542" s="111"/>
      <c r="H542" s="111"/>
      <c r="I542" s="111"/>
    </row>
    <row r="543" spans="1:9" x14ac:dyDescent="0.15">
      <c r="A543" s="110"/>
      <c r="B543" s="111"/>
      <c r="C543" s="111"/>
      <c r="D543" s="112"/>
      <c r="E543" s="113"/>
      <c r="F543" s="120">
        <f t="shared" si="24"/>
        <v>0</v>
      </c>
      <c r="G543" s="111"/>
      <c r="H543" s="111"/>
      <c r="I543" s="111"/>
    </row>
    <row r="544" spans="1:9" x14ac:dyDescent="0.15">
      <c r="A544" s="110"/>
      <c r="B544" s="111"/>
      <c r="C544" s="111"/>
      <c r="D544" s="112"/>
      <c r="E544" s="113"/>
      <c r="F544" s="120">
        <f t="shared" si="24"/>
        <v>0</v>
      </c>
      <c r="G544" s="111"/>
      <c r="H544" s="111"/>
      <c r="I544" s="111"/>
    </row>
    <row r="545" spans="1:9" x14ac:dyDescent="0.15">
      <c r="A545" s="110"/>
      <c r="B545" s="111"/>
      <c r="C545" s="111"/>
      <c r="D545" s="112"/>
      <c r="E545" s="113"/>
      <c r="F545" s="120">
        <f t="shared" si="24"/>
        <v>0</v>
      </c>
      <c r="G545" s="111"/>
      <c r="H545" s="111"/>
      <c r="I545" s="111"/>
    </row>
    <row r="546" spans="1:9" x14ac:dyDescent="0.15">
      <c r="A546" s="110"/>
      <c r="B546" s="111"/>
      <c r="C546" s="111"/>
      <c r="D546" s="112"/>
      <c r="E546" s="113"/>
      <c r="F546" s="120">
        <f t="shared" si="24"/>
        <v>0</v>
      </c>
      <c r="G546" s="111"/>
      <c r="H546" s="111"/>
      <c r="I546" s="111"/>
    </row>
    <row r="547" spans="1:9" x14ac:dyDescent="0.15">
      <c r="A547" s="110"/>
      <c r="B547" s="111"/>
      <c r="C547" s="111"/>
      <c r="D547" s="112"/>
      <c r="E547" s="113"/>
      <c r="F547" s="120">
        <f t="shared" si="24"/>
        <v>0</v>
      </c>
      <c r="G547" s="111"/>
      <c r="H547" s="111"/>
      <c r="I547" s="111"/>
    </row>
    <row r="548" spans="1:9" x14ac:dyDescent="0.15">
      <c r="A548" s="110"/>
      <c r="B548" s="111"/>
      <c r="C548" s="111"/>
      <c r="D548" s="112"/>
      <c r="E548" s="113"/>
      <c r="F548" s="120">
        <f t="shared" si="24"/>
        <v>0</v>
      </c>
      <c r="G548" s="111"/>
      <c r="H548" s="111"/>
      <c r="I548" s="111"/>
    </row>
    <row r="549" spans="1:9" x14ac:dyDescent="0.15">
      <c r="A549" s="110"/>
      <c r="B549" s="111"/>
      <c r="C549" s="111"/>
      <c r="D549" s="112"/>
      <c r="E549" s="113"/>
      <c r="F549" s="120">
        <f t="shared" si="24"/>
        <v>0</v>
      </c>
      <c r="G549" s="111"/>
      <c r="H549" s="111"/>
      <c r="I549" s="111"/>
    </row>
    <row r="550" spans="1:9" x14ac:dyDescent="0.15">
      <c r="A550" s="110"/>
      <c r="B550" s="111"/>
      <c r="C550" s="111"/>
      <c r="D550" s="112"/>
      <c r="E550" s="113"/>
      <c r="F550" s="120">
        <f t="shared" si="24"/>
        <v>0</v>
      </c>
      <c r="G550" s="111"/>
      <c r="H550" s="111"/>
      <c r="I550" s="111"/>
    </row>
    <row r="551" spans="1:9" x14ac:dyDescent="0.15">
      <c r="A551" s="110"/>
      <c r="B551" s="111"/>
      <c r="C551" s="111"/>
      <c r="D551" s="112"/>
      <c r="E551" s="113"/>
      <c r="F551" s="120">
        <f t="shared" si="24"/>
        <v>0</v>
      </c>
      <c r="G551" s="111"/>
      <c r="H551" s="111"/>
      <c r="I551" s="111"/>
    </row>
    <row r="552" spans="1:9" x14ac:dyDescent="0.15">
      <c r="A552" s="110"/>
      <c r="B552" s="111"/>
      <c r="C552" s="111"/>
      <c r="D552" s="112"/>
      <c r="E552" s="113"/>
      <c r="F552" s="120">
        <f t="shared" si="24"/>
        <v>0</v>
      </c>
      <c r="G552" s="111"/>
      <c r="H552" s="111"/>
      <c r="I552" s="111"/>
    </row>
    <row r="553" spans="1:9" x14ac:dyDescent="0.15">
      <c r="A553" s="110"/>
      <c r="B553" s="111"/>
      <c r="C553" s="111"/>
      <c r="D553" s="112"/>
      <c r="E553" s="113"/>
      <c r="F553" s="120">
        <f t="shared" si="24"/>
        <v>0</v>
      </c>
      <c r="G553" s="111"/>
      <c r="H553" s="111"/>
      <c r="I553" s="111"/>
    </row>
    <row r="554" spans="1:9" x14ac:dyDescent="0.15">
      <c r="A554" s="110"/>
      <c r="B554" s="111"/>
      <c r="C554" s="111"/>
      <c r="D554" s="112"/>
      <c r="E554" s="113"/>
      <c r="F554" s="120">
        <f t="shared" si="24"/>
        <v>0</v>
      </c>
      <c r="G554" s="111"/>
      <c r="H554" s="111"/>
      <c r="I554" s="111"/>
    </row>
    <row r="555" spans="1:9" x14ac:dyDescent="0.15">
      <c r="A555" s="110"/>
      <c r="B555" s="111"/>
      <c r="C555" s="111"/>
      <c r="D555" s="112"/>
      <c r="E555" s="113"/>
      <c r="F555" s="120">
        <f t="shared" si="24"/>
        <v>0</v>
      </c>
      <c r="G555" s="111"/>
      <c r="H555" s="111"/>
      <c r="I555" s="111"/>
    </row>
    <row r="556" spans="1:9" x14ac:dyDescent="0.15">
      <c r="A556" s="110"/>
      <c r="B556" s="111"/>
      <c r="C556" s="111"/>
      <c r="D556" s="112"/>
      <c r="E556" s="113"/>
      <c r="F556" s="120">
        <f t="shared" si="24"/>
        <v>0</v>
      </c>
      <c r="G556" s="111"/>
      <c r="H556" s="111"/>
      <c r="I556" s="111"/>
    </row>
    <row r="557" spans="1:9" x14ac:dyDescent="0.15">
      <c r="A557" s="110"/>
      <c r="B557" s="111"/>
      <c r="C557" s="111"/>
      <c r="D557" s="112"/>
      <c r="E557" s="113"/>
      <c r="F557" s="120">
        <f t="shared" si="24"/>
        <v>0</v>
      </c>
      <c r="G557" s="111"/>
      <c r="H557" s="111"/>
      <c r="I557" s="111"/>
    </row>
    <row r="558" spans="1:9" x14ac:dyDescent="0.15">
      <c r="A558" s="110"/>
      <c r="B558" s="111"/>
      <c r="C558" s="111"/>
      <c r="D558" s="112"/>
      <c r="E558" s="113"/>
      <c r="F558" s="120">
        <f t="shared" si="24"/>
        <v>0</v>
      </c>
      <c r="G558" s="111"/>
      <c r="H558" s="111"/>
      <c r="I558" s="111"/>
    </row>
    <row r="559" spans="1:9" x14ac:dyDescent="0.15">
      <c r="A559" s="110"/>
      <c r="B559" s="111"/>
      <c r="C559" s="111"/>
      <c r="D559" s="112"/>
      <c r="E559" s="113"/>
      <c r="F559" s="120">
        <f t="shared" si="24"/>
        <v>0</v>
      </c>
      <c r="G559" s="111"/>
      <c r="H559" s="111"/>
      <c r="I559" s="111"/>
    </row>
    <row r="560" spans="1:9" x14ac:dyDescent="0.15">
      <c r="A560" s="110"/>
      <c r="B560" s="111"/>
      <c r="C560" s="111"/>
      <c r="D560" s="112"/>
      <c r="E560" s="113"/>
      <c r="F560" s="120">
        <f t="shared" si="24"/>
        <v>0</v>
      </c>
      <c r="G560" s="111"/>
      <c r="H560" s="111"/>
      <c r="I560" s="111"/>
    </row>
    <row r="561" spans="1:9" x14ac:dyDescent="0.15">
      <c r="A561" s="110"/>
      <c r="B561" s="111"/>
      <c r="C561" s="111"/>
      <c r="D561" s="112"/>
      <c r="E561" s="113"/>
      <c r="F561" s="120">
        <f t="shared" si="24"/>
        <v>0</v>
      </c>
      <c r="G561" s="111"/>
      <c r="H561" s="111"/>
      <c r="I561" s="111"/>
    </row>
    <row r="562" spans="1:9" x14ac:dyDescent="0.15">
      <c r="A562" s="110"/>
      <c r="B562" s="111"/>
      <c r="C562" s="111"/>
      <c r="D562" s="112"/>
      <c r="E562" s="113"/>
      <c r="F562" s="120">
        <f t="shared" si="24"/>
        <v>0</v>
      </c>
      <c r="G562" s="111"/>
      <c r="H562" s="111"/>
      <c r="I562" s="111"/>
    </row>
    <row r="563" spans="1:9" x14ac:dyDescent="0.15">
      <c r="A563" s="110"/>
      <c r="B563" s="111"/>
      <c r="C563" s="111"/>
      <c r="D563" s="112"/>
      <c r="E563" s="113"/>
      <c r="F563" s="120">
        <f t="shared" si="24"/>
        <v>0</v>
      </c>
      <c r="G563" s="111"/>
      <c r="H563" s="111"/>
      <c r="I563" s="111"/>
    </row>
    <row r="564" spans="1:9" x14ac:dyDescent="0.15">
      <c r="A564" s="110"/>
      <c r="B564" s="111"/>
      <c r="C564" s="111"/>
      <c r="D564" s="112"/>
      <c r="E564" s="113"/>
      <c r="F564" s="120">
        <f t="shared" si="24"/>
        <v>0</v>
      </c>
      <c r="G564" s="111"/>
      <c r="H564" s="111"/>
      <c r="I564" s="111"/>
    </row>
    <row r="565" spans="1:9" x14ac:dyDescent="0.15">
      <c r="A565" s="110"/>
      <c r="B565" s="111"/>
      <c r="C565" s="111"/>
      <c r="D565" s="112"/>
      <c r="E565" s="113"/>
      <c r="F565" s="120">
        <f t="shared" si="24"/>
        <v>0</v>
      </c>
      <c r="G565" s="111"/>
      <c r="H565" s="111"/>
      <c r="I565" s="111"/>
    </row>
    <row r="566" spans="1:9" x14ac:dyDescent="0.15">
      <c r="A566" s="110"/>
      <c r="B566" s="111"/>
      <c r="C566" s="111"/>
      <c r="D566" s="112"/>
      <c r="E566" s="113"/>
      <c r="F566" s="120">
        <f t="shared" si="24"/>
        <v>0</v>
      </c>
      <c r="G566" s="111"/>
      <c r="H566" s="111"/>
      <c r="I566" s="111"/>
    </row>
    <row r="567" spans="1:9" x14ac:dyDescent="0.15">
      <c r="A567" s="110"/>
      <c r="B567" s="111"/>
      <c r="C567" s="111"/>
      <c r="D567" s="112"/>
      <c r="E567" s="113"/>
      <c r="F567" s="120">
        <f t="shared" si="24"/>
        <v>0</v>
      </c>
      <c r="G567" s="111"/>
      <c r="H567" s="111"/>
      <c r="I567" s="111"/>
    </row>
    <row r="568" spans="1:9" x14ac:dyDescent="0.15">
      <c r="A568" s="110"/>
      <c r="B568" s="111"/>
      <c r="C568" s="111"/>
      <c r="D568" s="112"/>
      <c r="E568" s="113"/>
      <c r="F568" s="120">
        <f t="shared" si="24"/>
        <v>0</v>
      </c>
      <c r="G568" s="111"/>
      <c r="H568" s="111"/>
      <c r="I568" s="111"/>
    </row>
    <row r="569" spans="1:9" x14ac:dyDescent="0.15">
      <c r="A569" s="110"/>
      <c r="B569" s="111"/>
      <c r="C569" s="111"/>
      <c r="D569" s="112"/>
      <c r="E569" s="113"/>
      <c r="F569" s="120">
        <f t="shared" si="24"/>
        <v>0</v>
      </c>
      <c r="G569" s="111"/>
      <c r="H569" s="111"/>
      <c r="I569" s="111"/>
    </row>
    <row r="570" spans="1:9" x14ac:dyDescent="0.15">
      <c r="A570" s="110"/>
      <c r="B570" s="111"/>
      <c r="C570" s="111"/>
      <c r="D570" s="112"/>
      <c r="E570" s="113"/>
      <c r="F570" s="120">
        <f t="shared" si="24"/>
        <v>0</v>
      </c>
      <c r="G570" s="111"/>
      <c r="H570" s="111"/>
      <c r="I570" s="111"/>
    </row>
    <row r="571" spans="1:9" x14ac:dyDescent="0.15">
      <c r="A571" s="110"/>
      <c r="B571" s="111"/>
      <c r="C571" s="111"/>
      <c r="D571" s="112"/>
      <c r="E571" s="113"/>
      <c r="F571" s="120">
        <f t="shared" si="24"/>
        <v>0</v>
      </c>
      <c r="G571" s="111"/>
      <c r="H571" s="111"/>
      <c r="I571" s="111"/>
    </row>
    <row r="572" spans="1:9" x14ac:dyDescent="0.15">
      <c r="A572" s="110"/>
      <c r="B572" s="111"/>
      <c r="C572" s="111"/>
      <c r="D572" s="112"/>
      <c r="E572" s="113"/>
      <c r="F572" s="120">
        <f t="shared" si="24"/>
        <v>0</v>
      </c>
      <c r="G572" s="111"/>
      <c r="H572" s="111"/>
      <c r="I572" s="111"/>
    </row>
    <row r="573" spans="1:9" x14ac:dyDescent="0.15">
      <c r="A573" s="110"/>
      <c r="B573" s="111"/>
      <c r="C573" s="111"/>
      <c r="D573" s="112"/>
      <c r="E573" s="113"/>
      <c r="F573" s="120">
        <f t="shared" si="24"/>
        <v>0</v>
      </c>
      <c r="G573" s="111"/>
      <c r="H573" s="111"/>
      <c r="I573" s="111"/>
    </row>
    <row r="574" spans="1:9" x14ac:dyDescent="0.15">
      <c r="A574" s="110"/>
      <c r="B574" s="111"/>
      <c r="C574" s="111"/>
      <c r="D574" s="112"/>
      <c r="E574" s="113"/>
      <c r="F574" s="120">
        <f t="shared" si="24"/>
        <v>0</v>
      </c>
      <c r="G574" s="111"/>
      <c r="H574" s="111"/>
      <c r="I574" s="111"/>
    </row>
    <row r="575" spans="1:9" x14ac:dyDescent="0.15">
      <c r="A575" s="110"/>
      <c r="B575" s="111"/>
      <c r="C575" s="111"/>
      <c r="D575" s="112"/>
      <c r="E575" s="113"/>
      <c r="F575" s="120">
        <f t="shared" si="24"/>
        <v>0</v>
      </c>
      <c r="G575" s="111"/>
      <c r="H575" s="111"/>
      <c r="I575" s="111"/>
    </row>
    <row r="576" spans="1:9" x14ac:dyDescent="0.15">
      <c r="A576" s="110"/>
      <c r="B576" s="111"/>
      <c r="C576" s="111"/>
      <c r="D576" s="112"/>
      <c r="E576" s="113"/>
      <c r="F576" s="120">
        <f t="shared" si="24"/>
        <v>0</v>
      </c>
      <c r="G576" s="111"/>
      <c r="H576" s="111"/>
      <c r="I576" s="111"/>
    </row>
    <row r="577" spans="1:9" x14ac:dyDescent="0.15">
      <c r="A577" s="110"/>
      <c r="B577" s="111"/>
      <c r="C577" s="111"/>
      <c r="D577" s="112"/>
      <c r="E577" s="113"/>
      <c r="F577" s="120">
        <f t="shared" si="24"/>
        <v>0</v>
      </c>
      <c r="G577" s="111"/>
      <c r="H577" s="111"/>
      <c r="I577" s="111"/>
    </row>
    <row r="578" spans="1:9" x14ac:dyDescent="0.15">
      <c r="A578" s="110"/>
      <c r="B578" s="111"/>
      <c r="C578" s="111"/>
      <c r="D578" s="112"/>
      <c r="E578" s="113"/>
      <c r="F578" s="120">
        <f t="shared" si="24"/>
        <v>0</v>
      </c>
      <c r="G578" s="111"/>
      <c r="H578" s="111"/>
      <c r="I578" s="111"/>
    </row>
    <row r="579" spans="1:9" x14ac:dyDescent="0.15">
      <c r="A579" s="110"/>
      <c r="B579" s="111"/>
      <c r="C579" s="111"/>
      <c r="D579" s="112"/>
      <c r="E579" s="113"/>
      <c r="F579" s="120">
        <f t="shared" si="24"/>
        <v>0</v>
      </c>
      <c r="G579" s="111"/>
      <c r="H579" s="111"/>
      <c r="I579" s="111"/>
    </row>
    <row r="580" spans="1:9" x14ac:dyDescent="0.15">
      <c r="A580" s="110"/>
      <c r="B580" s="111"/>
      <c r="C580" s="111"/>
      <c r="D580" s="112"/>
      <c r="E580" s="113"/>
      <c r="F580" s="120">
        <f t="shared" ref="F580:F643" si="25">E580*D580</f>
        <v>0</v>
      </c>
      <c r="G580" s="111"/>
      <c r="H580" s="111"/>
      <c r="I580" s="111"/>
    </row>
    <row r="581" spans="1:9" x14ac:dyDescent="0.15">
      <c r="A581" s="110"/>
      <c r="B581" s="111"/>
      <c r="C581" s="111"/>
      <c r="D581" s="112"/>
      <c r="E581" s="113"/>
      <c r="F581" s="120">
        <f t="shared" si="25"/>
        <v>0</v>
      </c>
      <c r="G581" s="111"/>
      <c r="H581" s="111"/>
      <c r="I581" s="111"/>
    </row>
    <row r="582" spans="1:9" x14ac:dyDescent="0.15">
      <c r="A582" s="110"/>
      <c r="B582" s="111"/>
      <c r="C582" s="111"/>
      <c r="D582" s="112"/>
      <c r="E582" s="113"/>
      <c r="F582" s="120">
        <f t="shared" si="25"/>
        <v>0</v>
      </c>
      <c r="G582" s="111"/>
      <c r="H582" s="111"/>
      <c r="I582" s="111"/>
    </row>
    <row r="583" spans="1:9" x14ac:dyDescent="0.15">
      <c r="A583" s="110"/>
      <c r="B583" s="111"/>
      <c r="C583" s="111"/>
      <c r="D583" s="112"/>
      <c r="E583" s="113"/>
      <c r="F583" s="120">
        <f t="shared" si="25"/>
        <v>0</v>
      </c>
      <c r="G583" s="111"/>
      <c r="H583" s="111"/>
      <c r="I583" s="111"/>
    </row>
    <row r="584" spans="1:9" x14ac:dyDescent="0.15">
      <c r="A584" s="110"/>
      <c r="B584" s="111"/>
      <c r="C584" s="111"/>
      <c r="D584" s="112"/>
      <c r="E584" s="113"/>
      <c r="F584" s="120">
        <f t="shared" si="25"/>
        <v>0</v>
      </c>
      <c r="G584" s="111"/>
      <c r="H584" s="111"/>
      <c r="I584" s="111"/>
    </row>
    <row r="585" spans="1:9" x14ac:dyDescent="0.15">
      <c r="A585" s="110"/>
      <c r="B585" s="111"/>
      <c r="C585" s="111"/>
      <c r="D585" s="112"/>
      <c r="E585" s="113"/>
      <c r="F585" s="120">
        <f t="shared" si="25"/>
        <v>0</v>
      </c>
      <c r="G585" s="111"/>
      <c r="H585" s="111"/>
      <c r="I585" s="111"/>
    </row>
    <row r="586" spans="1:9" x14ac:dyDescent="0.15">
      <c r="A586" s="110"/>
      <c r="B586" s="111"/>
      <c r="C586" s="111"/>
      <c r="D586" s="112"/>
      <c r="E586" s="113"/>
      <c r="F586" s="120">
        <f t="shared" si="25"/>
        <v>0</v>
      </c>
      <c r="G586" s="111"/>
      <c r="H586" s="111"/>
      <c r="I586" s="111"/>
    </row>
    <row r="587" spans="1:9" x14ac:dyDescent="0.15">
      <c r="A587" s="110"/>
      <c r="B587" s="111"/>
      <c r="C587" s="111"/>
      <c r="D587" s="112"/>
      <c r="E587" s="113"/>
      <c r="F587" s="120">
        <f t="shared" si="25"/>
        <v>0</v>
      </c>
      <c r="G587" s="111"/>
      <c r="H587" s="111"/>
      <c r="I587" s="111"/>
    </row>
    <row r="588" spans="1:9" x14ac:dyDescent="0.15">
      <c r="A588" s="110"/>
      <c r="B588" s="111"/>
      <c r="C588" s="111"/>
      <c r="D588" s="112"/>
      <c r="E588" s="113"/>
      <c r="F588" s="120">
        <f t="shared" si="25"/>
        <v>0</v>
      </c>
      <c r="G588" s="111"/>
      <c r="H588" s="111"/>
      <c r="I588" s="111"/>
    </row>
    <row r="589" spans="1:9" x14ac:dyDescent="0.15">
      <c r="A589" s="110"/>
      <c r="B589" s="111"/>
      <c r="C589" s="111"/>
      <c r="D589" s="112"/>
      <c r="E589" s="113"/>
      <c r="F589" s="120">
        <f t="shared" si="25"/>
        <v>0</v>
      </c>
      <c r="G589" s="111"/>
      <c r="H589" s="111"/>
      <c r="I589" s="111"/>
    </row>
    <row r="590" spans="1:9" x14ac:dyDescent="0.15">
      <c r="A590" s="110"/>
      <c r="B590" s="111"/>
      <c r="C590" s="111"/>
      <c r="D590" s="112"/>
      <c r="E590" s="113"/>
      <c r="F590" s="120">
        <f t="shared" si="25"/>
        <v>0</v>
      </c>
      <c r="G590" s="111"/>
      <c r="H590" s="111"/>
      <c r="I590" s="111"/>
    </row>
    <row r="591" spans="1:9" x14ac:dyDescent="0.15">
      <c r="A591" s="110"/>
      <c r="B591" s="111"/>
      <c r="C591" s="111"/>
      <c r="D591" s="112"/>
      <c r="E591" s="113"/>
      <c r="F591" s="120">
        <f t="shared" si="25"/>
        <v>0</v>
      </c>
      <c r="G591" s="111"/>
      <c r="H591" s="111"/>
      <c r="I591" s="111"/>
    </row>
    <row r="592" spans="1:9" x14ac:dyDescent="0.15">
      <c r="A592" s="110"/>
      <c r="B592" s="111"/>
      <c r="C592" s="111"/>
      <c r="D592" s="112"/>
      <c r="E592" s="113"/>
      <c r="F592" s="120">
        <f t="shared" si="25"/>
        <v>0</v>
      </c>
      <c r="G592" s="111"/>
      <c r="H592" s="111"/>
      <c r="I592" s="111"/>
    </row>
    <row r="593" spans="1:9" x14ac:dyDescent="0.15">
      <c r="A593" s="110"/>
      <c r="B593" s="111"/>
      <c r="C593" s="111"/>
      <c r="D593" s="112"/>
      <c r="E593" s="113"/>
      <c r="F593" s="120">
        <f t="shared" si="25"/>
        <v>0</v>
      </c>
      <c r="G593" s="111"/>
      <c r="H593" s="111"/>
      <c r="I593" s="111"/>
    </row>
    <row r="594" spans="1:9" x14ac:dyDescent="0.15">
      <c r="A594" s="110"/>
      <c r="B594" s="111"/>
      <c r="C594" s="111"/>
      <c r="D594" s="112"/>
      <c r="E594" s="113"/>
      <c r="F594" s="120">
        <f t="shared" si="25"/>
        <v>0</v>
      </c>
      <c r="G594" s="111"/>
      <c r="H594" s="111"/>
      <c r="I594" s="111"/>
    </row>
    <row r="595" spans="1:9" x14ac:dyDescent="0.15">
      <c r="A595" s="110"/>
      <c r="B595" s="111"/>
      <c r="C595" s="111"/>
      <c r="D595" s="112"/>
      <c r="E595" s="113"/>
      <c r="F595" s="120">
        <f t="shared" si="25"/>
        <v>0</v>
      </c>
      <c r="G595" s="111"/>
      <c r="H595" s="111"/>
      <c r="I595" s="111"/>
    </row>
    <row r="596" spans="1:9" x14ac:dyDescent="0.15">
      <c r="A596" s="110"/>
      <c r="B596" s="111"/>
      <c r="C596" s="111"/>
      <c r="D596" s="112"/>
      <c r="E596" s="113"/>
      <c r="F596" s="120">
        <f t="shared" si="25"/>
        <v>0</v>
      </c>
      <c r="G596" s="111"/>
      <c r="H596" s="111"/>
      <c r="I596" s="111"/>
    </row>
    <row r="597" spans="1:9" x14ac:dyDescent="0.15">
      <c r="A597" s="110"/>
      <c r="B597" s="111"/>
      <c r="C597" s="111"/>
      <c r="D597" s="112"/>
      <c r="E597" s="113"/>
      <c r="F597" s="120">
        <f t="shared" si="25"/>
        <v>0</v>
      </c>
      <c r="G597" s="111"/>
      <c r="H597" s="111"/>
      <c r="I597" s="111"/>
    </row>
    <row r="598" spans="1:9" x14ac:dyDescent="0.15">
      <c r="A598" s="110"/>
      <c r="B598" s="111"/>
      <c r="C598" s="111"/>
      <c r="D598" s="112"/>
      <c r="E598" s="113"/>
      <c r="F598" s="120">
        <f t="shared" si="25"/>
        <v>0</v>
      </c>
      <c r="G598" s="111"/>
      <c r="H598" s="111"/>
      <c r="I598" s="111"/>
    </row>
    <row r="599" spans="1:9" x14ac:dyDescent="0.15">
      <c r="A599" s="110"/>
      <c r="B599" s="111"/>
      <c r="C599" s="111"/>
      <c r="D599" s="112"/>
      <c r="E599" s="113"/>
      <c r="F599" s="120">
        <f t="shared" si="25"/>
        <v>0</v>
      </c>
      <c r="G599" s="111"/>
      <c r="H599" s="111"/>
      <c r="I599" s="111"/>
    </row>
    <row r="600" spans="1:9" x14ac:dyDescent="0.15">
      <c r="A600" s="110"/>
      <c r="B600" s="111"/>
      <c r="C600" s="111"/>
      <c r="D600" s="112"/>
      <c r="E600" s="113"/>
      <c r="F600" s="120">
        <f t="shared" si="25"/>
        <v>0</v>
      </c>
      <c r="G600" s="111"/>
      <c r="H600" s="111"/>
      <c r="I600" s="111"/>
    </row>
    <row r="601" spans="1:9" x14ac:dyDescent="0.15">
      <c r="A601" s="110"/>
      <c r="B601" s="111"/>
      <c r="C601" s="111"/>
      <c r="D601" s="112"/>
      <c r="E601" s="113"/>
      <c r="F601" s="120">
        <f t="shared" si="25"/>
        <v>0</v>
      </c>
      <c r="G601" s="111"/>
      <c r="H601" s="111"/>
      <c r="I601" s="111"/>
    </row>
    <row r="602" spans="1:9" x14ac:dyDescent="0.15">
      <c r="A602" s="110"/>
      <c r="B602" s="111"/>
      <c r="C602" s="111"/>
      <c r="D602" s="112"/>
      <c r="E602" s="113"/>
      <c r="F602" s="120">
        <f t="shared" si="25"/>
        <v>0</v>
      </c>
      <c r="G602" s="111"/>
      <c r="H602" s="111"/>
      <c r="I602" s="111"/>
    </row>
    <row r="603" spans="1:9" x14ac:dyDescent="0.15">
      <c r="A603" s="110"/>
      <c r="B603" s="111"/>
      <c r="C603" s="111"/>
      <c r="D603" s="112"/>
      <c r="E603" s="113"/>
      <c r="F603" s="120">
        <f t="shared" si="25"/>
        <v>0</v>
      </c>
      <c r="G603" s="111"/>
      <c r="H603" s="111"/>
      <c r="I603" s="111"/>
    </row>
    <row r="604" spans="1:9" x14ac:dyDescent="0.15">
      <c r="A604" s="110"/>
      <c r="B604" s="111"/>
      <c r="C604" s="111"/>
      <c r="D604" s="112"/>
      <c r="E604" s="113"/>
      <c r="F604" s="120">
        <f t="shared" si="25"/>
        <v>0</v>
      </c>
      <c r="G604" s="111"/>
      <c r="H604" s="111"/>
      <c r="I604" s="111"/>
    </row>
    <row r="605" spans="1:9" x14ac:dyDescent="0.15">
      <c r="A605" s="110"/>
      <c r="B605" s="111"/>
      <c r="C605" s="111"/>
      <c r="D605" s="112"/>
      <c r="E605" s="113"/>
      <c r="F605" s="120">
        <f t="shared" si="25"/>
        <v>0</v>
      </c>
      <c r="G605" s="111"/>
      <c r="H605" s="111"/>
      <c r="I605" s="111"/>
    </row>
    <row r="606" spans="1:9" x14ac:dyDescent="0.15">
      <c r="A606" s="110"/>
      <c r="B606" s="111"/>
      <c r="C606" s="111"/>
      <c r="D606" s="112"/>
      <c r="E606" s="113"/>
      <c r="F606" s="120">
        <f t="shared" si="25"/>
        <v>0</v>
      </c>
      <c r="G606" s="111"/>
      <c r="H606" s="111"/>
      <c r="I606" s="111"/>
    </row>
    <row r="607" spans="1:9" x14ac:dyDescent="0.15">
      <c r="A607" s="110"/>
      <c r="B607" s="111"/>
      <c r="C607" s="111"/>
      <c r="D607" s="112"/>
      <c r="E607" s="113"/>
      <c r="F607" s="120">
        <f t="shared" si="25"/>
        <v>0</v>
      </c>
      <c r="G607" s="111"/>
      <c r="H607" s="111"/>
      <c r="I607" s="111"/>
    </row>
    <row r="608" spans="1:9" x14ac:dyDescent="0.15">
      <c r="A608" s="110"/>
      <c r="B608" s="111"/>
      <c r="C608" s="111"/>
      <c r="D608" s="112"/>
      <c r="E608" s="113"/>
      <c r="F608" s="120">
        <f t="shared" si="25"/>
        <v>0</v>
      </c>
      <c r="G608" s="111"/>
      <c r="H608" s="111"/>
      <c r="I608" s="111"/>
    </row>
    <row r="609" spans="1:9" x14ac:dyDescent="0.15">
      <c r="A609" s="110"/>
      <c r="B609" s="111"/>
      <c r="C609" s="111"/>
      <c r="D609" s="112"/>
      <c r="E609" s="113"/>
      <c r="F609" s="120">
        <f t="shared" si="25"/>
        <v>0</v>
      </c>
      <c r="G609" s="111"/>
      <c r="H609" s="111"/>
      <c r="I609" s="111"/>
    </row>
    <row r="610" spans="1:9" x14ac:dyDescent="0.15">
      <c r="A610" s="110"/>
      <c r="B610" s="111"/>
      <c r="C610" s="111"/>
      <c r="D610" s="112"/>
      <c r="E610" s="113"/>
      <c r="F610" s="120">
        <f t="shared" si="25"/>
        <v>0</v>
      </c>
      <c r="G610" s="111"/>
      <c r="H610" s="111"/>
      <c r="I610" s="111"/>
    </row>
    <row r="611" spans="1:9" x14ac:dyDescent="0.15">
      <c r="A611" s="110"/>
      <c r="B611" s="111"/>
      <c r="C611" s="111"/>
      <c r="D611" s="112"/>
      <c r="E611" s="113"/>
      <c r="F611" s="120">
        <f t="shared" si="25"/>
        <v>0</v>
      </c>
      <c r="G611" s="111"/>
      <c r="H611" s="111"/>
      <c r="I611" s="111"/>
    </row>
    <row r="612" spans="1:9" x14ac:dyDescent="0.15">
      <c r="A612" s="110"/>
      <c r="B612" s="111"/>
      <c r="C612" s="111"/>
      <c r="D612" s="112"/>
      <c r="E612" s="113"/>
      <c r="F612" s="120">
        <f t="shared" si="25"/>
        <v>0</v>
      </c>
      <c r="G612" s="111"/>
      <c r="H612" s="111"/>
      <c r="I612" s="111"/>
    </row>
    <row r="613" spans="1:9" x14ac:dyDescent="0.15">
      <c r="A613" s="110"/>
      <c r="B613" s="111"/>
      <c r="C613" s="111"/>
      <c r="D613" s="112"/>
      <c r="E613" s="113"/>
      <c r="F613" s="120">
        <f t="shared" si="25"/>
        <v>0</v>
      </c>
      <c r="G613" s="111"/>
      <c r="H613" s="111"/>
      <c r="I613" s="111"/>
    </row>
    <row r="614" spans="1:9" x14ac:dyDescent="0.15">
      <c r="A614" s="110"/>
      <c r="B614" s="111"/>
      <c r="C614" s="111"/>
      <c r="D614" s="112"/>
      <c r="E614" s="113"/>
      <c r="F614" s="120">
        <f t="shared" si="25"/>
        <v>0</v>
      </c>
      <c r="G614" s="111"/>
      <c r="H614" s="111"/>
      <c r="I614" s="111"/>
    </row>
    <row r="615" spans="1:9" x14ac:dyDescent="0.15">
      <c r="A615" s="110"/>
      <c r="B615" s="111"/>
      <c r="C615" s="111"/>
      <c r="D615" s="112"/>
      <c r="E615" s="113"/>
      <c r="F615" s="120">
        <f t="shared" si="25"/>
        <v>0</v>
      </c>
      <c r="G615" s="111"/>
      <c r="H615" s="111"/>
      <c r="I615" s="111"/>
    </row>
    <row r="616" spans="1:9" x14ac:dyDescent="0.15">
      <c r="A616" s="110"/>
      <c r="B616" s="111"/>
      <c r="C616" s="111"/>
      <c r="D616" s="112"/>
      <c r="E616" s="113"/>
      <c r="F616" s="120">
        <f t="shared" si="25"/>
        <v>0</v>
      </c>
      <c r="G616" s="111"/>
      <c r="H616" s="111"/>
      <c r="I616" s="111"/>
    </row>
    <row r="617" spans="1:9" x14ac:dyDescent="0.15">
      <c r="A617" s="110"/>
      <c r="B617" s="111"/>
      <c r="C617" s="111"/>
      <c r="D617" s="112"/>
      <c r="E617" s="113"/>
      <c r="F617" s="120">
        <f t="shared" si="25"/>
        <v>0</v>
      </c>
      <c r="G617" s="111"/>
      <c r="H617" s="111"/>
      <c r="I617" s="111"/>
    </row>
    <row r="618" spans="1:9" x14ac:dyDescent="0.15">
      <c r="A618" s="110"/>
      <c r="B618" s="111"/>
      <c r="C618" s="111"/>
      <c r="D618" s="112"/>
      <c r="E618" s="113"/>
      <c r="F618" s="120">
        <f t="shared" si="25"/>
        <v>0</v>
      </c>
      <c r="G618" s="111"/>
      <c r="H618" s="111"/>
      <c r="I618" s="111"/>
    </row>
    <row r="619" spans="1:9" x14ac:dyDescent="0.15">
      <c r="A619" s="110"/>
      <c r="B619" s="111"/>
      <c r="C619" s="111"/>
      <c r="D619" s="112"/>
      <c r="E619" s="113"/>
      <c r="F619" s="120">
        <f t="shared" si="25"/>
        <v>0</v>
      </c>
      <c r="G619" s="111"/>
      <c r="H619" s="111"/>
      <c r="I619" s="111"/>
    </row>
    <row r="620" spans="1:9" x14ac:dyDescent="0.15">
      <c r="A620" s="110"/>
      <c r="B620" s="111"/>
      <c r="C620" s="111"/>
      <c r="D620" s="112"/>
      <c r="E620" s="113"/>
      <c r="F620" s="120">
        <f t="shared" si="25"/>
        <v>0</v>
      </c>
      <c r="G620" s="111"/>
      <c r="H620" s="111"/>
      <c r="I620" s="111"/>
    </row>
    <row r="621" spans="1:9" x14ac:dyDescent="0.15">
      <c r="A621" s="110"/>
      <c r="B621" s="111"/>
      <c r="C621" s="111"/>
      <c r="D621" s="112"/>
      <c r="E621" s="113"/>
      <c r="F621" s="120">
        <f t="shared" si="25"/>
        <v>0</v>
      </c>
      <c r="G621" s="111"/>
      <c r="H621" s="111"/>
      <c r="I621" s="111"/>
    </row>
    <row r="622" spans="1:9" x14ac:dyDescent="0.15">
      <c r="A622" s="110"/>
      <c r="B622" s="111"/>
      <c r="C622" s="111"/>
      <c r="D622" s="112"/>
      <c r="E622" s="113"/>
      <c r="F622" s="120">
        <f t="shared" si="25"/>
        <v>0</v>
      </c>
      <c r="G622" s="111"/>
      <c r="H622" s="111"/>
      <c r="I622" s="111"/>
    </row>
    <row r="623" spans="1:9" x14ac:dyDescent="0.15">
      <c r="A623" s="110"/>
      <c r="B623" s="111"/>
      <c r="C623" s="111"/>
      <c r="D623" s="112"/>
      <c r="E623" s="113"/>
      <c r="F623" s="120">
        <f t="shared" si="25"/>
        <v>0</v>
      </c>
      <c r="G623" s="111"/>
      <c r="H623" s="111"/>
      <c r="I623" s="111"/>
    </row>
    <row r="624" spans="1:9" x14ac:dyDescent="0.15">
      <c r="A624" s="110"/>
      <c r="B624" s="111"/>
      <c r="C624" s="111"/>
      <c r="D624" s="112"/>
      <c r="E624" s="113"/>
      <c r="F624" s="120">
        <f t="shared" si="25"/>
        <v>0</v>
      </c>
      <c r="G624" s="111"/>
      <c r="H624" s="111"/>
      <c r="I624" s="111"/>
    </row>
    <row r="625" spans="1:9" x14ac:dyDescent="0.15">
      <c r="A625" s="110"/>
      <c r="B625" s="111"/>
      <c r="C625" s="111"/>
      <c r="D625" s="112"/>
      <c r="E625" s="113"/>
      <c r="F625" s="120">
        <f t="shared" si="25"/>
        <v>0</v>
      </c>
      <c r="G625" s="111"/>
      <c r="H625" s="111"/>
      <c r="I625" s="111"/>
    </row>
    <row r="626" spans="1:9" x14ac:dyDescent="0.15">
      <c r="A626" s="110"/>
      <c r="B626" s="111"/>
      <c r="C626" s="111"/>
      <c r="D626" s="112"/>
      <c r="E626" s="113"/>
      <c r="F626" s="120">
        <f t="shared" si="25"/>
        <v>0</v>
      </c>
      <c r="G626" s="111"/>
      <c r="H626" s="111"/>
      <c r="I626" s="111"/>
    </row>
    <row r="627" spans="1:9" x14ac:dyDescent="0.15">
      <c r="A627" s="110"/>
      <c r="B627" s="111"/>
      <c r="C627" s="111"/>
      <c r="D627" s="112"/>
      <c r="E627" s="113"/>
      <c r="F627" s="120">
        <f t="shared" si="25"/>
        <v>0</v>
      </c>
      <c r="G627" s="111"/>
      <c r="H627" s="111"/>
      <c r="I627" s="111"/>
    </row>
    <row r="628" spans="1:9" x14ac:dyDescent="0.15">
      <c r="A628" s="110"/>
      <c r="B628" s="111"/>
      <c r="C628" s="111"/>
      <c r="D628" s="112"/>
      <c r="E628" s="113"/>
      <c r="F628" s="120">
        <f t="shared" si="25"/>
        <v>0</v>
      </c>
      <c r="G628" s="111"/>
      <c r="H628" s="111"/>
      <c r="I628" s="111"/>
    </row>
    <row r="629" spans="1:9" x14ac:dyDescent="0.15">
      <c r="A629" s="110"/>
      <c r="B629" s="111"/>
      <c r="C629" s="111"/>
      <c r="D629" s="112"/>
      <c r="E629" s="113"/>
      <c r="F629" s="120">
        <f t="shared" si="25"/>
        <v>0</v>
      </c>
      <c r="G629" s="111"/>
      <c r="H629" s="111"/>
      <c r="I629" s="111"/>
    </row>
    <row r="630" spans="1:9" x14ac:dyDescent="0.15">
      <c r="A630" s="110"/>
      <c r="B630" s="111"/>
      <c r="C630" s="111"/>
      <c r="D630" s="112"/>
      <c r="E630" s="113"/>
      <c r="F630" s="120">
        <f t="shared" si="25"/>
        <v>0</v>
      </c>
      <c r="G630" s="111"/>
      <c r="H630" s="111"/>
      <c r="I630" s="111"/>
    </row>
    <row r="631" spans="1:9" x14ac:dyDescent="0.15">
      <c r="A631" s="110"/>
      <c r="B631" s="111"/>
      <c r="C631" s="111"/>
      <c r="D631" s="112"/>
      <c r="E631" s="113"/>
      <c r="F631" s="120">
        <f t="shared" si="25"/>
        <v>0</v>
      </c>
      <c r="G631" s="111"/>
      <c r="H631" s="111"/>
      <c r="I631" s="111"/>
    </row>
    <row r="632" spans="1:9" x14ac:dyDescent="0.15">
      <c r="A632" s="110"/>
      <c r="B632" s="111"/>
      <c r="C632" s="111"/>
      <c r="D632" s="112"/>
      <c r="E632" s="113"/>
      <c r="F632" s="120">
        <f t="shared" si="25"/>
        <v>0</v>
      </c>
      <c r="G632" s="111"/>
      <c r="H632" s="111"/>
      <c r="I632" s="111"/>
    </row>
    <row r="633" spans="1:9" x14ac:dyDescent="0.15">
      <c r="A633" s="110"/>
      <c r="B633" s="111"/>
      <c r="C633" s="111"/>
      <c r="D633" s="112"/>
      <c r="E633" s="113"/>
      <c r="F633" s="120">
        <f t="shared" si="25"/>
        <v>0</v>
      </c>
      <c r="G633" s="111"/>
      <c r="H633" s="111"/>
      <c r="I633" s="111"/>
    </row>
    <row r="634" spans="1:9" x14ac:dyDescent="0.15">
      <c r="A634" s="110"/>
      <c r="B634" s="111"/>
      <c r="C634" s="111"/>
      <c r="D634" s="112"/>
      <c r="E634" s="113"/>
      <c r="F634" s="120">
        <f t="shared" si="25"/>
        <v>0</v>
      </c>
      <c r="G634" s="111"/>
      <c r="H634" s="111"/>
      <c r="I634" s="111"/>
    </row>
    <row r="635" spans="1:9" x14ac:dyDescent="0.15">
      <c r="A635" s="110"/>
      <c r="B635" s="111"/>
      <c r="C635" s="111"/>
      <c r="D635" s="112"/>
      <c r="E635" s="113"/>
      <c r="F635" s="120">
        <f t="shared" si="25"/>
        <v>0</v>
      </c>
      <c r="G635" s="111"/>
      <c r="H635" s="111"/>
      <c r="I635" s="111"/>
    </row>
    <row r="636" spans="1:9" x14ac:dyDescent="0.15">
      <c r="A636" s="110"/>
      <c r="B636" s="111"/>
      <c r="C636" s="111"/>
      <c r="D636" s="112"/>
      <c r="E636" s="113"/>
      <c r="F636" s="120">
        <f t="shared" si="25"/>
        <v>0</v>
      </c>
      <c r="G636" s="111"/>
      <c r="H636" s="111"/>
      <c r="I636" s="111"/>
    </row>
    <row r="637" spans="1:9" x14ac:dyDescent="0.15">
      <c r="A637" s="110"/>
      <c r="B637" s="111"/>
      <c r="C637" s="111"/>
      <c r="D637" s="112"/>
      <c r="E637" s="113"/>
      <c r="F637" s="120">
        <f t="shared" si="25"/>
        <v>0</v>
      </c>
      <c r="G637" s="111"/>
      <c r="H637" s="111"/>
      <c r="I637" s="111"/>
    </row>
    <row r="638" spans="1:9" x14ac:dyDescent="0.15">
      <c r="A638" s="110"/>
      <c r="B638" s="111"/>
      <c r="C638" s="111"/>
      <c r="D638" s="112"/>
      <c r="E638" s="113"/>
      <c r="F638" s="120">
        <f t="shared" si="25"/>
        <v>0</v>
      </c>
      <c r="G638" s="111"/>
      <c r="H638" s="111"/>
      <c r="I638" s="111"/>
    </row>
    <row r="639" spans="1:9" x14ac:dyDescent="0.15">
      <c r="A639" s="110"/>
      <c r="B639" s="111"/>
      <c r="C639" s="111"/>
      <c r="D639" s="112"/>
      <c r="E639" s="113"/>
      <c r="F639" s="120">
        <f t="shared" si="25"/>
        <v>0</v>
      </c>
      <c r="G639" s="111"/>
      <c r="H639" s="111"/>
      <c r="I639" s="111"/>
    </row>
    <row r="640" spans="1:9" x14ac:dyDescent="0.15">
      <c r="A640" s="110"/>
      <c r="B640" s="111"/>
      <c r="C640" s="111"/>
      <c r="D640" s="112"/>
      <c r="E640" s="113"/>
      <c r="F640" s="120">
        <f t="shared" si="25"/>
        <v>0</v>
      </c>
      <c r="G640" s="111"/>
      <c r="H640" s="111"/>
      <c r="I640" s="111"/>
    </row>
    <row r="641" spans="1:9" x14ac:dyDescent="0.15">
      <c r="A641" s="110"/>
      <c r="B641" s="111"/>
      <c r="C641" s="111"/>
      <c r="D641" s="112"/>
      <c r="E641" s="113"/>
      <c r="F641" s="120">
        <f t="shared" si="25"/>
        <v>0</v>
      </c>
      <c r="G641" s="111"/>
      <c r="H641" s="111"/>
      <c r="I641" s="111"/>
    </row>
    <row r="642" spans="1:9" x14ac:dyDescent="0.15">
      <c r="A642" s="110"/>
      <c r="B642" s="111"/>
      <c r="C642" s="111"/>
      <c r="D642" s="112"/>
      <c r="E642" s="113"/>
      <c r="F642" s="120">
        <f t="shared" si="25"/>
        <v>0</v>
      </c>
      <c r="G642" s="111"/>
      <c r="H642" s="111"/>
      <c r="I642" s="111"/>
    </row>
    <row r="643" spans="1:9" x14ac:dyDescent="0.15">
      <c r="A643" s="110"/>
      <c r="B643" s="111"/>
      <c r="C643" s="111"/>
      <c r="D643" s="112"/>
      <c r="E643" s="113"/>
      <c r="F643" s="120">
        <f t="shared" si="25"/>
        <v>0</v>
      </c>
      <c r="G643" s="111"/>
      <c r="H643" s="111"/>
      <c r="I643" s="111"/>
    </row>
    <row r="644" spans="1:9" x14ac:dyDescent="0.15">
      <c r="A644" s="110"/>
      <c r="B644" s="111"/>
      <c r="C644" s="111"/>
      <c r="D644" s="112"/>
      <c r="E644" s="113"/>
      <c r="F644" s="120">
        <f t="shared" ref="F644:F707" si="26">E644*D644</f>
        <v>0</v>
      </c>
      <c r="G644" s="111"/>
      <c r="H644" s="111"/>
      <c r="I644" s="111"/>
    </row>
    <row r="645" spans="1:9" x14ac:dyDescent="0.15">
      <c r="A645" s="110"/>
      <c r="B645" s="111"/>
      <c r="C645" s="111"/>
      <c r="D645" s="112"/>
      <c r="E645" s="113"/>
      <c r="F645" s="120">
        <f t="shared" si="26"/>
        <v>0</v>
      </c>
      <c r="G645" s="111"/>
      <c r="H645" s="111"/>
      <c r="I645" s="111"/>
    </row>
    <row r="646" spans="1:9" x14ac:dyDescent="0.15">
      <c r="A646" s="110"/>
      <c r="B646" s="111"/>
      <c r="C646" s="111"/>
      <c r="D646" s="112"/>
      <c r="E646" s="113"/>
      <c r="F646" s="120">
        <f t="shared" si="26"/>
        <v>0</v>
      </c>
      <c r="G646" s="111"/>
      <c r="H646" s="111"/>
      <c r="I646" s="111"/>
    </row>
    <row r="647" spans="1:9" x14ac:dyDescent="0.15">
      <c r="A647" s="110"/>
      <c r="B647" s="111"/>
      <c r="C647" s="111"/>
      <c r="D647" s="112"/>
      <c r="E647" s="113"/>
      <c r="F647" s="120">
        <f t="shared" si="26"/>
        <v>0</v>
      </c>
      <c r="G647" s="111"/>
      <c r="H647" s="111"/>
      <c r="I647" s="111"/>
    </row>
    <row r="648" spans="1:9" x14ac:dyDescent="0.15">
      <c r="A648" s="110"/>
      <c r="B648" s="111"/>
      <c r="C648" s="111"/>
      <c r="D648" s="112"/>
      <c r="E648" s="113"/>
      <c r="F648" s="120">
        <f t="shared" si="26"/>
        <v>0</v>
      </c>
      <c r="G648" s="111"/>
      <c r="H648" s="111"/>
      <c r="I648" s="111"/>
    </row>
    <row r="649" spans="1:9" x14ac:dyDescent="0.15">
      <c r="A649" s="110"/>
      <c r="B649" s="111"/>
      <c r="C649" s="111"/>
      <c r="D649" s="112"/>
      <c r="E649" s="113"/>
      <c r="F649" s="120">
        <f t="shared" si="26"/>
        <v>0</v>
      </c>
      <c r="G649" s="111"/>
      <c r="H649" s="111"/>
      <c r="I649" s="111"/>
    </row>
    <row r="650" spans="1:9" x14ac:dyDescent="0.15">
      <c r="A650" s="110"/>
      <c r="B650" s="111"/>
      <c r="C650" s="111"/>
      <c r="D650" s="112"/>
      <c r="E650" s="113"/>
      <c r="F650" s="120">
        <f t="shared" si="26"/>
        <v>0</v>
      </c>
      <c r="G650" s="111"/>
      <c r="H650" s="111"/>
      <c r="I650" s="111"/>
    </row>
    <row r="651" spans="1:9" x14ac:dyDescent="0.15">
      <c r="A651" s="110"/>
      <c r="B651" s="111"/>
      <c r="C651" s="111"/>
      <c r="D651" s="112"/>
      <c r="E651" s="113"/>
      <c r="F651" s="120">
        <f t="shared" si="26"/>
        <v>0</v>
      </c>
      <c r="G651" s="111"/>
      <c r="H651" s="111"/>
      <c r="I651" s="111"/>
    </row>
    <row r="652" spans="1:9" x14ac:dyDescent="0.15">
      <c r="A652" s="110"/>
      <c r="B652" s="111"/>
      <c r="C652" s="111"/>
      <c r="D652" s="112"/>
      <c r="E652" s="113"/>
      <c r="F652" s="120">
        <f t="shared" si="26"/>
        <v>0</v>
      </c>
      <c r="G652" s="111"/>
      <c r="H652" s="111"/>
      <c r="I652" s="111"/>
    </row>
    <row r="653" spans="1:9" x14ac:dyDescent="0.15">
      <c r="A653" s="110"/>
      <c r="B653" s="111"/>
      <c r="C653" s="111"/>
      <c r="D653" s="112"/>
      <c r="E653" s="113"/>
      <c r="F653" s="120">
        <f t="shared" si="26"/>
        <v>0</v>
      </c>
      <c r="G653" s="111"/>
      <c r="H653" s="111"/>
      <c r="I653" s="111"/>
    </row>
    <row r="654" spans="1:9" x14ac:dyDescent="0.15">
      <c r="A654" s="110"/>
      <c r="B654" s="111"/>
      <c r="C654" s="111"/>
      <c r="D654" s="112"/>
      <c r="E654" s="113"/>
      <c r="F654" s="120">
        <f t="shared" si="26"/>
        <v>0</v>
      </c>
      <c r="G654" s="111"/>
      <c r="H654" s="111"/>
      <c r="I654" s="111"/>
    </row>
    <row r="655" spans="1:9" x14ac:dyDescent="0.15">
      <c r="A655" s="110"/>
      <c r="B655" s="111"/>
      <c r="C655" s="111"/>
      <c r="D655" s="112"/>
      <c r="E655" s="113"/>
      <c r="F655" s="120">
        <f t="shared" si="26"/>
        <v>0</v>
      </c>
      <c r="G655" s="111"/>
      <c r="H655" s="111"/>
      <c r="I655" s="111"/>
    </row>
    <row r="656" spans="1:9" x14ac:dyDescent="0.15">
      <c r="A656" s="110"/>
      <c r="B656" s="111"/>
      <c r="C656" s="111"/>
      <c r="D656" s="112"/>
      <c r="E656" s="113"/>
      <c r="F656" s="120">
        <f t="shared" si="26"/>
        <v>0</v>
      </c>
      <c r="G656" s="111"/>
      <c r="H656" s="111"/>
      <c r="I656" s="111"/>
    </row>
    <row r="657" spans="1:9" x14ac:dyDescent="0.15">
      <c r="A657" s="110"/>
      <c r="B657" s="111"/>
      <c r="C657" s="111"/>
      <c r="D657" s="112"/>
      <c r="E657" s="113"/>
      <c r="F657" s="120">
        <f t="shared" si="26"/>
        <v>0</v>
      </c>
      <c r="G657" s="111"/>
      <c r="H657" s="111"/>
      <c r="I657" s="111"/>
    </row>
    <row r="658" spans="1:9" x14ac:dyDescent="0.15">
      <c r="A658" s="110"/>
      <c r="B658" s="111"/>
      <c r="C658" s="111"/>
      <c r="D658" s="112"/>
      <c r="E658" s="113"/>
      <c r="F658" s="120">
        <f t="shared" si="26"/>
        <v>0</v>
      </c>
      <c r="G658" s="111"/>
      <c r="H658" s="111"/>
      <c r="I658" s="111"/>
    </row>
    <row r="659" spans="1:9" x14ac:dyDescent="0.15">
      <c r="A659" s="110"/>
      <c r="B659" s="111"/>
      <c r="C659" s="111"/>
      <c r="D659" s="112"/>
      <c r="E659" s="113"/>
      <c r="F659" s="120">
        <f t="shared" si="26"/>
        <v>0</v>
      </c>
      <c r="G659" s="111"/>
      <c r="H659" s="111"/>
      <c r="I659" s="111"/>
    </row>
    <row r="660" spans="1:9" x14ac:dyDescent="0.15">
      <c r="A660" s="110"/>
      <c r="B660" s="111"/>
      <c r="C660" s="111"/>
      <c r="D660" s="112"/>
      <c r="E660" s="113"/>
      <c r="F660" s="120">
        <f t="shared" si="26"/>
        <v>0</v>
      </c>
      <c r="G660" s="111"/>
      <c r="H660" s="111"/>
      <c r="I660" s="111"/>
    </row>
    <row r="661" spans="1:9" x14ac:dyDescent="0.15">
      <c r="A661" s="110"/>
      <c r="B661" s="111"/>
      <c r="C661" s="111"/>
      <c r="D661" s="112"/>
      <c r="E661" s="113"/>
      <c r="F661" s="120">
        <f t="shared" si="26"/>
        <v>0</v>
      </c>
      <c r="G661" s="111"/>
      <c r="H661" s="111"/>
      <c r="I661" s="111"/>
    </row>
    <row r="662" spans="1:9" x14ac:dyDescent="0.15">
      <c r="A662" s="110"/>
      <c r="B662" s="111"/>
      <c r="C662" s="111"/>
      <c r="D662" s="112"/>
      <c r="E662" s="113"/>
      <c r="F662" s="120">
        <f t="shared" si="26"/>
        <v>0</v>
      </c>
      <c r="G662" s="111"/>
      <c r="H662" s="111"/>
      <c r="I662" s="111"/>
    </row>
    <row r="663" spans="1:9" x14ac:dyDescent="0.15">
      <c r="A663" s="110"/>
      <c r="B663" s="111"/>
      <c r="C663" s="111"/>
      <c r="D663" s="112"/>
      <c r="E663" s="113"/>
      <c r="F663" s="120">
        <f t="shared" si="26"/>
        <v>0</v>
      </c>
      <c r="G663" s="111"/>
      <c r="H663" s="111"/>
      <c r="I663" s="111"/>
    </row>
    <row r="664" spans="1:9" x14ac:dyDescent="0.15">
      <c r="A664" s="110"/>
      <c r="B664" s="111"/>
      <c r="C664" s="111"/>
      <c r="D664" s="112"/>
      <c r="E664" s="113"/>
      <c r="F664" s="120">
        <f t="shared" si="26"/>
        <v>0</v>
      </c>
      <c r="G664" s="111"/>
      <c r="H664" s="111"/>
      <c r="I664" s="111"/>
    </row>
    <row r="665" spans="1:9" x14ac:dyDescent="0.15">
      <c r="A665" s="110"/>
      <c r="B665" s="111"/>
      <c r="C665" s="111"/>
      <c r="D665" s="112"/>
      <c r="E665" s="113"/>
      <c r="F665" s="120">
        <f t="shared" si="26"/>
        <v>0</v>
      </c>
      <c r="G665" s="111"/>
      <c r="H665" s="111"/>
      <c r="I665" s="111"/>
    </row>
    <row r="666" spans="1:9" x14ac:dyDescent="0.15">
      <c r="A666" s="110"/>
      <c r="B666" s="111"/>
      <c r="C666" s="111"/>
      <c r="D666" s="112"/>
      <c r="E666" s="113"/>
      <c r="F666" s="120">
        <f t="shared" si="26"/>
        <v>0</v>
      </c>
      <c r="G666" s="111"/>
      <c r="H666" s="111"/>
      <c r="I666" s="111"/>
    </row>
    <row r="667" spans="1:9" x14ac:dyDescent="0.15">
      <c r="A667" s="110"/>
      <c r="B667" s="111"/>
      <c r="C667" s="111"/>
      <c r="D667" s="112"/>
      <c r="E667" s="113"/>
      <c r="F667" s="120">
        <f t="shared" si="26"/>
        <v>0</v>
      </c>
      <c r="G667" s="111"/>
      <c r="H667" s="111"/>
      <c r="I667" s="111"/>
    </row>
    <row r="668" spans="1:9" x14ac:dyDescent="0.15">
      <c r="A668" s="110"/>
      <c r="B668" s="111"/>
      <c r="C668" s="111"/>
      <c r="D668" s="112"/>
      <c r="E668" s="113"/>
      <c r="F668" s="120">
        <f t="shared" si="26"/>
        <v>0</v>
      </c>
      <c r="G668" s="111"/>
      <c r="H668" s="111"/>
      <c r="I668" s="111"/>
    </row>
    <row r="669" spans="1:9" x14ac:dyDescent="0.15">
      <c r="A669" s="110"/>
      <c r="B669" s="111"/>
      <c r="C669" s="111"/>
      <c r="D669" s="112"/>
      <c r="E669" s="113"/>
      <c r="F669" s="120">
        <f t="shared" si="26"/>
        <v>0</v>
      </c>
      <c r="G669" s="111"/>
      <c r="H669" s="111"/>
      <c r="I669" s="111"/>
    </row>
    <row r="670" spans="1:9" x14ac:dyDescent="0.15">
      <c r="A670" s="110"/>
      <c r="B670" s="111"/>
      <c r="C670" s="111"/>
      <c r="D670" s="112"/>
      <c r="E670" s="113"/>
      <c r="F670" s="120">
        <f t="shared" si="26"/>
        <v>0</v>
      </c>
      <c r="G670" s="111"/>
      <c r="H670" s="111"/>
      <c r="I670" s="111"/>
    </row>
    <row r="671" spans="1:9" x14ac:dyDescent="0.15">
      <c r="A671" s="110"/>
      <c r="B671" s="111"/>
      <c r="C671" s="111"/>
      <c r="D671" s="112"/>
      <c r="E671" s="113"/>
      <c r="F671" s="120">
        <f t="shared" si="26"/>
        <v>0</v>
      </c>
      <c r="G671" s="111"/>
      <c r="H671" s="111"/>
      <c r="I671" s="111"/>
    </row>
    <row r="672" spans="1:9" x14ac:dyDescent="0.15">
      <c r="A672" s="110"/>
      <c r="B672" s="111"/>
      <c r="C672" s="111"/>
      <c r="D672" s="112"/>
      <c r="E672" s="113"/>
      <c r="F672" s="120">
        <f t="shared" si="26"/>
        <v>0</v>
      </c>
      <c r="G672" s="111"/>
      <c r="H672" s="111"/>
      <c r="I672" s="111"/>
    </row>
    <row r="673" spans="1:9" x14ac:dyDescent="0.15">
      <c r="A673" s="110"/>
      <c r="B673" s="111"/>
      <c r="C673" s="111"/>
      <c r="D673" s="112"/>
      <c r="E673" s="113"/>
      <c r="F673" s="120">
        <f t="shared" si="26"/>
        <v>0</v>
      </c>
      <c r="G673" s="111"/>
      <c r="H673" s="111"/>
      <c r="I673" s="111"/>
    </row>
    <row r="674" spans="1:9" x14ac:dyDescent="0.15">
      <c r="A674" s="110"/>
      <c r="B674" s="111"/>
      <c r="C674" s="111"/>
      <c r="D674" s="112"/>
      <c r="E674" s="113"/>
      <c r="F674" s="120">
        <f t="shared" si="26"/>
        <v>0</v>
      </c>
      <c r="G674" s="111"/>
      <c r="H674" s="111"/>
      <c r="I674" s="111"/>
    </row>
    <row r="675" spans="1:9" x14ac:dyDescent="0.15">
      <c r="A675" s="110"/>
      <c r="B675" s="111"/>
      <c r="C675" s="111"/>
      <c r="D675" s="112"/>
      <c r="E675" s="113"/>
      <c r="F675" s="120">
        <f t="shared" si="26"/>
        <v>0</v>
      </c>
      <c r="G675" s="111"/>
      <c r="H675" s="111"/>
      <c r="I675" s="111"/>
    </row>
    <row r="676" spans="1:9" x14ac:dyDescent="0.15">
      <c r="A676" s="110"/>
      <c r="B676" s="111"/>
      <c r="C676" s="111"/>
      <c r="D676" s="112"/>
      <c r="E676" s="113"/>
      <c r="F676" s="120">
        <f t="shared" si="26"/>
        <v>0</v>
      </c>
      <c r="G676" s="111"/>
      <c r="H676" s="111"/>
      <c r="I676" s="111"/>
    </row>
    <row r="677" spans="1:9" x14ac:dyDescent="0.15">
      <c r="A677" s="110"/>
      <c r="B677" s="111"/>
      <c r="C677" s="111"/>
      <c r="D677" s="112"/>
      <c r="E677" s="113"/>
      <c r="F677" s="120">
        <f t="shared" si="26"/>
        <v>0</v>
      </c>
      <c r="G677" s="111"/>
      <c r="H677" s="111"/>
      <c r="I677" s="111"/>
    </row>
    <row r="678" spans="1:9" x14ac:dyDescent="0.15">
      <c r="A678" s="110"/>
      <c r="B678" s="111"/>
      <c r="C678" s="111"/>
      <c r="D678" s="112"/>
      <c r="E678" s="113"/>
      <c r="F678" s="120">
        <f t="shared" si="26"/>
        <v>0</v>
      </c>
      <c r="G678" s="111"/>
      <c r="H678" s="111"/>
      <c r="I678" s="111"/>
    </row>
    <row r="679" spans="1:9" x14ac:dyDescent="0.15">
      <c r="A679" s="110"/>
      <c r="B679" s="111"/>
      <c r="C679" s="111"/>
      <c r="D679" s="112"/>
      <c r="E679" s="113"/>
      <c r="F679" s="120">
        <f t="shared" si="26"/>
        <v>0</v>
      </c>
      <c r="G679" s="111"/>
      <c r="H679" s="111"/>
      <c r="I679" s="111"/>
    </row>
    <row r="680" spans="1:9" x14ac:dyDescent="0.15">
      <c r="A680" s="110"/>
      <c r="B680" s="111"/>
      <c r="C680" s="111"/>
      <c r="D680" s="112"/>
      <c r="E680" s="113"/>
      <c r="F680" s="120">
        <f t="shared" si="26"/>
        <v>0</v>
      </c>
      <c r="G680" s="111"/>
      <c r="H680" s="111"/>
      <c r="I680" s="111"/>
    </row>
    <row r="681" spans="1:9" x14ac:dyDescent="0.15">
      <c r="A681" s="110"/>
      <c r="B681" s="111"/>
      <c r="C681" s="111"/>
      <c r="D681" s="112"/>
      <c r="E681" s="113"/>
      <c r="F681" s="120">
        <f t="shared" si="26"/>
        <v>0</v>
      </c>
      <c r="G681" s="111"/>
      <c r="H681" s="111"/>
      <c r="I681" s="111"/>
    </row>
    <row r="682" spans="1:9" x14ac:dyDescent="0.15">
      <c r="A682" s="110"/>
      <c r="B682" s="111"/>
      <c r="C682" s="111"/>
      <c r="D682" s="112"/>
      <c r="E682" s="113"/>
      <c r="F682" s="120">
        <f t="shared" si="26"/>
        <v>0</v>
      </c>
      <c r="G682" s="111"/>
      <c r="H682" s="111"/>
      <c r="I682" s="111"/>
    </row>
    <row r="683" spans="1:9" x14ac:dyDescent="0.15">
      <c r="A683" s="110"/>
      <c r="B683" s="111"/>
      <c r="C683" s="111"/>
      <c r="D683" s="112"/>
      <c r="E683" s="113"/>
      <c r="F683" s="120">
        <f t="shared" si="26"/>
        <v>0</v>
      </c>
      <c r="G683" s="111"/>
      <c r="H683" s="111"/>
      <c r="I683" s="111"/>
    </row>
    <row r="684" spans="1:9" x14ac:dyDescent="0.15">
      <c r="A684" s="110"/>
      <c r="B684" s="111"/>
      <c r="C684" s="111"/>
      <c r="D684" s="112"/>
      <c r="E684" s="113"/>
      <c r="F684" s="120">
        <f t="shared" si="26"/>
        <v>0</v>
      </c>
      <c r="G684" s="111"/>
      <c r="H684" s="111"/>
      <c r="I684" s="111"/>
    </row>
    <row r="685" spans="1:9" x14ac:dyDescent="0.15">
      <c r="A685" s="110"/>
      <c r="B685" s="111"/>
      <c r="C685" s="111"/>
      <c r="D685" s="112"/>
      <c r="E685" s="113"/>
      <c r="F685" s="120">
        <f t="shared" si="26"/>
        <v>0</v>
      </c>
      <c r="G685" s="111"/>
      <c r="H685" s="111"/>
      <c r="I685" s="111"/>
    </row>
    <row r="686" spans="1:9" x14ac:dyDescent="0.15">
      <c r="A686" s="110"/>
      <c r="B686" s="111"/>
      <c r="C686" s="111"/>
      <c r="D686" s="112"/>
      <c r="E686" s="113"/>
      <c r="F686" s="120">
        <f t="shared" si="26"/>
        <v>0</v>
      </c>
      <c r="G686" s="111"/>
      <c r="H686" s="111"/>
      <c r="I686" s="111"/>
    </row>
    <row r="687" spans="1:9" x14ac:dyDescent="0.15">
      <c r="A687" s="110"/>
      <c r="B687" s="111"/>
      <c r="C687" s="111"/>
      <c r="D687" s="112"/>
      <c r="E687" s="113"/>
      <c r="F687" s="120">
        <f t="shared" si="26"/>
        <v>0</v>
      </c>
      <c r="G687" s="111"/>
      <c r="H687" s="111"/>
      <c r="I687" s="111"/>
    </row>
    <row r="688" spans="1:9" x14ac:dyDescent="0.15">
      <c r="A688" s="110"/>
      <c r="B688" s="111"/>
      <c r="C688" s="111"/>
      <c r="D688" s="112"/>
      <c r="E688" s="113"/>
      <c r="F688" s="120">
        <f t="shared" si="26"/>
        <v>0</v>
      </c>
      <c r="G688" s="111"/>
      <c r="H688" s="111"/>
      <c r="I688" s="111"/>
    </row>
    <row r="689" spans="1:9" x14ac:dyDescent="0.15">
      <c r="A689" s="110"/>
      <c r="B689" s="111"/>
      <c r="C689" s="111"/>
      <c r="D689" s="112"/>
      <c r="E689" s="113"/>
      <c r="F689" s="120">
        <f t="shared" si="26"/>
        <v>0</v>
      </c>
      <c r="G689" s="111"/>
      <c r="H689" s="111"/>
      <c r="I689" s="111"/>
    </row>
    <row r="690" spans="1:9" x14ac:dyDescent="0.15">
      <c r="A690" s="110"/>
      <c r="B690" s="111"/>
      <c r="C690" s="111"/>
      <c r="D690" s="112"/>
      <c r="E690" s="113"/>
      <c r="F690" s="120">
        <f t="shared" si="26"/>
        <v>0</v>
      </c>
      <c r="G690" s="111"/>
      <c r="H690" s="111"/>
      <c r="I690" s="111"/>
    </row>
    <row r="691" spans="1:9" x14ac:dyDescent="0.15">
      <c r="A691" s="110"/>
      <c r="B691" s="111"/>
      <c r="C691" s="111"/>
      <c r="D691" s="112"/>
      <c r="E691" s="113"/>
      <c r="F691" s="120">
        <f t="shared" si="26"/>
        <v>0</v>
      </c>
      <c r="G691" s="111"/>
      <c r="H691" s="111"/>
      <c r="I691" s="111"/>
    </row>
    <row r="692" spans="1:9" x14ac:dyDescent="0.15">
      <c r="A692" s="110"/>
      <c r="B692" s="111"/>
      <c r="C692" s="111"/>
      <c r="D692" s="112"/>
      <c r="E692" s="113"/>
      <c r="F692" s="120">
        <f t="shared" si="26"/>
        <v>0</v>
      </c>
      <c r="G692" s="111"/>
      <c r="H692" s="111"/>
      <c r="I692" s="111"/>
    </row>
    <row r="693" spans="1:9" x14ac:dyDescent="0.15">
      <c r="A693" s="110"/>
      <c r="B693" s="111"/>
      <c r="C693" s="111"/>
      <c r="D693" s="112"/>
      <c r="E693" s="113"/>
      <c r="F693" s="120">
        <f t="shared" si="26"/>
        <v>0</v>
      </c>
      <c r="G693" s="111"/>
      <c r="H693" s="111"/>
      <c r="I693" s="111"/>
    </row>
    <row r="694" spans="1:9" x14ac:dyDescent="0.15">
      <c r="A694" s="110"/>
      <c r="B694" s="111"/>
      <c r="C694" s="111"/>
      <c r="D694" s="112"/>
      <c r="E694" s="113"/>
      <c r="F694" s="120">
        <f t="shared" si="26"/>
        <v>0</v>
      </c>
      <c r="G694" s="111"/>
      <c r="H694" s="111"/>
      <c r="I694" s="111"/>
    </row>
    <row r="695" spans="1:9" x14ac:dyDescent="0.15">
      <c r="A695" s="110"/>
      <c r="B695" s="111"/>
      <c r="C695" s="111"/>
      <c r="D695" s="112"/>
      <c r="E695" s="113"/>
      <c r="F695" s="120">
        <f t="shared" si="26"/>
        <v>0</v>
      </c>
      <c r="G695" s="111"/>
      <c r="H695" s="111"/>
      <c r="I695" s="111"/>
    </row>
    <row r="696" spans="1:9" x14ac:dyDescent="0.15">
      <c r="A696" s="110"/>
      <c r="B696" s="111"/>
      <c r="C696" s="111"/>
      <c r="D696" s="112"/>
      <c r="E696" s="113"/>
      <c r="F696" s="120">
        <f t="shared" si="26"/>
        <v>0</v>
      </c>
      <c r="G696" s="111"/>
      <c r="H696" s="111"/>
      <c r="I696" s="111"/>
    </row>
    <row r="697" spans="1:9" x14ac:dyDescent="0.15">
      <c r="A697" s="110"/>
      <c r="B697" s="111"/>
      <c r="C697" s="111"/>
      <c r="D697" s="112"/>
      <c r="E697" s="113"/>
      <c r="F697" s="120">
        <f t="shared" si="26"/>
        <v>0</v>
      </c>
      <c r="G697" s="111"/>
      <c r="H697" s="111"/>
      <c r="I697" s="111"/>
    </row>
    <row r="698" spans="1:9" x14ac:dyDescent="0.15">
      <c r="A698" s="110"/>
      <c r="B698" s="111"/>
      <c r="C698" s="111"/>
      <c r="D698" s="112"/>
      <c r="E698" s="113"/>
      <c r="F698" s="120">
        <f t="shared" si="26"/>
        <v>0</v>
      </c>
      <c r="G698" s="111"/>
      <c r="H698" s="111"/>
      <c r="I698" s="111"/>
    </row>
    <row r="699" spans="1:9" x14ac:dyDescent="0.15">
      <c r="A699" s="110"/>
      <c r="B699" s="111"/>
      <c r="C699" s="111"/>
      <c r="D699" s="112"/>
      <c r="E699" s="113"/>
      <c r="F699" s="120">
        <f t="shared" si="26"/>
        <v>0</v>
      </c>
      <c r="G699" s="111"/>
      <c r="H699" s="111"/>
      <c r="I699" s="111"/>
    </row>
    <row r="700" spans="1:9" x14ac:dyDescent="0.15">
      <c r="A700" s="110"/>
      <c r="B700" s="111"/>
      <c r="C700" s="111"/>
      <c r="D700" s="112"/>
      <c r="E700" s="113"/>
      <c r="F700" s="120">
        <f t="shared" si="26"/>
        <v>0</v>
      </c>
      <c r="G700" s="111"/>
      <c r="H700" s="111"/>
      <c r="I700" s="111"/>
    </row>
    <row r="701" spans="1:9" x14ac:dyDescent="0.15">
      <c r="A701" s="110"/>
      <c r="B701" s="111"/>
      <c r="C701" s="111"/>
      <c r="D701" s="112"/>
      <c r="E701" s="113"/>
      <c r="F701" s="120">
        <f t="shared" si="26"/>
        <v>0</v>
      </c>
      <c r="G701" s="111"/>
      <c r="H701" s="111"/>
      <c r="I701" s="111"/>
    </row>
    <row r="702" spans="1:9" x14ac:dyDescent="0.15">
      <c r="A702" s="110"/>
      <c r="B702" s="111"/>
      <c r="C702" s="111"/>
      <c r="D702" s="112"/>
      <c r="E702" s="113"/>
      <c r="F702" s="120">
        <f t="shared" si="26"/>
        <v>0</v>
      </c>
      <c r="G702" s="111"/>
      <c r="H702" s="111"/>
      <c r="I702" s="111"/>
    </row>
    <row r="703" spans="1:9" x14ac:dyDescent="0.15">
      <c r="A703" s="110"/>
      <c r="B703" s="111"/>
      <c r="C703" s="111"/>
      <c r="D703" s="112"/>
      <c r="E703" s="113"/>
      <c r="F703" s="120">
        <f t="shared" si="26"/>
        <v>0</v>
      </c>
      <c r="G703" s="111"/>
      <c r="H703" s="111"/>
      <c r="I703" s="111"/>
    </row>
    <row r="704" spans="1:9" x14ac:dyDescent="0.15">
      <c r="A704" s="110"/>
      <c r="B704" s="111"/>
      <c r="C704" s="111"/>
      <c r="D704" s="112"/>
      <c r="E704" s="113"/>
      <c r="F704" s="120">
        <f t="shared" si="26"/>
        <v>0</v>
      </c>
      <c r="G704" s="111"/>
      <c r="H704" s="111"/>
      <c r="I704" s="111"/>
    </row>
    <row r="705" spans="1:9" x14ac:dyDescent="0.15">
      <c r="A705" s="110"/>
      <c r="B705" s="111"/>
      <c r="C705" s="111"/>
      <c r="D705" s="112"/>
      <c r="E705" s="113"/>
      <c r="F705" s="120">
        <f t="shared" si="26"/>
        <v>0</v>
      </c>
      <c r="G705" s="111"/>
      <c r="H705" s="111"/>
      <c r="I705" s="111"/>
    </row>
    <row r="706" spans="1:9" x14ac:dyDescent="0.15">
      <c r="A706" s="110"/>
      <c r="B706" s="111"/>
      <c r="C706" s="111"/>
      <c r="D706" s="112"/>
      <c r="E706" s="113"/>
      <c r="F706" s="120">
        <f t="shared" si="26"/>
        <v>0</v>
      </c>
      <c r="G706" s="111"/>
      <c r="H706" s="111"/>
      <c r="I706" s="111"/>
    </row>
    <row r="707" spans="1:9" x14ac:dyDescent="0.15">
      <c r="A707" s="110"/>
      <c r="B707" s="111"/>
      <c r="C707" s="111"/>
      <c r="D707" s="112"/>
      <c r="E707" s="113"/>
      <c r="F707" s="120">
        <f t="shared" si="26"/>
        <v>0</v>
      </c>
      <c r="G707" s="111"/>
      <c r="H707" s="111"/>
      <c r="I707" s="111"/>
    </row>
    <row r="708" spans="1:9" x14ac:dyDescent="0.15">
      <c r="A708" s="110"/>
      <c r="B708" s="111"/>
      <c r="C708" s="111"/>
      <c r="D708" s="112"/>
      <c r="E708" s="113"/>
      <c r="F708" s="120">
        <f t="shared" ref="F708:F712" si="27">E708*D708</f>
        <v>0</v>
      </c>
      <c r="G708" s="111"/>
      <c r="H708" s="111"/>
      <c r="I708" s="111"/>
    </row>
    <row r="709" spans="1:9" x14ac:dyDescent="0.15">
      <c r="A709" s="110"/>
      <c r="B709" s="111"/>
      <c r="C709" s="111"/>
      <c r="D709" s="112"/>
      <c r="E709" s="113"/>
      <c r="F709" s="120">
        <f t="shared" si="27"/>
        <v>0</v>
      </c>
      <c r="G709" s="111"/>
      <c r="H709" s="111"/>
      <c r="I709" s="111"/>
    </row>
    <row r="710" spans="1:9" x14ac:dyDescent="0.15">
      <c r="A710" s="110"/>
      <c r="B710" s="111"/>
      <c r="C710" s="111"/>
      <c r="D710" s="112"/>
      <c r="E710" s="113"/>
      <c r="F710" s="120">
        <f t="shared" si="27"/>
        <v>0</v>
      </c>
      <c r="G710" s="111"/>
      <c r="H710" s="111"/>
      <c r="I710" s="111"/>
    </row>
    <row r="711" spans="1:9" x14ac:dyDescent="0.15">
      <c r="A711" s="110"/>
      <c r="B711" s="111"/>
      <c r="C711" s="111"/>
      <c r="D711" s="112"/>
      <c r="E711" s="113"/>
      <c r="F711" s="120">
        <f t="shared" si="27"/>
        <v>0</v>
      </c>
      <c r="G711" s="111"/>
      <c r="H711" s="111"/>
      <c r="I711" s="111"/>
    </row>
    <row r="712" spans="1:9" x14ac:dyDescent="0.15">
      <c r="A712" s="110"/>
      <c r="B712" s="111"/>
      <c r="C712" s="111"/>
      <c r="D712" s="112"/>
      <c r="E712" s="113"/>
      <c r="F712" s="120">
        <f t="shared" si="27"/>
        <v>0</v>
      </c>
      <c r="G712" s="111"/>
      <c r="H712" s="111"/>
      <c r="I712" s="111"/>
    </row>
    <row r="713" spans="1:9" ht="15" x14ac:dyDescent="0.2">
      <c r="F713" s="76"/>
    </row>
    <row r="715" spans="1:9" x14ac:dyDescent="0.15">
      <c r="F715" s="11">
        <f>SUM(F64+F99+F107+F108+F109+F110+F111+F112+F113+F114+F115+F116+F117+F118+F119+F120+F121+F122+F123+F134+F137+F138+F140+F141+F143+F144+F158+F159+F160+F161+F162+F163+F164)</f>
        <v>64490</v>
      </c>
    </row>
  </sheetData>
  <autoFilter ref="A2:I712" xr:uid="{00000000-0009-0000-0000-000001000000}"/>
  <mergeCells count="7">
    <mergeCell ref="K401:L401"/>
    <mergeCell ref="K2:L2"/>
    <mergeCell ref="P2:Q2"/>
    <mergeCell ref="S2:T2"/>
    <mergeCell ref="S3:T3"/>
    <mergeCell ref="P27:Q27"/>
    <mergeCell ref="N2:O2"/>
  </mergeCells>
  <dataValidations count="2">
    <dataValidation type="list" allowBlank="1" showInputMessage="1" showErrorMessage="1" sqref="B3:B712" xr:uid="{00000000-0002-0000-0100-000000000000}">
      <formula1>$K$3:$K$400</formula1>
    </dataValidation>
    <dataValidation type="list" allowBlank="1" showInputMessage="1" showErrorMessage="1" sqref="I3:I712" xr:uid="{00000000-0002-0000-0100-000001000000}">
      <formula1>$V$3:$V$110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'tab bord'!$L$4:$L$400</xm:f>
          </x14:formula1>
          <xm:sqref>G3:G712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3" tint="0.59999389629810485"/>
  </sheetPr>
  <dimension ref="A2:AG431"/>
  <sheetViews>
    <sheetView topLeftCell="A103" zoomScale="170" zoomScaleNormal="100" workbookViewId="0">
      <selection activeCell="F13" sqref="F13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6.4414062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85156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/>
      <c r="D2" s="195"/>
      <c r="E2" s="196"/>
      <c r="F2" s="67"/>
      <c r="K2" s="129" t="s">
        <v>135</v>
      </c>
      <c r="L2" s="194"/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 t="e">
        <f>AA4/$AD$4</f>
        <v>#DIV/0!</v>
      </c>
      <c r="AD4" s="71">
        <f>SUM(AA:AA)</f>
        <v>0</v>
      </c>
      <c r="AF4" s="109" t="s">
        <v>162</v>
      </c>
      <c r="AG4" s="109" t="s">
        <v>8</v>
      </c>
    </row>
    <row r="5" spans="1:33" ht="13.5" customHeight="1" thickBot="1" x14ac:dyDescent="0.2">
      <c r="A5" s="103" t="s">
        <v>164</v>
      </c>
      <c r="B5" s="126" t="e">
        <f>IF(A5="","",VLOOKUP(A5,'Rég clients'!A:B,2,0))</f>
        <v>#N/A</v>
      </c>
      <c r="C5" s="123"/>
      <c r="D5" s="123"/>
      <c r="E5" s="124"/>
      <c r="F5" s="125"/>
      <c r="G5" s="106" t="e">
        <f>B5*D5</f>
        <v>#N/A</v>
      </c>
      <c r="H5" s="104" t="e">
        <f>SUM(G5:G12)</f>
        <v>#N/A</v>
      </c>
      <c r="I5" s="107" t="s">
        <v>164</v>
      </c>
      <c r="J5" s="128" t="e">
        <f>IF(I5="","",VLOOKUP(I5,'Rég clients'!A:B,2,0))</f>
        <v>#N/A</v>
      </c>
      <c r="K5" s="123"/>
      <c r="L5" s="123"/>
      <c r="M5" s="123"/>
      <c r="N5" s="123"/>
      <c r="O5" s="3" t="e">
        <f>J5*L5</f>
        <v>#N/A</v>
      </c>
      <c r="P5" s="54" t="e">
        <f>SUM(O5:O12)</f>
        <v>#N/A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0</v>
      </c>
      <c r="Z5" s="7">
        <f t="shared" ref="Z5:Z68" si="2">SUMIF(M:M,A219,L:L)</f>
        <v>0</v>
      </c>
      <c r="AA5" s="7">
        <f t="shared" ref="AA5:AA68" si="3">SUM(Y5:Z5)</f>
        <v>0</v>
      </c>
      <c r="AB5" s="72" t="e">
        <f t="shared" ref="AB5:AB68" si="4">AA5/$AD$4</f>
        <v>#DIV/0!</v>
      </c>
      <c r="AD5" s="74" t="e">
        <f>SUM(AB4:AB431)</f>
        <v>#DIV/0!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 t="s">
        <v>164</v>
      </c>
      <c r="B6" s="126" t="e">
        <f>IF(A6="","",VLOOKUP(A6,'Rég clients'!A:B,2,0))</f>
        <v>#N/A</v>
      </c>
      <c r="C6" s="123"/>
      <c r="D6" s="123"/>
      <c r="E6" s="124"/>
      <c r="F6" s="125"/>
      <c r="G6" s="106" t="e">
        <f t="shared" ref="G6:G69" si="5">B6*D6</f>
        <v>#N/A</v>
      </c>
      <c r="I6" s="107" t="s">
        <v>164</v>
      </c>
      <c r="J6" s="128" t="e">
        <f>IF(I6="","",VLOOKUP(I6,'Rég clients'!A:B,2,0))</f>
        <v>#N/A</v>
      </c>
      <c r="K6" s="123"/>
      <c r="L6" s="123"/>
      <c r="M6" s="123"/>
      <c r="N6" s="123"/>
      <c r="O6" s="3" t="e">
        <f t="shared" ref="O6:O69" si="6">J6*L6</f>
        <v>#N/A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0</v>
      </c>
      <c r="Z6" s="7">
        <f t="shared" si="2"/>
        <v>0</v>
      </c>
      <c r="AA6" s="7">
        <f t="shared" si="3"/>
        <v>0</v>
      </c>
      <c r="AB6" s="72" t="e">
        <f t="shared" si="4"/>
        <v>#DIV/0!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 t="s">
        <v>165</v>
      </c>
      <c r="B7" s="126">
        <f>IF(A7="","",VLOOKUP(A7,'Rég clients'!A:B,2,0))</f>
        <v>100</v>
      </c>
      <c r="C7" s="123"/>
      <c r="D7" s="123"/>
      <c r="E7" s="124"/>
      <c r="F7" s="125"/>
      <c r="G7" s="106">
        <f t="shared" si="5"/>
        <v>0</v>
      </c>
      <c r="I7" s="107" t="s">
        <v>163</v>
      </c>
      <c r="J7" s="128" t="e">
        <f>IF(I7="","",VLOOKUP(I7,'Rég clients'!A:B,2,0))</f>
        <v>#N/A</v>
      </c>
      <c r="K7" s="123"/>
      <c r="L7" s="123"/>
      <c r="M7" s="123"/>
      <c r="N7" s="123"/>
      <c r="O7" s="3" t="e">
        <f t="shared" si="6"/>
        <v>#N/A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 t="e">
        <f t="shared" si="4"/>
        <v>#DIV/0!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 t="s">
        <v>165</v>
      </c>
      <c r="B8" s="126">
        <f>IF(A8="","",VLOOKUP(A8,'Rég clients'!A:B,2,0))</f>
        <v>100</v>
      </c>
      <c r="C8" s="123"/>
      <c r="D8" s="123"/>
      <c r="E8" s="124"/>
      <c r="F8" s="125"/>
      <c r="G8" s="106">
        <f t="shared" si="5"/>
        <v>0</v>
      </c>
      <c r="I8" s="107" t="s">
        <v>165</v>
      </c>
      <c r="J8" s="128">
        <f>IF(I8="","",VLOOKUP(I8,'Rég clients'!A:B,2,0))</f>
        <v>100</v>
      </c>
      <c r="K8" s="123"/>
      <c r="L8" s="123"/>
      <c r="M8" s="123"/>
      <c r="N8" s="123"/>
      <c r="O8" s="3">
        <f t="shared" si="6"/>
        <v>0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 t="e">
        <f t="shared" si="4"/>
        <v>#DIV/0!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 t="s">
        <v>163</v>
      </c>
      <c r="B9" s="126" t="e">
        <f>IF(A9="","",VLOOKUP(A9,'Rég clients'!A:B,2,0))</f>
        <v>#N/A</v>
      </c>
      <c r="C9" s="123"/>
      <c r="D9" s="123"/>
      <c r="E9" s="124"/>
      <c r="F9" s="125"/>
      <c r="G9" s="106" t="e">
        <f t="shared" si="5"/>
        <v>#N/A</v>
      </c>
      <c r="I9" s="107" t="s">
        <v>168</v>
      </c>
      <c r="J9" s="128" t="e">
        <f>IF(I9="","",VLOOKUP(I9,'Rég clients'!A:B,2,0))</f>
        <v>#N/A</v>
      </c>
      <c r="K9" s="123"/>
      <c r="L9" s="123"/>
      <c r="M9" s="123"/>
      <c r="N9" s="123"/>
      <c r="O9" s="3" t="e">
        <f t="shared" si="6"/>
        <v>#N/A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 t="e">
        <f t="shared" si="4"/>
        <v>#DIV/0!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 t="s">
        <v>168</v>
      </c>
      <c r="B10" s="126" t="e">
        <f>IF(A10="","",VLOOKUP(A10,'Rég clients'!A:B,2,0))</f>
        <v>#N/A</v>
      </c>
      <c r="C10" s="123"/>
      <c r="D10" s="123"/>
      <c r="E10" s="124"/>
      <c r="F10" s="125"/>
      <c r="G10" s="106" t="e">
        <f t="shared" si="5"/>
        <v>#N/A</v>
      </c>
      <c r="I10" s="107" t="s">
        <v>168</v>
      </c>
      <c r="J10" s="128" t="e">
        <f>IF(I10="","",VLOOKUP(I10,'Rég clients'!A:B,2,0))</f>
        <v>#N/A</v>
      </c>
      <c r="K10" s="123"/>
      <c r="L10" s="123"/>
      <c r="M10" s="123"/>
      <c r="N10" s="123"/>
      <c r="O10" s="3" t="e">
        <f t="shared" si="6"/>
        <v>#N/A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 t="e">
        <f t="shared" si="4"/>
        <v>#DIV/0!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 t="s">
        <v>170</v>
      </c>
      <c r="B11" s="126" t="e">
        <f>IF(A11="","",VLOOKUP(A11,'Rég clients'!A:B,2,0))</f>
        <v>#N/A</v>
      </c>
      <c r="C11" s="123"/>
      <c r="D11" s="123"/>
      <c r="E11" s="124"/>
      <c r="F11" s="125"/>
      <c r="G11" s="106" t="e">
        <f t="shared" si="5"/>
        <v>#N/A</v>
      </c>
      <c r="I11" s="107" t="s">
        <v>169</v>
      </c>
      <c r="J11" s="128" t="e">
        <f>IF(I11="","",VLOOKUP(I11,'Rég clients'!A:B,2,0))</f>
        <v>#N/A</v>
      </c>
      <c r="K11" s="123"/>
      <c r="L11" s="123"/>
      <c r="M11" s="123"/>
      <c r="N11" s="123"/>
      <c r="O11" s="3" t="e">
        <f t="shared" si="6"/>
        <v>#N/A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 t="e">
        <f t="shared" si="4"/>
        <v>#DIV/0!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 t="s">
        <v>169</v>
      </c>
      <c r="B12" s="126" t="e">
        <f>IF(A12="","",VLOOKUP(A12,'Rég clients'!A:B,2,0))</f>
        <v>#N/A</v>
      </c>
      <c r="C12" s="123"/>
      <c r="D12" s="123"/>
      <c r="E12" s="124"/>
      <c r="F12" s="125"/>
      <c r="G12" s="106" t="e">
        <f t="shared" si="5"/>
        <v>#N/A</v>
      </c>
      <c r="I12" s="107" t="s">
        <v>170</v>
      </c>
      <c r="J12" s="128" t="e">
        <f>IF(I12="","",VLOOKUP(I12,'Rég clients'!A:B,2,0))</f>
        <v>#N/A</v>
      </c>
      <c r="K12" s="123"/>
      <c r="L12" s="123"/>
      <c r="M12" s="123"/>
      <c r="N12" s="123"/>
      <c r="O12" s="3" t="e">
        <f t="shared" si="6"/>
        <v>#N/A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 t="e">
        <f t="shared" si="4"/>
        <v>#DIV/0!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 t="s">
        <v>165</v>
      </c>
      <c r="B13" s="126">
        <f>IF(A13="","",VLOOKUP(A13,'Rég clients'!A:B,2,0))</f>
        <v>100</v>
      </c>
      <c r="C13" s="123"/>
      <c r="D13" s="123"/>
      <c r="E13" s="124" t="s">
        <v>175</v>
      </c>
      <c r="F13" s="125"/>
      <c r="G13" s="106">
        <f t="shared" si="5"/>
        <v>0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 t="e">
        <f t="shared" si="4"/>
        <v>#DIV/0!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 t="e">
        <f t="shared" si="4"/>
        <v>#DIV/0!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 t="e">
        <f t="shared" si="4"/>
        <v>#DIV/0!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 t="e">
        <f t="shared" si="4"/>
        <v>#DIV/0!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 t="e">
        <f t="shared" si="4"/>
        <v>#DIV/0!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 t="e">
        <f t="shared" si="4"/>
        <v>#DIV/0!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 t="e">
        <f t="shared" si="4"/>
        <v>#DIV/0!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 t="e">
        <f t="shared" si="4"/>
        <v>#DIV/0!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 t="e">
        <f t="shared" si="4"/>
        <v>#DIV/0!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 t="e">
        <f t="shared" si="4"/>
        <v>#DIV/0!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 t="e">
        <f t="shared" si="4"/>
        <v>#DIV/0!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 t="e">
        <f t="shared" si="4"/>
        <v>#DIV/0!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 t="e">
        <f t="shared" si="4"/>
        <v>#DIV/0!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 t="e">
        <f t="shared" si="4"/>
        <v>#DIV/0!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 t="e">
        <f t="shared" si="4"/>
        <v>#DIV/0!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 t="e">
        <f t="shared" si="4"/>
        <v>#DIV/0!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 t="e">
        <f t="shared" si="4"/>
        <v>#DIV/0!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 t="e">
        <f t="shared" si="4"/>
        <v>#DIV/0!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 t="e">
        <f t="shared" si="4"/>
        <v>#DIV/0!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 t="e">
        <f t="shared" si="4"/>
        <v>#DIV/0!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 t="e">
        <f t="shared" si="4"/>
        <v>#DIV/0!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 t="e">
        <f t="shared" si="4"/>
        <v>#DIV/0!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 t="e">
        <f t="shared" si="4"/>
        <v>#DIV/0!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 t="e">
        <f t="shared" si="4"/>
        <v>#DIV/0!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 t="e">
        <f t="shared" si="4"/>
        <v>#DIV/0!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 t="e">
        <f t="shared" si="4"/>
        <v>#DIV/0!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 t="e">
        <f t="shared" si="4"/>
        <v>#DIV/0!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 t="e">
        <f t="shared" si="4"/>
        <v>#DIV/0!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 t="e">
        <f t="shared" si="4"/>
        <v>#DIV/0!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 t="e">
        <f t="shared" si="4"/>
        <v>#DIV/0!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 t="e">
        <f t="shared" si="4"/>
        <v>#DIV/0!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 t="e">
        <f t="shared" si="4"/>
        <v>#DIV/0!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 t="e">
        <f t="shared" si="4"/>
        <v>#DIV/0!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 t="e">
        <f t="shared" si="4"/>
        <v>#DIV/0!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 t="e">
        <f t="shared" si="4"/>
        <v>#DIV/0!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 t="e">
        <f t="shared" si="4"/>
        <v>#DIV/0!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 t="e">
        <f t="shared" si="4"/>
        <v>#DIV/0!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 t="e">
        <f t="shared" si="4"/>
        <v>#DIV/0!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 t="e">
        <f t="shared" si="4"/>
        <v>#DIV/0!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 t="e">
        <f t="shared" si="4"/>
        <v>#DIV/0!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 t="e">
        <f t="shared" si="4"/>
        <v>#DIV/0!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 t="e">
        <f t="shared" si="4"/>
        <v>#DIV/0!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 t="e">
        <f t="shared" si="4"/>
        <v>#DIV/0!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 t="e">
        <f t="shared" si="4"/>
        <v>#DIV/0!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 t="e">
        <f t="shared" si="4"/>
        <v>#DIV/0!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 t="e">
        <f t="shared" si="4"/>
        <v>#DIV/0!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 t="e">
        <f t="shared" si="4"/>
        <v>#DIV/0!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 t="e">
        <f t="shared" si="4"/>
        <v>#DIV/0!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 t="e">
        <f t="shared" si="4"/>
        <v>#DIV/0!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 t="e">
        <f t="shared" si="4"/>
        <v>#DIV/0!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 t="e">
        <f t="shared" si="4"/>
        <v>#DIV/0!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 t="e">
        <f t="shared" si="4"/>
        <v>#DIV/0!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 t="e">
        <f t="shared" si="4"/>
        <v>#DIV/0!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 t="e">
        <f t="shared" si="4"/>
        <v>#DIV/0!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 t="e">
        <f t="shared" si="4"/>
        <v>#DIV/0!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 t="e">
        <f t="shared" si="4"/>
        <v>#DIV/0!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 t="e">
        <f t="shared" ref="AB69:AB132" si="12">AA69/$AD$4</f>
        <v>#DIV/0!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 t="e">
        <f t="shared" si="12"/>
        <v>#DIV/0!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 t="e">
        <f t="shared" si="12"/>
        <v>#DIV/0!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 t="e">
        <f t="shared" si="12"/>
        <v>#DIV/0!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 t="e">
        <f t="shared" si="12"/>
        <v>#DIV/0!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 t="e">
        <f t="shared" si="12"/>
        <v>#DIV/0!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 t="e">
        <f t="shared" si="12"/>
        <v>#DIV/0!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 t="e">
        <f t="shared" si="12"/>
        <v>#DIV/0!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 t="e">
        <f t="shared" si="12"/>
        <v>#DIV/0!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 t="e">
        <f t="shared" si="12"/>
        <v>#DIV/0!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 t="e">
        <f t="shared" si="12"/>
        <v>#DIV/0!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 t="e">
        <f t="shared" si="12"/>
        <v>#DIV/0!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 t="e">
        <f t="shared" si="12"/>
        <v>#DIV/0!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 t="e">
        <f t="shared" si="12"/>
        <v>#DIV/0!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 t="e">
        <f t="shared" si="12"/>
        <v>#DIV/0!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 t="e">
        <f t="shared" si="12"/>
        <v>#DIV/0!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 t="e">
        <f t="shared" si="12"/>
        <v>#DIV/0!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 t="e">
        <f t="shared" si="12"/>
        <v>#DIV/0!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 t="e">
        <f t="shared" si="12"/>
        <v>#DIV/0!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 t="e">
        <f t="shared" si="12"/>
        <v>#DIV/0!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 t="e">
        <f t="shared" si="12"/>
        <v>#DIV/0!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 t="e">
        <f t="shared" si="12"/>
        <v>#DIV/0!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 t="e">
        <f t="shared" si="12"/>
        <v>#DIV/0!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 t="e">
        <f t="shared" si="12"/>
        <v>#DIV/0!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 t="e">
        <f t="shared" si="12"/>
        <v>#DIV/0!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 t="e">
        <f t="shared" si="12"/>
        <v>#DIV/0!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 t="e">
        <f t="shared" si="12"/>
        <v>#DIV/0!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 t="e">
        <f t="shared" si="12"/>
        <v>#DIV/0!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 t="e">
        <f t="shared" si="12"/>
        <v>#DIV/0!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 t="e">
        <f t="shared" si="12"/>
        <v>#DIV/0!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 t="e">
        <f t="shared" si="12"/>
        <v>#DIV/0!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 t="e">
        <f t="shared" si="12"/>
        <v>#DIV/0!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 t="e">
        <f t="shared" si="12"/>
        <v>#DIV/0!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 t="e">
        <f t="shared" si="12"/>
        <v>#DIV/0!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 t="e">
        <f t="shared" si="12"/>
        <v>#DIV/0!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 t="e">
        <f t="shared" si="12"/>
        <v>#DIV/0!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 t="e">
        <f t="shared" si="12"/>
        <v>#DIV/0!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 t="e">
        <f t="shared" si="12"/>
        <v>#DIV/0!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 t="e">
        <f t="shared" si="12"/>
        <v>#DIV/0!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 t="e">
        <f t="shared" si="12"/>
        <v>#DIV/0!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 t="e">
        <f t="shared" si="12"/>
        <v>#DIV/0!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 t="e">
        <f t="shared" si="12"/>
        <v>#DIV/0!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/>
      <c r="D111" s="195"/>
      <c r="E111" s="196"/>
      <c r="F111" s="67"/>
      <c r="K111" s="129" t="s">
        <v>133</v>
      </c>
      <c r="L111" s="194"/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 t="e">
        <f t="shared" si="12"/>
        <v>#DIV/0!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 t="e">
        <f t="shared" si="12"/>
        <v>#DIV/0!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 t="e">
        <f t="shared" si="12"/>
        <v>#DIV/0!</v>
      </c>
      <c r="AF113" s="127">
        <f>achats!V111</f>
        <v>0</v>
      </c>
      <c r="AG113" s="127">
        <f t="shared" si="15"/>
        <v>0</v>
      </c>
    </row>
    <row r="114" spans="1:33" x14ac:dyDescent="0.15">
      <c r="A114" s="103" t="s">
        <v>164</v>
      </c>
      <c r="B114" s="126" t="e">
        <f>IF(A114="","",VLOOKUP(A114,'Rég clients'!A:B,2,0))</f>
        <v>#N/A</v>
      </c>
      <c r="C114" s="123"/>
      <c r="D114" s="123"/>
      <c r="E114" s="123"/>
      <c r="F114" s="123"/>
      <c r="G114" s="130" t="e">
        <f>B114*D114</f>
        <v>#N/A</v>
      </c>
      <c r="H114" s="54" t="e">
        <f>SUM(G114:G214)</f>
        <v>#N/A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 t="e">
        <f t="shared" si="12"/>
        <v>#DIV/0!</v>
      </c>
      <c r="AF114" s="127">
        <f>achats!V112</f>
        <v>0</v>
      </c>
      <c r="AG114" s="127">
        <f t="shared" si="15"/>
        <v>0</v>
      </c>
    </row>
    <row r="115" spans="1:33" x14ac:dyDescent="0.15">
      <c r="A115" s="103" t="s">
        <v>164</v>
      </c>
      <c r="B115" s="126" t="e">
        <f>IF(A115="","",VLOOKUP(A115,'Rég clients'!A:B,2,0))</f>
        <v>#N/A</v>
      </c>
      <c r="C115" s="123"/>
      <c r="D115" s="123"/>
      <c r="E115" s="123"/>
      <c r="F115" s="123"/>
      <c r="G115" s="130" t="e">
        <f t="shared" ref="G115:G178" si="16">B115*D115</f>
        <v>#N/A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 t="e">
        <f t="shared" si="12"/>
        <v>#DIV/0!</v>
      </c>
      <c r="AF115" s="127">
        <f>achats!V113</f>
        <v>0</v>
      </c>
      <c r="AG115" s="127">
        <f t="shared" si="15"/>
        <v>0</v>
      </c>
    </row>
    <row r="116" spans="1:33" x14ac:dyDescent="0.15">
      <c r="A116" s="103" t="s">
        <v>163</v>
      </c>
      <c r="B116" s="126" t="e">
        <f>IF(A116="","",VLOOKUP(A116,'Rég clients'!A:B,2,0))</f>
        <v>#N/A</v>
      </c>
      <c r="C116" s="123"/>
      <c r="D116" s="123"/>
      <c r="E116" s="123"/>
      <c r="F116" s="123"/>
      <c r="G116" s="130" t="e">
        <f t="shared" si="16"/>
        <v>#N/A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 t="e">
        <f t="shared" si="12"/>
        <v>#DIV/0!</v>
      </c>
      <c r="AF116" s="127">
        <f>achats!V114</f>
        <v>0</v>
      </c>
      <c r="AG116" s="127">
        <f t="shared" si="15"/>
        <v>0</v>
      </c>
    </row>
    <row r="117" spans="1:33" x14ac:dyDescent="0.15">
      <c r="A117" s="103" t="s">
        <v>171</v>
      </c>
      <c r="B117" s="126" t="e">
        <f>IF(A117="","",VLOOKUP(A117,'Rég clients'!A:B,2,0))</f>
        <v>#N/A</v>
      </c>
      <c r="C117" s="123"/>
      <c r="D117" s="123"/>
      <c r="E117" s="123"/>
      <c r="F117" s="123"/>
      <c r="G117" s="130" t="e">
        <f t="shared" si="16"/>
        <v>#N/A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 t="e">
        <f t="shared" si="12"/>
        <v>#DIV/0!</v>
      </c>
      <c r="AF117" s="127">
        <f>achats!V115</f>
        <v>0</v>
      </c>
      <c r="AG117" s="127">
        <f t="shared" si="15"/>
        <v>0</v>
      </c>
    </row>
    <row r="118" spans="1:33" x14ac:dyDescent="0.15">
      <c r="A118" s="103" t="s">
        <v>165</v>
      </c>
      <c r="B118" s="126">
        <f>IF(A118="","",VLOOKUP(A118,'Rég clients'!A:B,2,0))</f>
        <v>100</v>
      </c>
      <c r="C118" s="123"/>
      <c r="D118" s="123"/>
      <c r="E118" s="123"/>
      <c r="F118" s="123"/>
      <c r="G118" s="130">
        <f t="shared" si="16"/>
        <v>0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 t="e">
        <f t="shared" si="12"/>
        <v>#DIV/0!</v>
      </c>
      <c r="AF118" s="127">
        <f>achats!V116</f>
        <v>0</v>
      </c>
      <c r="AG118" s="127">
        <f t="shared" si="15"/>
        <v>0</v>
      </c>
    </row>
    <row r="119" spans="1:33" x14ac:dyDescent="0.15">
      <c r="A119" s="103" t="s">
        <v>165</v>
      </c>
      <c r="B119" s="126">
        <f>IF(A119="","",VLOOKUP(A119,'Rég clients'!A:B,2,0))</f>
        <v>100</v>
      </c>
      <c r="C119" s="123"/>
      <c r="D119" s="123"/>
      <c r="E119" s="123"/>
      <c r="F119" s="123"/>
      <c r="G119" s="130">
        <f t="shared" si="16"/>
        <v>0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 t="e">
        <f t="shared" si="12"/>
        <v>#DIV/0!</v>
      </c>
      <c r="AF119" s="127">
        <f>achats!V117</f>
        <v>0</v>
      </c>
      <c r="AG119" s="127">
        <f t="shared" si="15"/>
        <v>0</v>
      </c>
    </row>
    <row r="120" spans="1:33" x14ac:dyDescent="0.15">
      <c r="A120" s="103" t="s">
        <v>168</v>
      </c>
      <c r="B120" s="126" t="e">
        <f>IF(A120="","",VLOOKUP(A120,'Rég clients'!A:B,2,0))</f>
        <v>#N/A</v>
      </c>
      <c r="C120" s="123"/>
      <c r="D120" s="123"/>
      <c r="E120" s="123"/>
      <c r="F120" s="123"/>
      <c r="G120" s="130" t="e">
        <f t="shared" si="16"/>
        <v>#N/A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 t="e">
        <f t="shared" si="12"/>
        <v>#DIV/0!</v>
      </c>
      <c r="AF120" s="127">
        <f>achats!V118</f>
        <v>0</v>
      </c>
      <c r="AG120" s="127">
        <f t="shared" si="15"/>
        <v>0</v>
      </c>
    </row>
    <row r="121" spans="1:33" x14ac:dyDescent="0.15">
      <c r="A121" s="103" t="s">
        <v>172</v>
      </c>
      <c r="B121" s="126" t="e">
        <f>IF(A121="","",VLOOKUP(A121,'Rég clients'!A:B,2,0))</f>
        <v>#N/A</v>
      </c>
      <c r="C121" s="123"/>
      <c r="D121" s="123"/>
      <c r="E121" s="123"/>
      <c r="F121" s="123"/>
      <c r="G121" s="130" t="e">
        <f t="shared" si="16"/>
        <v>#N/A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 t="e">
        <f t="shared" si="12"/>
        <v>#DIV/0!</v>
      </c>
      <c r="AF121" s="127">
        <f>achats!V119</f>
        <v>0</v>
      </c>
      <c r="AG121" s="127">
        <f t="shared" si="15"/>
        <v>0</v>
      </c>
    </row>
    <row r="122" spans="1:33" x14ac:dyDescent="0.15">
      <c r="A122" s="103" t="s">
        <v>169</v>
      </c>
      <c r="B122" s="126" t="e">
        <f>IF(A122="","",VLOOKUP(A122,'Rég clients'!A:B,2,0))</f>
        <v>#N/A</v>
      </c>
      <c r="C122" s="123"/>
      <c r="D122" s="123"/>
      <c r="E122" s="123"/>
      <c r="F122" s="123"/>
      <c r="G122" s="130" t="e">
        <f t="shared" si="16"/>
        <v>#N/A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 t="e">
        <f t="shared" si="12"/>
        <v>#DIV/0!</v>
      </c>
      <c r="AF122" s="127">
        <f>achats!V120</f>
        <v>0</v>
      </c>
      <c r="AG122" s="127">
        <f t="shared" si="15"/>
        <v>0</v>
      </c>
    </row>
    <row r="123" spans="1:33" x14ac:dyDescent="0.15">
      <c r="A123" s="103" t="s">
        <v>170</v>
      </c>
      <c r="B123" s="126" t="e">
        <f>IF(A123="","",VLOOKUP(A123,'Rég clients'!A:B,2,0))</f>
        <v>#N/A</v>
      </c>
      <c r="C123" s="123"/>
      <c r="D123" s="123"/>
      <c r="E123" s="123"/>
      <c r="F123" s="123"/>
      <c r="G123" s="130" t="e">
        <f t="shared" si="16"/>
        <v>#N/A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 t="e">
        <f t="shared" si="12"/>
        <v>#DIV/0!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 t="e">
        <f t="shared" si="12"/>
        <v>#DIV/0!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 t="e">
        <f t="shared" si="12"/>
        <v>#DIV/0!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 t="e">
        <f t="shared" si="12"/>
        <v>#DIV/0!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 t="e">
        <f t="shared" si="12"/>
        <v>#DIV/0!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 t="e">
        <f t="shared" si="12"/>
        <v>#DIV/0!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 t="e">
        <f t="shared" si="12"/>
        <v>#DIV/0!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 t="e">
        <f t="shared" si="12"/>
        <v>#DIV/0!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 t="e">
        <f t="shared" si="12"/>
        <v>#DIV/0!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 t="e">
        <f t="shared" si="12"/>
        <v>#DIV/0!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 t="e">
        <f t="shared" ref="AB133:AB196" si="22">AA133/$AD$4</f>
        <v>#DIV/0!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 t="e">
        <f t="shared" si="22"/>
        <v>#DIV/0!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 t="e">
        <f t="shared" si="22"/>
        <v>#DIV/0!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 t="e">
        <f t="shared" si="22"/>
        <v>#DIV/0!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 t="e">
        <f t="shared" si="22"/>
        <v>#DIV/0!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 t="e">
        <f t="shared" si="22"/>
        <v>#DIV/0!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 t="e">
        <f t="shared" si="22"/>
        <v>#DIV/0!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 t="e">
        <f t="shared" si="22"/>
        <v>#DIV/0!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 t="e">
        <f t="shared" si="22"/>
        <v>#DIV/0!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 t="e">
        <f t="shared" si="22"/>
        <v>#DIV/0!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 t="e">
        <f t="shared" si="22"/>
        <v>#DIV/0!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 t="e">
        <f t="shared" si="22"/>
        <v>#DIV/0!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 t="e">
        <f t="shared" si="22"/>
        <v>#DIV/0!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 t="e">
        <f t="shared" si="22"/>
        <v>#DIV/0!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 t="e">
        <f t="shared" si="22"/>
        <v>#DIV/0!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 t="e">
        <f t="shared" si="22"/>
        <v>#DIV/0!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 t="e">
        <f t="shared" si="22"/>
        <v>#DIV/0!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 t="e">
        <f t="shared" si="22"/>
        <v>#DIV/0!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 t="e">
        <f t="shared" si="22"/>
        <v>#DIV/0!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 t="e">
        <f t="shared" si="22"/>
        <v>#DIV/0!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 t="e">
        <f t="shared" si="22"/>
        <v>#DIV/0!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 t="e">
        <f t="shared" si="22"/>
        <v>#DIV/0!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 t="e">
        <f t="shared" si="22"/>
        <v>#DIV/0!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 t="e">
        <f t="shared" si="22"/>
        <v>#DIV/0!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 t="e">
        <f t="shared" si="22"/>
        <v>#DIV/0!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 t="e">
        <f t="shared" si="22"/>
        <v>#DIV/0!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 t="e">
        <f t="shared" si="22"/>
        <v>#DIV/0!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 t="e">
        <f t="shared" si="22"/>
        <v>#DIV/0!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 t="e">
        <f t="shared" si="22"/>
        <v>#DIV/0!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 t="e">
        <f t="shared" si="22"/>
        <v>#DIV/0!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 t="e">
        <f t="shared" si="22"/>
        <v>#DIV/0!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 t="e">
        <f t="shared" si="22"/>
        <v>#DIV/0!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 t="e">
        <f t="shared" si="22"/>
        <v>#DIV/0!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 t="e">
        <f t="shared" si="22"/>
        <v>#DIV/0!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 t="e">
        <f t="shared" si="22"/>
        <v>#DIV/0!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 t="e">
        <f t="shared" si="22"/>
        <v>#DIV/0!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 t="e">
        <f t="shared" si="22"/>
        <v>#DIV/0!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 t="e">
        <f t="shared" si="22"/>
        <v>#DIV/0!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 t="e">
        <f t="shared" si="22"/>
        <v>#DIV/0!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 t="e">
        <f t="shared" si="22"/>
        <v>#DIV/0!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 t="e">
        <f t="shared" si="22"/>
        <v>#DIV/0!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 t="e">
        <f t="shared" si="22"/>
        <v>#DIV/0!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 t="e">
        <f t="shared" si="22"/>
        <v>#DIV/0!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 t="e">
        <f t="shared" si="22"/>
        <v>#DIV/0!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 t="e">
        <f t="shared" si="22"/>
        <v>#DIV/0!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 t="e">
        <f t="shared" si="22"/>
        <v>#DIV/0!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 t="e">
        <f t="shared" si="22"/>
        <v>#DIV/0!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 t="e">
        <f t="shared" si="22"/>
        <v>#DIV/0!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 t="e">
        <f t="shared" si="22"/>
        <v>#DIV/0!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 t="e">
        <f t="shared" si="22"/>
        <v>#DIV/0!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 t="e">
        <f t="shared" si="22"/>
        <v>#DIV/0!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 t="e">
        <f t="shared" si="22"/>
        <v>#DIV/0!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 t="e">
        <f t="shared" si="22"/>
        <v>#DIV/0!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 t="e">
        <f t="shared" si="22"/>
        <v>#DIV/0!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 t="e">
        <f t="shared" si="22"/>
        <v>#DIV/0!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 t="e">
        <f t="shared" si="22"/>
        <v>#DIV/0!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 t="e">
        <f t="shared" si="22"/>
        <v>#DIV/0!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 t="e">
        <f t="shared" si="22"/>
        <v>#DIV/0!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 t="e">
        <f t="shared" si="22"/>
        <v>#DIV/0!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 t="e">
        <f t="shared" si="22"/>
        <v>#DIV/0!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 t="e">
        <f t="shared" si="22"/>
        <v>#DIV/0!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 t="e">
        <f t="shared" si="22"/>
        <v>#DIV/0!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 t="e">
        <f t="shared" si="22"/>
        <v>#DIV/0!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 t="e">
        <f t="shared" si="22"/>
        <v>#DIV/0!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16" si="26">A411</f>
        <v>0</v>
      </c>
      <c r="Y197" s="7">
        <f t="shared" ref="Y197:Y216" si="27">SUMIF(E:E,A411,D:D)</f>
        <v>0</v>
      </c>
      <c r="Z197" s="7">
        <f t="shared" ref="Z197:Z216" si="28">SUMIF(M:M,A411,L:L)</f>
        <v>0</v>
      </c>
      <c r="AA197" s="7">
        <f t="shared" ref="AA197:AA216" si="29">SUM(Y197:Z197)</f>
        <v>0</v>
      </c>
      <c r="AB197" s="72" t="e">
        <f t="shared" ref="AB197:AB216" si="30">AA197/$AD$4</f>
        <v>#DIV/0!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 t="e">
        <f t="shared" si="30"/>
        <v>#DIV/0!</v>
      </c>
      <c r="AF198" s="127">
        <f>achats!V196</f>
        <v>0</v>
      </c>
      <c r="AG198" s="127">
        <f t="shared" ref="AG198:AG216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 t="e">
        <f t="shared" si="30"/>
        <v>#DIV/0!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 t="e">
        <f t="shared" si="30"/>
        <v>#DIV/0!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 t="e">
        <f t="shared" si="30"/>
        <v>#DIV/0!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 t="e">
        <f t="shared" si="30"/>
        <v>#DIV/0!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 t="e">
        <f t="shared" si="30"/>
        <v>#DIV/0!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 t="e">
        <f t="shared" si="30"/>
        <v>#DIV/0!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 t="e">
        <f t="shared" si="30"/>
        <v>#DIV/0!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 t="e">
        <f t="shared" si="30"/>
        <v>#DIV/0!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 t="e">
        <f t="shared" si="30"/>
        <v>#DIV/0!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 t="e">
        <f t="shared" si="30"/>
        <v>#DIV/0!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 t="e">
        <f t="shared" si="30"/>
        <v>#DIV/0!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 t="e">
        <f t="shared" si="30"/>
        <v>#DIV/0!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 t="e">
        <f t="shared" si="30"/>
        <v>#DIV/0!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 t="e">
        <f t="shared" si="30"/>
        <v>#DIV/0!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 t="e">
        <f t="shared" si="30"/>
        <v>#DIV/0!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 t="e">
        <f t="shared" si="30"/>
        <v>#DIV/0!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 t="e">
        <f t="shared" si="30"/>
        <v>#DIV/0!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 t="e">
        <f t="shared" si="30"/>
        <v>#DIV/0!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ref="X217:X248" si="32">A431</f>
        <v>0</v>
      </c>
      <c r="Y217" s="7">
        <f t="shared" ref="Y217:Y280" si="33">SUMIF(E:E,A431,D:D)</f>
        <v>0</v>
      </c>
      <c r="Z217" s="7">
        <f t="shared" ref="Z217:Z280" si="34">SUMIF(M:M,A431,L:L)</f>
        <v>0</v>
      </c>
      <c r="AA217" s="7">
        <f t="shared" ref="AA217:AA280" si="35">SUM(Y217:Z217)</f>
        <v>0</v>
      </c>
      <c r="AB217" s="72" t="e">
        <f t="shared" ref="AB217:AB280" si="36">AA217/$AD$4</f>
        <v>#DIV/0!</v>
      </c>
      <c r="AF217" s="127">
        <f>achats!V215</f>
        <v>0</v>
      </c>
      <c r="AG217" s="127">
        <f t="shared" ref="AG217:AG280" si="37">(SUMIF(F:F,AF217,G:G))+(SUMIF(N:N,AF217,O:O))</f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 t="e">
        <f>AB4</f>
        <v>#DIV/0!</v>
      </c>
      <c r="D218" s="73" t="e">
        <f>AD5</f>
        <v>#DIV/0!</v>
      </c>
      <c r="E218" s="75"/>
      <c r="F218" s="100"/>
      <c r="X218" s="7">
        <f t="shared" si="32"/>
        <v>0</v>
      </c>
      <c r="Y218" s="7">
        <f t="shared" si="33"/>
        <v>0</v>
      </c>
      <c r="Z218" s="7">
        <f t="shared" si="34"/>
        <v>0</v>
      </c>
      <c r="AA218" s="7">
        <f t="shared" si="35"/>
        <v>0</v>
      </c>
      <c r="AB218" s="72" t="e">
        <f t="shared" si="36"/>
        <v>#DIV/0!</v>
      </c>
      <c r="AF218" s="127">
        <f>achats!V216</f>
        <v>0</v>
      </c>
      <c r="AG218" s="127">
        <f t="shared" si="37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8">SUMIF($E$5:$E$105,A219,$G$5:$G$105)+SUMIF($M$5:$M$105,A219,$O$5:$O$105)+SUMIF($E$114:$E$214,A219,$G$114:$G$214)+SUMIF($M$114:$M$214,A219,$O$114:$O$214)</f>
        <v>0</v>
      </c>
      <c r="C219" s="133" t="e">
        <f t="shared" ref="C219:C282" si="39">AB5</f>
        <v>#DIV/0!</v>
      </c>
      <c r="X219" s="7">
        <f t="shared" si="32"/>
        <v>0</v>
      </c>
      <c r="Y219" s="7">
        <f t="shared" si="33"/>
        <v>0</v>
      </c>
      <c r="Z219" s="7">
        <f t="shared" si="34"/>
        <v>0</v>
      </c>
      <c r="AA219" s="7">
        <f t="shared" si="35"/>
        <v>0</v>
      </c>
      <c r="AB219" s="72" t="e">
        <f t="shared" si="36"/>
        <v>#DIV/0!</v>
      </c>
      <c r="AF219" s="127">
        <f>achats!V217</f>
        <v>0</v>
      </c>
      <c r="AG219" s="127">
        <f t="shared" si="37"/>
        <v>0</v>
      </c>
    </row>
    <row r="220" spans="1:33" ht="14.25" customHeight="1" x14ac:dyDescent="0.15">
      <c r="A220" s="52" t="str">
        <f>'tab bord'!L6</f>
        <v>Bab ftouh</v>
      </c>
      <c r="B220" s="132">
        <f t="shared" si="38"/>
        <v>0</v>
      </c>
      <c r="C220" s="133" t="e">
        <f t="shared" si="39"/>
        <v>#DIV/0!</v>
      </c>
      <c r="X220" s="7">
        <f t="shared" si="32"/>
        <v>0</v>
      </c>
      <c r="Y220" s="7">
        <f t="shared" si="33"/>
        <v>0</v>
      </c>
      <c r="Z220" s="7">
        <f t="shared" si="34"/>
        <v>0</v>
      </c>
      <c r="AA220" s="7">
        <f t="shared" si="35"/>
        <v>0</v>
      </c>
      <c r="AB220" s="72" t="e">
        <f t="shared" si="36"/>
        <v>#DIV/0!</v>
      </c>
      <c r="AF220" s="127">
        <f>achats!V218</f>
        <v>0</v>
      </c>
      <c r="AG220" s="127">
        <f t="shared" si="37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8"/>
        <v>0</v>
      </c>
      <c r="C221" s="133" t="e">
        <f t="shared" si="39"/>
        <v>#DIV/0!</v>
      </c>
      <c r="X221" s="7">
        <f t="shared" si="32"/>
        <v>0</v>
      </c>
      <c r="Y221" s="7">
        <f t="shared" si="33"/>
        <v>0</v>
      </c>
      <c r="Z221" s="7">
        <f t="shared" si="34"/>
        <v>0</v>
      </c>
      <c r="AA221" s="7">
        <f t="shared" si="35"/>
        <v>0</v>
      </c>
      <c r="AB221" s="72" t="e">
        <f t="shared" si="36"/>
        <v>#DIV/0!</v>
      </c>
      <c r="AF221" s="127">
        <f>achats!V219</f>
        <v>0</v>
      </c>
      <c r="AG221" s="127">
        <f t="shared" si="37"/>
        <v>0</v>
      </c>
    </row>
    <row r="222" spans="1:33" ht="15.75" customHeight="1" x14ac:dyDescent="0.15">
      <c r="A222" s="52">
        <f>'tab bord'!L8</f>
        <v>0</v>
      </c>
      <c r="B222" s="132">
        <f t="shared" si="38"/>
        <v>0</v>
      </c>
      <c r="C222" s="133" t="e">
        <f t="shared" si="39"/>
        <v>#DIV/0!</v>
      </c>
      <c r="X222" s="7">
        <f t="shared" si="32"/>
        <v>0</v>
      </c>
      <c r="Y222" s="7">
        <f t="shared" si="33"/>
        <v>0</v>
      </c>
      <c r="Z222" s="7">
        <f t="shared" si="34"/>
        <v>0</v>
      </c>
      <c r="AA222" s="7">
        <f t="shared" si="35"/>
        <v>0</v>
      </c>
      <c r="AB222" s="72" t="e">
        <f t="shared" si="36"/>
        <v>#DIV/0!</v>
      </c>
      <c r="AF222" s="127">
        <f>achats!V220</f>
        <v>0</v>
      </c>
      <c r="AG222" s="127">
        <f t="shared" si="37"/>
        <v>0</v>
      </c>
    </row>
    <row r="223" spans="1:33" x14ac:dyDescent="0.15">
      <c r="A223" s="52">
        <f>'tab bord'!L9</f>
        <v>0</v>
      </c>
      <c r="B223" s="132">
        <f t="shared" si="38"/>
        <v>0</v>
      </c>
      <c r="C223" s="133" t="e">
        <f t="shared" si="39"/>
        <v>#DIV/0!</v>
      </c>
      <c r="X223" s="7">
        <f t="shared" si="32"/>
        <v>0</v>
      </c>
      <c r="Y223" s="7">
        <f t="shared" si="33"/>
        <v>0</v>
      </c>
      <c r="Z223" s="7">
        <f t="shared" si="34"/>
        <v>0</v>
      </c>
      <c r="AA223" s="7">
        <f t="shared" si="35"/>
        <v>0</v>
      </c>
      <c r="AB223" s="72" t="e">
        <f t="shared" si="36"/>
        <v>#DIV/0!</v>
      </c>
      <c r="AF223" s="127">
        <f>achats!V221</f>
        <v>0</v>
      </c>
      <c r="AG223" s="127">
        <f t="shared" si="37"/>
        <v>0</v>
      </c>
    </row>
    <row r="224" spans="1:33" x14ac:dyDescent="0.15">
      <c r="A224" s="52">
        <f>'tab bord'!L10</f>
        <v>0</v>
      </c>
      <c r="B224" s="132">
        <f t="shared" si="38"/>
        <v>0</v>
      </c>
      <c r="C224" s="133" t="e">
        <f t="shared" si="39"/>
        <v>#DIV/0!</v>
      </c>
      <c r="X224" s="7">
        <f t="shared" si="32"/>
        <v>0</v>
      </c>
      <c r="Y224" s="7">
        <f t="shared" si="33"/>
        <v>0</v>
      </c>
      <c r="Z224" s="7">
        <f t="shared" si="34"/>
        <v>0</v>
      </c>
      <c r="AA224" s="7">
        <f t="shared" si="35"/>
        <v>0</v>
      </c>
      <c r="AB224" s="72" t="e">
        <f t="shared" si="36"/>
        <v>#DIV/0!</v>
      </c>
      <c r="AF224" s="127">
        <f>achats!V222</f>
        <v>0</v>
      </c>
      <c r="AG224" s="127">
        <f t="shared" si="37"/>
        <v>0</v>
      </c>
    </row>
    <row r="225" spans="1:33" x14ac:dyDescent="0.15">
      <c r="A225" s="52">
        <f>'tab bord'!L11</f>
        <v>0</v>
      </c>
      <c r="B225" s="132">
        <f t="shared" si="38"/>
        <v>0</v>
      </c>
      <c r="C225" s="133" t="e">
        <f t="shared" si="39"/>
        <v>#DIV/0!</v>
      </c>
      <c r="X225" s="7">
        <f t="shared" si="32"/>
        <v>0</v>
      </c>
      <c r="Y225" s="7">
        <f t="shared" si="33"/>
        <v>0</v>
      </c>
      <c r="Z225" s="7">
        <f t="shared" si="34"/>
        <v>0</v>
      </c>
      <c r="AA225" s="7">
        <f t="shared" si="35"/>
        <v>0</v>
      </c>
      <c r="AB225" s="72" t="e">
        <f t="shared" si="36"/>
        <v>#DIV/0!</v>
      </c>
      <c r="AF225" s="127">
        <f>achats!V223</f>
        <v>0</v>
      </c>
      <c r="AG225" s="127">
        <f t="shared" si="37"/>
        <v>0</v>
      </c>
    </row>
    <row r="226" spans="1:33" x14ac:dyDescent="0.15">
      <c r="A226" s="52">
        <f>'tab bord'!L12</f>
        <v>0</v>
      </c>
      <c r="B226" s="132">
        <f t="shared" si="38"/>
        <v>0</v>
      </c>
      <c r="C226" s="133" t="e">
        <f t="shared" si="39"/>
        <v>#DIV/0!</v>
      </c>
      <c r="X226" s="7">
        <f t="shared" si="32"/>
        <v>0</v>
      </c>
      <c r="Y226" s="7">
        <f t="shared" si="33"/>
        <v>0</v>
      </c>
      <c r="Z226" s="7">
        <f t="shared" si="34"/>
        <v>0</v>
      </c>
      <c r="AA226" s="7">
        <f t="shared" si="35"/>
        <v>0</v>
      </c>
      <c r="AB226" s="72" t="e">
        <f t="shared" si="36"/>
        <v>#DIV/0!</v>
      </c>
      <c r="AF226" s="127">
        <f>achats!V224</f>
        <v>0</v>
      </c>
      <c r="AG226" s="127">
        <f t="shared" si="37"/>
        <v>0</v>
      </c>
    </row>
    <row r="227" spans="1:33" x14ac:dyDescent="0.15">
      <c r="A227" s="52">
        <f>'tab bord'!L13</f>
        <v>0</v>
      </c>
      <c r="B227" s="132">
        <f t="shared" si="38"/>
        <v>0</v>
      </c>
      <c r="C227" s="133" t="e">
        <f t="shared" si="39"/>
        <v>#DIV/0!</v>
      </c>
      <c r="X227" s="7">
        <f t="shared" si="32"/>
        <v>0</v>
      </c>
      <c r="Y227" s="7">
        <f t="shared" si="33"/>
        <v>0</v>
      </c>
      <c r="Z227" s="7">
        <f t="shared" si="34"/>
        <v>0</v>
      </c>
      <c r="AA227" s="7">
        <f t="shared" si="35"/>
        <v>0</v>
      </c>
      <c r="AB227" s="72" t="e">
        <f t="shared" si="36"/>
        <v>#DIV/0!</v>
      </c>
      <c r="AF227" s="127">
        <f>achats!V225</f>
        <v>0</v>
      </c>
      <c r="AG227" s="127">
        <f t="shared" si="37"/>
        <v>0</v>
      </c>
    </row>
    <row r="228" spans="1:33" x14ac:dyDescent="0.15">
      <c r="A228" s="52">
        <f>'tab bord'!L14</f>
        <v>0</v>
      </c>
      <c r="B228" s="132">
        <f t="shared" si="38"/>
        <v>0</v>
      </c>
      <c r="C228" s="133" t="e">
        <f t="shared" si="39"/>
        <v>#DIV/0!</v>
      </c>
      <c r="X228" s="7">
        <f t="shared" si="32"/>
        <v>0</v>
      </c>
      <c r="Y228" s="7">
        <f t="shared" si="33"/>
        <v>0</v>
      </c>
      <c r="Z228" s="7">
        <f t="shared" si="34"/>
        <v>0</v>
      </c>
      <c r="AA228" s="7">
        <f t="shared" si="35"/>
        <v>0</v>
      </c>
      <c r="AB228" s="72" t="e">
        <f t="shared" si="36"/>
        <v>#DIV/0!</v>
      </c>
      <c r="AF228" s="127">
        <f>achats!V226</f>
        <v>0</v>
      </c>
      <c r="AG228" s="127">
        <f t="shared" si="37"/>
        <v>0</v>
      </c>
    </row>
    <row r="229" spans="1:33" x14ac:dyDescent="0.15">
      <c r="A229" s="52">
        <f>'tab bord'!L15</f>
        <v>0</v>
      </c>
      <c r="B229" s="132">
        <f t="shared" si="38"/>
        <v>0</v>
      </c>
      <c r="C229" s="133" t="e">
        <f t="shared" si="39"/>
        <v>#DIV/0!</v>
      </c>
      <c r="X229" s="7">
        <f t="shared" si="32"/>
        <v>0</v>
      </c>
      <c r="Y229" s="7">
        <f t="shared" si="33"/>
        <v>0</v>
      </c>
      <c r="Z229" s="7">
        <f t="shared" si="34"/>
        <v>0</v>
      </c>
      <c r="AA229" s="7">
        <f t="shared" si="35"/>
        <v>0</v>
      </c>
      <c r="AB229" s="72" t="e">
        <f t="shared" si="36"/>
        <v>#DIV/0!</v>
      </c>
      <c r="AF229" s="127">
        <f>achats!V227</f>
        <v>0</v>
      </c>
      <c r="AG229" s="127">
        <f t="shared" si="37"/>
        <v>0</v>
      </c>
    </row>
    <row r="230" spans="1:33" x14ac:dyDescent="0.15">
      <c r="A230" s="52">
        <f>'tab bord'!L16</f>
        <v>0</v>
      </c>
      <c r="B230" s="132">
        <f t="shared" si="38"/>
        <v>0</v>
      </c>
      <c r="C230" s="133" t="e">
        <f t="shared" si="39"/>
        <v>#DIV/0!</v>
      </c>
      <c r="X230" s="7">
        <f t="shared" si="32"/>
        <v>0</v>
      </c>
      <c r="Y230" s="7">
        <f t="shared" si="33"/>
        <v>0</v>
      </c>
      <c r="Z230" s="7">
        <f t="shared" si="34"/>
        <v>0</v>
      </c>
      <c r="AA230" s="7">
        <f t="shared" si="35"/>
        <v>0</v>
      </c>
      <c r="AB230" s="72" t="e">
        <f t="shared" si="36"/>
        <v>#DIV/0!</v>
      </c>
      <c r="AF230" s="127">
        <f>achats!V228</f>
        <v>0</v>
      </c>
      <c r="AG230" s="127">
        <f t="shared" si="37"/>
        <v>0</v>
      </c>
    </row>
    <row r="231" spans="1:33" x14ac:dyDescent="0.15">
      <c r="A231" s="52">
        <f>'tab bord'!L17</f>
        <v>0</v>
      </c>
      <c r="B231" s="132">
        <f t="shared" si="38"/>
        <v>0</v>
      </c>
      <c r="C231" s="133" t="e">
        <f t="shared" si="39"/>
        <v>#DIV/0!</v>
      </c>
      <c r="X231" s="7">
        <f t="shared" si="32"/>
        <v>0</v>
      </c>
      <c r="Y231" s="7">
        <f t="shared" si="33"/>
        <v>0</v>
      </c>
      <c r="Z231" s="7">
        <f t="shared" si="34"/>
        <v>0</v>
      </c>
      <c r="AA231" s="7">
        <f t="shared" si="35"/>
        <v>0</v>
      </c>
      <c r="AB231" s="72" t="e">
        <f t="shared" si="36"/>
        <v>#DIV/0!</v>
      </c>
      <c r="AF231" s="127">
        <f>achats!V229</f>
        <v>0</v>
      </c>
      <c r="AG231" s="127">
        <f t="shared" si="37"/>
        <v>0</v>
      </c>
    </row>
    <row r="232" spans="1:33" x14ac:dyDescent="0.15">
      <c r="A232" s="52">
        <f>'tab bord'!L18</f>
        <v>0</v>
      </c>
      <c r="B232" s="132">
        <f t="shared" si="38"/>
        <v>0</v>
      </c>
      <c r="C232" s="133" t="e">
        <f t="shared" si="39"/>
        <v>#DIV/0!</v>
      </c>
      <c r="X232" s="7">
        <f t="shared" si="32"/>
        <v>0</v>
      </c>
      <c r="Y232" s="7">
        <f t="shared" si="33"/>
        <v>0</v>
      </c>
      <c r="Z232" s="7">
        <f t="shared" si="34"/>
        <v>0</v>
      </c>
      <c r="AA232" s="7">
        <f t="shared" si="35"/>
        <v>0</v>
      </c>
      <c r="AB232" s="72" t="e">
        <f t="shared" si="36"/>
        <v>#DIV/0!</v>
      </c>
      <c r="AF232" s="127">
        <f>achats!V230</f>
        <v>0</v>
      </c>
      <c r="AG232" s="127">
        <f t="shared" si="37"/>
        <v>0</v>
      </c>
    </row>
    <row r="233" spans="1:33" x14ac:dyDescent="0.15">
      <c r="A233" s="52">
        <f>'tab bord'!L19</f>
        <v>0</v>
      </c>
      <c r="B233" s="132">
        <f t="shared" si="38"/>
        <v>0</v>
      </c>
      <c r="C233" s="133" t="e">
        <f t="shared" si="39"/>
        <v>#DIV/0!</v>
      </c>
      <c r="X233" s="7">
        <f t="shared" si="32"/>
        <v>0</v>
      </c>
      <c r="Y233" s="7">
        <f t="shared" si="33"/>
        <v>0</v>
      </c>
      <c r="Z233" s="7">
        <f t="shared" si="34"/>
        <v>0</v>
      </c>
      <c r="AA233" s="7">
        <f t="shared" si="35"/>
        <v>0</v>
      </c>
      <c r="AB233" s="72" t="e">
        <f t="shared" si="36"/>
        <v>#DIV/0!</v>
      </c>
      <c r="AF233" s="127">
        <f>achats!V231</f>
        <v>0</v>
      </c>
      <c r="AG233" s="127">
        <f t="shared" si="37"/>
        <v>0</v>
      </c>
    </row>
    <row r="234" spans="1:33" x14ac:dyDescent="0.15">
      <c r="A234" s="52">
        <f>'tab bord'!L20</f>
        <v>0</v>
      </c>
      <c r="B234" s="132">
        <f t="shared" si="38"/>
        <v>0</v>
      </c>
      <c r="C234" s="133" t="e">
        <f t="shared" si="39"/>
        <v>#DIV/0!</v>
      </c>
      <c r="X234" s="7">
        <f t="shared" si="32"/>
        <v>0</v>
      </c>
      <c r="Y234" s="7">
        <f t="shared" si="33"/>
        <v>0</v>
      </c>
      <c r="Z234" s="7">
        <f t="shared" si="34"/>
        <v>0</v>
      </c>
      <c r="AA234" s="7">
        <f t="shared" si="35"/>
        <v>0</v>
      </c>
      <c r="AB234" s="72" t="e">
        <f t="shared" si="36"/>
        <v>#DIV/0!</v>
      </c>
      <c r="AF234" s="127">
        <f>achats!V232</f>
        <v>0</v>
      </c>
      <c r="AG234" s="127">
        <f t="shared" si="37"/>
        <v>0</v>
      </c>
    </row>
    <row r="235" spans="1:33" x14ac:dyDescent="0.15">
      <c r="A235" s="52">
        <f>'tab bord'!L21</f>
        <v>0</v>
      </c>
      <c r="B235" s="132">
        <f t="shared" si="38"/>
        <v>0</v>
      </c>
      <c r="C235" s="133" t="e">
        <f t="shared" si="39"/>
        <v>#DIV/0!</v>
      </c>
      <c r="X235" s="7">
        <f t="shared" si="32"/>
        <v>0</v>
      </c>
      <c r="Y235" s="7">
        <f t="shared" si="33"/>
        <v>0</v>
      </c>
      <c r="Z235" s="7">
        <f t="shared" si="34"/>
        <v>0</v>
      </c>
      <c r="AA235" s="7">
        <f t="shared" si="35"/>
        <v>0</v>
      </c>
      <c r="AB235" s="72" t="e">
        <f t="shared" si="36"/>
        <v>#DIV/0!</v>
      </c>
      <c r="AF235" s="127">
        <f>achats!V233</f>
        <v>0</v>
      </c>
      <c r="AG235" s="127">
        <f t="shared" si="37"/>
        <v>0</v>
      </c>
    </row>
    <row r="236" spans="1:33" x14ac:dyDescent="0.15">
      <c r="A236" s="52">
        <f>'tab bord'!L22</f>
        <v>0</v>
      </c>
      <c r="B236" s="132">
        <f t="shared" si="38"/>
        <v>0</v>
      </c>
      <c r="C236" s="133" t="e">
        <f t="shared" si="39"/>
        <v>#DIV/0!</v>
      </c>
      <c r="X236" s="7">
        <f t="shared" si="32"/>
        <v>0</v>
      </c>
      <c r="Y236" s="7">
        <f t="shared" si="33"/>
        <v>0</v>
      </c>
      <c r="Z236" s="7">
        <f t="shared" si="34"/>
        <v>0</v>
      </c>
      <c r="AA236" s="7">
        <f t="shared" si="35"/>
        <v>0</v>
      </c>
      <c r="AB236" s="72" t="e">
        <f t="shared" si="36"/>
        <v>#DIV/0!</v>
      </c>
      <c r="AF236" s="127">
        <f>achats!V234</f>
        <v>0</v>
      </c>
      <c r="AG236" s="127">
        <f t="shared" si="37"/>
        <v>0</v>
      </c>
    </row>
    <row r="237" spans="1:33" x14ac:dyDescent="0.15">
      <c r="A237" s="52">
        <f>'tab bord'!L23</f>
        <v>0</v>
      </c>
      <c r="B237" s="132">
        <f t="shared" si="38"/>
        <v>0</v>
      </c>
      <c r="C237" s="133" t="e">
        <f t="shared" si="39"/>
        <v>#DIV/0!</v>
      </c>
      <c r="X237" s="7">
        <f t="shared" si="32"/>
        <v>0</v>
      </c>
      <c r="Y237" s="7">
        <f t="shared" si="33"/>
        <v>0</v>
      </c>
      <c r="Z237" s="7">
        <f t="shared" si="34"/>
        <v>0</v>
      </c>
      <c r="AA237" s="7">
        <f t="shared" si="35"/>
        <v>0</v>
      </c>
      <c r="AB237" s="72" t="e">
        <f t="shared" si="36"/>
        <v>#DIV/0!</v>
      </c>
      <c r="AF237" s="127">
        <f>achats!V235</f>
        <v>0</v>
      </c>
      <c r="AG237" s="127">
        <f t="shared" si="37"/>
        <v>0</v>
      </c>
    </row>
    <row r="238" spans="1:33" x14ac:dyDescent="0.15">
      <c r="A238" s="52">
        <f>'tab bord'!L24</f>
        <v>0</v>
      </c>
      <c r="B238" s="132">
        <f t="shared" si="38"/>
        <v>0</v>
      </c>
      <c r="C238" s="133" t="e">
        <f t="shared" si="39"/>
        <v>#DIV/0!</v>
      </c>
      <c r="X238" s="7">
        <f t="shared" si="32"/>
        <v>0</v>
      </c>
      <c r="Y238" s="7">
        <f t="shared" si="33"/>
        <v>0</v>
      </c>
      <c r="Z238" s="7">
        <f t="shared" si="34"/>
        <v>0</v>
      </c>
      <c r="AA238" s="7">
        <f t="shared" si="35"/>
        <v>0</v>
      </c>
      <c r="AB238" s="72" t="e">
        <f t="shared" si="36"/>
        <v>#DIV/0!</v>
      </c>
      <c r="AF238" s="127">
        <f>achats!V236</f>
        <v>0</v>
      </c>
      <c r="AG238" s="127">
        <f t="shared" si="37"/>
        <v>0</v>
      </c>
    </row>
    <row r="239" spans="1:33" x14ac:dyDescent="0.15">
      <c r="A239" s="52">
        <f>'tab bord'!L25</f>
        <v>0</v>
      </c>
      <c r="B239" s="132">
        <f t="shared" si="38"/>
        <v>0</v>
      </c>
      <c r="C239" s="133" t="e">
        <f t="shared" si="39"/>
        <v>#DIV/0!</v>
      </c>
      <c r="X239" s="7">
        <f t="shared" si="32"/>
        <v>0</v>
      </c>
      <c r="Y239" s="7">
        <f t="shared" si="33"/>
        <v>0</v>
      </c>
      <c r="Z239" s="7">
        <f t="shared" si="34"/>
        <v>0</v>
      </c>
      <c r="AA239" s="7">
        <f t="shared" si="35"/>
        <v>0</v>
      </c>
      <c r="AB239" s="72" t="e">
        <f t="shared" si="36"/>
        <v>#DIV/0!</v>
      </c>
      <c r="AF239" s="127">
        <f>achats!V237</f>
        <v>0</v>
      </c>
      <c r="AG239" s="127">
        <f t="shared" si="37"/>
        <v>0</v>
      </c>
    </row>
    <row r="240" spans="1:33" x14ac:dyDescent="0.15">
      <c r="A240" s="52">
        <f>'tab bord'!L26</f>
        <v>0</v>
      </c>
      <c r="B240" s="132">
        <f t="shared" si="38"/>
        <v>0</v>
      </c>
      <c r="C240" s="133" t="e">
        <f t="shared" si="39"/>
        <v>#DIV/0!</v>
      </c>
      <c r="X240" s="7">
        <f t="shared" si="32"/>
        <v>0</v>
      </c>
      <c r="Y240" s="7">
        <f t="shared" si="33"/>
        <v>0</v>
      </c>
      <c r="Z240" s="7">
        <f t="shared" si="34"/>
        <v>0</v>
      </c>
      <c r="AA240" s="7">
        <f t="shared" si="35"/>
        <v>0</v>
      </c>
      <c r="AB240" s="72" t="e">
        <f t="shared" si="36"/>
        <v>#DIV/0!</v>
      </c>
      <c r="AF240" s="127">
        <f>achats!V238</f>
        <v>0</v>
      </c>
      <c r="AG240" s="127">
        <f t="shared" si="37"/>
        <v>0</v>
      </c>
    </row>
    <row r="241" spans="1:33" x14ac:dyDescent="0.15">
      <c r="A241" s="52">
        <f>'tab bord'!L27</f>
        <v>0</v>
      </c>
      <c r="B241" s="132">
        <f t="shared" si="38"/>
        <v>0</v>
      </c>
      <c r="C241" s="133" t="e">
        <f t="shared" si="39"/>
        <v>#DIV/0!</v>
      </c>
      <c r="X241" s="7">
        <f t="shared" si="32"/>
        <v>0</v>
      </c>
      <c r="Y241" s="7">
        <f t="shared" si="33"/>
        <v>0</v>
      </c>
      <c r="Z241" s="7">
        <f t="shared" si="34"/>
        <v>0</v>
      </c>
      <c r="AA241" s="7">
        <f t="shared" si="35"/>
        <v>0</v>
      </c>
      <c r="AB241" s="72" t="e">
        <f t="shared" si="36"/>
        <v>#DIV/0!</v>
      </c>
      <c r="AF241" s="127">
        <f>achats!V239</f>
        <v>0</v>
      </c>
      <c r="AG241" s="127">
        <f t="shared" si="37"/>
        <v>0</v>
      </c>
    </row>
    <row r="242" spans="1:33" x14ac:dyDescent="0.15">
      <c r="A242" s="52">
        <f>'tab bord'!L28</f>
        <v>0</v>
      </c>
      <c r="B242" s="132">
        <f t="shared" si="38"/>
        <v>0</v>
      </c>
      <c r="C242" s="133" t="e">
        <f t="shared" si="39"/>
        <v>#DIV/0!</v>
      </c>
      <c r="X242" s="7">
        <f t="shared" si="32"/>
        <v>0</v>
      </c>
      <c r="Y242" s="7">
        <f t="shared" si="33"/>
        <v>0</v>
      </c>
      <c r="Z242" s="7">
        <f t="shared" si="34"/>
        <v>0</v>
      </c>
      <c r="AA242" s="7">
        <f t="shared" si="35"/>
        <v>0</v>
      </c>
      <c r="AB242" s="72" t="e">
        <f t="shared" si="36"/>
        <v>#DIV/0!</v>
      </c>
      <c r="AF242" s="127">
        <f>achats!V240</f>
        <v>0</v>
      </c>
      <c r="AG242" s="127">
        <f t="shared" si="37"/>
        <v>0</v>
      </c>
    </row>
    <row r="243" spans="1:33" x14ac:dyDescent="0.15">
      <c r="A243" s="52">
        <f>'tab bord'!L29</f>
        <v>0</v>
      </c>
      <c r="B243" s="132">
        <f t="shared" si="38"/>
        <v>0</v>
      </c>
      <c r="C243" s="133" t="e">
        <f t="shared" si="39"/>
        <v>#DIV/0!</v>
      </c>
      <c r="X243" s="7">
        <f t="shared" si="32"/>
        <v>0</v>
      </c>
      <c r="Y243" s="7">
        <f t="shared" si="33"/>
        <v>0</v>
      </c>
      <c r="Z243" s="7">
        <f t="shared" si="34"/>
        <v>0</v>
      </c>
      <c r="AA243" s="7">
        <f t="shared" si="35"/>
        <v>0</v>
      </c>
      <c r="AB243" s="72" t="e">
        <f t="shared" si="36"/>
        <v>#DIV/0!</v>
      </c>
      <c r="AF243" s="127">
        <f>achats!V241</f>
        <v>0</v>
      </c>
      <c r="AG243" s="127">
        <f t="shared" si="37"/>
        <v>0</v>
      </c>
    </row>
    <row r="244" spans="1:33" x14ac:dyDescent="0.15">
      <c r="A244" s="52">
        <f>'tab bord'!L30</f>
        <v>0</v>
      </c>
      <c r="B244" s="132">
        <f t="shared" si="38"/>
        <v>0</v>
      </c>
      <c r="C244" s="133" t="e">
        <f t="shared" si="39"/>
        <v>#DIV/0!</v>
      </c>
      <c r="X244" s="7">
        <f t="shared" si="32"/>
        <v>0</v>
      </c>
      <c r="Y244" s="7">
        <f t="shared" si="33"/>
        <v>0</v>
      </c>
      <c r="Z244" s="7">
        <f t="shared" si="34"/>
        <v>0</v>
      </c>
      <c r="AA244" s="7">
        <f t="shared" si="35"/>
        <v>0</v>
      </c>
      <c r="AB244" s="72" t="e">
        <f t="shared" si="36"/>
        <v>#DIV/0!</v>
      </c>
      <c r="AF244" s="127">
        <f>achats!V242</f>
        <v>0</v>
      </c>
      <c r="AG244" s="127">
        <f t="shared" si="37"/>
        <v>0</v>
      </c>
    </row>
    <row r="245" spans="1:33" x14ac:dyDescent="0.15">
      <c r="A245" s="52">
        <f>'tab bord'!L31</f>
        <v>0</v>
      </c>
      <c r="B245" s="132">
        <f t="shared" si="38"/>
        <v>0</v>
      </c>
      <c r="C245" s="133" t="e">
        <f t="shared" si="39"/>
        <v>#DIV/0!</v>
      </c>
      <c r="X245" s="7">
        <f t="shared" si="32"/>
        <v>0</v>
      </c>
      <c r="Y245" s="7">
        <f t="shared" si="33"/>
        <v>0</v>
      </c>
      <c r="Z245" s="7">
        <f t="shared" si="34"/>
        <v>0</v>
      </c>
      <c r="AA245" s="7">
        <f t="shared" si="35"/>
        <v>0</v>
      </c>
      <c r="AB245" s="72" t="e">
        <f t="shared" si="36"/>
        <v>#DIV/0!</v>
      </c>
      <c r="AF245" s="127">
        <f>achats!V243</f>
        <v>0</v>
      </c>
      <c r="AG245" s="127">
        <f t="shared" si="37"/>
        <v>0</v>
      </c>
    </row>
    <row r="246" spans="1:33" x14ac:dyDescent="0.15">
      <c r="A246" s="52">
        <f>'tab bord'!L32</f>
        <v>0</v>
      </c>
      <c r="B246" s="132">
        <f t="shared" si="38"/>
        <v>0</v>
      </c>
      <c r="C246" s="133" t="e">
        <f t="shared" si="39"/>
        <v>#DIV/0!</v>
      </c>
      <c r="X246" s="7">
        <f t="shared" si="32"/>
        <v>0</v>
      </c>
      <c r="Y246" s="7">
        <f t="shared" si="33"/>
        <v>0</v>
      </c>
      <c r="Z246" s="7">
        <f t="shared" si="34"/>
        <v>0</v>
      </c>
      <c r="AA246" s="7">
        <f t="shared" si="35"/>
        <v>0</v>
      </c>
      <c r="AB246" s="72" t="e">
        <f t="shared" si="36"/>
        <v>#DIV/0!</v>
      </c>
      <c r="AF246" s="127">
        <f>achats!V244</f>
        <v>0</v>
      </c>
      <c r="AG246" s="127">
        <f t="shared" si="37"/>
        <v>0</v>
      </c>
    </row>
    <row r="247" spans="1:33" x14ac:dyDescent="0.15">
      <c r="A247" s="52">
        <f>'tab bord'!L33</f>
        <v>0</v>
      </c>
      <c r="B247" s="132">
        <f t="shared" si="38"/>
        <v>0</v>
      </c>
      <c r="C247" s="133" t="e">
        <f t="shared" si="39"/>
        <v>#DIV/0!</v>
      </c>
      <c r="X247" s="7">
        <f t="shared" si="32"/>
        <v>0</v>
      </c>
      <c r="Y247" s="7">
        <f t="shared" si="33"/>
        <v>0</v>
      </c>
      <c r="Z247" s="7">
        <f t="shared" si="34"/>
        <v>0</v>
      </c>
      <c r="AA247" s="7">
        <f t="shared" si="35"/>
        <v>0</v>
      </c>
      <c r="AB247" s="72" t="e">
        <f t="shared" si="36"/>
        <v>#DIV/0!</v>
      </c>
      <c r="AF247" s="127">
        <f>achats!V245</f>
        <v>0</v>
      </c>
      <c r="AG247" s="127">
        <f t="shared" si="37"/>
        <v>0</v>
      </c>
    </row>
    <row r="248" spans="1:33" x14ac:dyDescent="0.15">
      <c r="A248" s="52">
        <f>'tab bord'!L34</f>
        <v>0</v>
      </c>
      <c r="B248" s="132">
        <f t="shared" si="38"/>
        <v>0</v>
      </c>
      <c r="C248" s="133" t="e">
        <f t="shared" si="39"/>
        <v>#DIV/0!</v>
      </c>
      <c r="X248" s="7">
        <f t="shared" si="32"/>
        <v>0</v>
      </c>
      <c r="Y248" s="7">
        <f t="shared" si="33"/>
        <v>0</v>
      </c>
      <c r="Z248" s="7">
        <f t="shared" si="34"/>
        <v>0</v>
      </c>
      <c r="AA248" s="7">
        <f t="shared" si="35"/>
        <v>0</v>
      </c>
      <c r="AB248" s="72" t="e">
        <f t="shared" si="36"/>
        <v>#DIV/0!</v>
      </c>
      <c r="AF248" s="127">
        <f>achats!V246</f>
        <v>0</v>
      </c>
      <c r="AG248" s="127">
        <f t="shared" si="37"/>
        <v>0</v>
      </c>
    </row>
    <row r="249" spans="1:33" x14ac:dyDescent="0.15">
      <c r="A249" s="52">
        <f>'tab bord'!L35</f>
        <v>0</v>
      </c>
      <c r="B249" s="132">
        <f t="shared" si="38"/>
        <v>0</v>
      </c>
      <c r="C249" s="133" t="e">
        <f t="shared" si="39"/>
        <v>#DIV/0!</v>
      </c>
      <c r="X249" s="7">
        <f t="shared" ref="X249:X280" si="40">A463</f>
        <v>0</v>
      </c>
      <c r="Y249" s="7">
        <f t="shared" si="33"/>
        <v>0</v>
      </c>
      <c r="Z249" s="7">
        <f t="shared" si="34"/>
        <v>0</v>
      </c>
      <c r="AA249" s="7">
        <f t="shared" si="35"/>
        <v>0</v>
      </c>
      <c r="AB249" s="72" t="e">
        <f t="shared" si="36"/>
        <v>#DIV/0!</v>
      </c>
      <c r="AF249" s="127">
        <f>achats!V247</f>
        <v>0</v>
      </c>
      <c r="AG249" s="127">
        <f t="shared" si="37"/>
        <v>0</v>
      </c>
    </row>
    <row r="250" spans="1:33" x14ac:dyDescent="0.15">
      <c r="A250" s="52">
        <f>'tab bord'!L36</f>
        <v>0</v>
      </c>
      <c r="B250" s="132">
        <f t="shared" si="38"/>
        <v>0</v>
      </c>
      <c r="C250" s="133" t="e">
        <f t="shared" si="39"/>
        <v>#DIV/0!</v>
      </c>
      <c r="X250" s="7">
        <f t="shared" si="40"/>
        <v>0</v>
      </c>
      <c r="Y250" s="7">
        <f t="shared" si="33"/>
        <v>0</v>
      </c>
      <c r="Z250" s="7">
        <f t="shared" si="34"/>
        <v>0</v>
      </c>
      <c r="AA250" s="7">
        <f t="shared" si="35"/>
        <v>0</v>
      </c>
      <c r="AB250" s="72" t="e">
        <f t="shared" si="36"/>
        <v>#DIV/0!</v>
      </c>
      <c r="AF250" s="127">
        <f>achats!V248</f>
        <v>0</v>
      </c>
      <c r="AG250" s="127">
        <f t="shared" si="37"/>
        <v>0</v>
      </c>
    </row>
    <row r="251" spans="1:33" x14ac:dyDescent="0.15">
      <c r="A251" s="52">
        <f>'tab bord'!L37</f>
        <v>0</v>
      </c>
      <c r="B251" s="132">
        <f t="shared" si="38"/>
        <v>0</v>
      </c>
      <c r="C251" s="133" t="e">
        <f t="shared" si="39"/>
        <v>#DIV/0!</v>
      </c>
      <c r="X251" s="7">
        <f t="shared" si="40"/>
        <v>0</v>
      </c>
      <c r="Y251" s="7">
        <f t="shared" si="33"/>
        <v>0</v>
      </c>
      <c r="Z251" s="7">
        <f t="shared" si="34"/>
        <v>0</v>
      </c>
      <c r="AA251" s="7">
        <f t="shared" si="35"/>
        <v>0</v>
      </c>
      <c r="AB251" s="72" t="e">
        <f t="shared" si="36"/>
        <v>#DIV/0!</v>
      </c>
      <c r="AF251" s="127">
        <f>achats!V249</f>
        <v>0</v>
      </c>
      <c r="AG251" s="127">
        <f t="shared" si="37"/>
        <v>0</v>
      </c>
    </row>
    <row r="252" spans="1:33" x14ac:dyDescent="0.15">
      <c r="A252" s="52">
        <f>'tab bord'!L38</f>
        <v>0</v>
      </c>
      <c r="B252" s="132">
        <f t="shared" si="38"/>
        <v>0</v>
      </c>
      <c r="C252" s="133" t="e">
        <f t="shared" si="39"/>
        <v>#DIV/0!</v>
      </c>
      <c r="X252" s="7">
        <f t="shared" si="40"/>
        <v>0</v>
      </c>
      <c r="Y252" s="7">
        <f t="shared" si="33"/>
        <v>0</v>
      </c>
      <c r="Z252" s="7">
        <f t="shared" si="34"/>
        <v>0</v>
      </c>
      <c r="AA252" s="7">
        <f t="shared" si="35"/>
        <v>0</v>
      </c>
      <c r="AB252" s="72" t="e">
        <f t="shared" si="36"/>
        <v>#DIV/0!</v>
      </c>
      <c r="AF252" s="127">
        <f>achats!V250</f>
        <v>0</v>
      </c>
      <c r="AG252" s="127">
        <f t="shared" si="37"/>
        <v>0</v>
      </c>
    </row>
    <row r="253" spans="1:33" x14ac:dyDescent="0.15">
      <c r="A253" s="52">
        <f>'tab bord'!L39</f>
        <v>0</v>
      </c>
      <c r="B253" s="132">
        <f t="shared" si="38"/>
        <v>0</v>
      </c>
      <c r="C253" s="133" t="e">
        <f t="shared" si="39"/>
        <v>#DIV/0!</v>
      </c>
      <c r="X253" s="7">
        <f t="shared" si="40"/>
        <v>0</v>
      </c>
      <c r="Y253" s="7">
        <f t="shared" si="33"/>
        <v>0</v>
      </c>
      <c r="Z253" s="7">
        <f t="shared" si="34"/>
        <v>0</v>
      </c>
      <c r="AA253" s="7">
        <f t="shared" si="35"/>
        <v>0</v>
      </c>
      <c r="AB253" s="72" t="e">
        <f t="shared" si="36"/>
        <v>#DIV/0!</v>
      </c>
      <c r="AF253" s="127">
        <f>achats!V251</f>
        <v>0</v>
      </c>
      <c r="AG253" s="127">
        <f t="shared" si="37"/>
        <v>0</v>
      </c>
    </row>
    <row r="254" spans="1:33" x14ac:dyDescent="0.15">
      <c r="A254" s="52">
        <f>'tab bord'!L40</f>
        <v>0</v>
      </c>
      <c r="B254" s="132">
        <f t="shared" si="38"/>
        <v>0</v>
      </c>
      <c r="C254" s="133" t="e">
        <f t="shared" si="39"/>
        <v>#DIV/0!</v>
      </c>
      <c r="X254" s="7">
        <f t="shared" si="40"/>
        <v>0</v>
      </c>
      <c r="Y254" s="7">
        <f t="shared" si="33"/>
        <v>0</v>
      </c>
      <c r="Z254" s="7">
        <f t="shared" si="34"/>
        <v>0</v>
      </c>
      <c r="AA254" s="7">
        <f t="shared" si="35"/>
        <v>0</v>
      </c>
      <c r="AB254" s="72" t="e">
        <f t="shared" si="36"/>
        <v>#DIV/0!</v>
      </c>
      <c r="AF254" s="127">
        <f>achats!V252</f>
        <v>0</v>
      </c>
      <c r="AG254" s="127">
        <f t="shared" si="37"/>
        <v>0</v>
      </c>
    </row>
    <row r="255" spans="1:33" x14ac:dyDescent="0.15">
      <c r="A255" s="52">
        <f>'tab bord'!L41</f>
        <v>0</v>
      </c>
      <c r="B255" s="132">
        <f t="shared" si="38"/>
        <v>0</v>
      </c>
      <c r="C255" s="133" t="e">
        <f t="shared" si="39"/>
        <v>#DIV/0!</v>
      </c>
      <c r="X255" s="7">
        <f t="shared" si="40"/>
        <v>0</v>
      </c>
      <c r="Y255" s="7">
        <f t="shared" si="33"/>
        <v>0</v>
      </c>
      <c r="Z255" s="7">
        <f t="shared" si="34"/>
        <v>0</v>
      </c>
      <c r="AA255" s="7">
        <f t="shared" si="35"/>
        <v>0</v>
      </c>
      <c r="AB255" s="72" t="e">
        <f t="shared" si="36"/>
        <v>#DIV/0!</v>
      </c>
      <c r="AF255" s="127">
        <f>achats!V253</f>
        <v>0</v>
      </c>
      <c r="AG255" s="127">
        <f t="shared" si="37"/>
        <v>0</v>
      </c>
    </row>
    <row r="256" spans="1:33" x14ac:dyDescent="0.15">
      <c r="A256" s="52">
        <f>'tab bord'!L42</f>
        <v>0</v>
      </c>
      <c r="B256" s="132">
        <f t="shared" si="38"/>
        <v>0</v>
      </c>
      <c r="C256" s="133" t="e">
        <f t="shared" si="39"/>
        <v>#DIV/0!</v>
      </c>
      <c r="X256" s="7">
        <f t="shared" si="40"/>
        <v>0</v>
      </c>
      <c r="Y256" s="7">
        <f t="shared" si="33"/>
        <v>0</v>
      </c>
      <c r="Z256" s="7">
        <f t="shared" si="34"/>
        <v>0</v>
      </c>
      <c r="AA256" s="7">
        <f t="shared" si="35"/>
        <v>0</v>
      </c>
      <c r="AB256" s="72" t="e">
        <f t="shared" si="36"/>
        <v>#DIV/0!</v>
      </c>
      <c r="AF256" s="127">
        <f>achats!V254</f>
        <v>0</v>
      </c>
      <c r="AG256" s="127">
        <f t="shared" si="37"/>
        <v>0</v>
      </c>
    </row>
    <row r="257" spans="1:33" x14ac:dyDescent="0.15">
      <c r="A257" s="52">
        <f>'tab bord'!L43</f>
        <v>0</v>
      </c>
      <c r="B257" s="132">
        <f t="shared" si="38"/>
        <v>0</v>
      </c>
      <c r="C257" s="133" t="e">
        <f t="shared" si="39"/>
        <v>#DIV/0!</v>
      </c>
      <c r="X257" s="7">
        <f t="shared" si="40"/>
        <v>0</v>
      </c>
      <c r="Y257" s="7">
        <f t="shared" si="33"/>
        <v>0</v>
      </c>
      <c r="Z257" s="7">
        <f t="shared" si="34"/>
        <v>0</v>
      </c>
      <c r="AA257" s="7">
        <f t="shared" si="35"/>
        <v>0</v>
      </c>
      <c r="AB257" s="72" t="e">
        <f t="shared" si="36"/>
        <v>#DIV/0!</v>
      </c>
      <c r="AF257" s="127">
        <f>achats!V255</f>
        <v>0</v>
      </c>
      <c r="AG257" s="127">
        <f t="shared" si="37"/>
        <v>0</v>
      </c>
    </row>
    <row r="258" spans="1:33" x14ac:dyDescent="0.15">
      <c r="A258" s="52">
        <f>'tab bord'!L44</f>
        <v>0</v>
      </c>
      <c r="B258" s="132">
        <f t="shared" si="38"/>
        <v>0</v>
      </c>
      <c r="C258" s="133" t="e">
        <f t="shared" si="39"/>
        <v>#DIV/0!</v>
      </c>
      <c r="X258" s="7">
        <f t="shared" si="40"/>
        <v>0</v>
      </c>
      <c r="Y258" s="7">
        <f t="shared" si="33"/>
        <v>0</v>
      </c>
      <c r="Z258" s="7">
        <f t="shared" si="34"/>
        <v>0</v>
      </c>
      <c r="AA258" s="7">
        <f t="shared" si="35"/>
        <v>0</v>
      </c>
      <c r="AB258" s="72" t="e">
        <f t="shared" si="36"/>
        <v>#DIV/0!</v>
      </c>
      <c r="AF258" s="127">
        <f>achats!V256</f>
        <v>0</v>
      </c>
      <c r="AG258" s="127">
        <f t="shared" si="37"/>
        <v>0</v>
      </c>
    </row>
    <row r="259" spans="1:33" x14ac:dyDescent="0.15">
      <c r="A259" s="52">
        <f>'tab bord'!L45</f>
        <v>0</v>
      </c>
      <c r="B259" s="132">
        <f t="shared" si="38"/>
        <v>0</v>
      </c>
      <c r="C259" s="133" t="e">
        <f t="shared" si="39"/>
        <v>#DIV/0!</v>
      </c>
      <c r="X259" s="7">
        <f t="shared" si="40"/>
        <v>0</v>
      </c>
      <c r="Y259" s="7">
        <f t="shared" si="33"/>
        <v>0</v>
      </c>
      <c r="Z259" s="7">
        <f t="shared" si="34"/>
        <v>0</v>
      </c>
      <c r="AA259" s="7">
        <f t="shared" si="35"/>
        <v>0</v>
      </c>
      <c r="AB259" s="72" t="e">
        <f t="shared" si="36"/>
        <v>#DIV/0!</v>
      </c>
      <c r="AF259" s="127">
        <f>achats!V257</f>
        <v>0</v>
      </c>
      <c r="AG259" s="127">
        <f t="shared" si="37"/>
        <v>0</v>
      </c>
    </row>
    <row r="260" spans="1:33" x14ac:dyDescent="0.15">
      <c r="A260" s="52">
        <f>'tab bord'!L46</f>
        <v>0</v>
      </c>
      <c r="B260" s="132">
        <f t="shared" si="38"/>
        <v>0</v>
      </c>
      <c r="C260" s="133" t="e">
        <f t="shared" si="39"/>
        <v>#DIV/0!</v>
      </c>
      <c r="X260" s="7">
        <f t="shared" si="40"/>
        <v>0</v>
      </c>
      <c r="Y260" s="7">
        <f t="shared" si="33"/>
        <v>0</v>
      </c>
      <c r="Z260" s="7">
        <f t="shared" si="34"/>
        <v>0</v>
      </c>
      <c r="AA260" s="7">
        <f t="shared" si="35"/>
        <v>0</v>
      </c>
      <c r="AB260" s="72" t="e">
        <f t="shared" si="36"/>
        <v>#DIV/0!</v>
      </c>
      <c r="AF260" s="127">
        <f>achats!V258</f>
        <v>0</v>
      </c>
      <c r="AG260" s="127">
        <f t="shared" si="37"/>
        <v>0</v>
      </c>
    </row>
    <row r="261" spans="1:33" x14ac:dyDescent="0.15">
      <c r="A261" s="52">
        <f>'tab bord'!L47</f>
        <v>0</v>
      </c>
      <c r="B261" s="132">
        <f t="shared" si="38"/>
        <v>0</v>
      </c>
      <c r="C261" s="133" t="e">
        <f t="shared" si="39"/>
        <v>#DIV/0!</v>
      </c>
      <c r="X261" s="7">
        <f t="shared" si="40"/>
        <v>0</v>
      </c>
      <c r="Y261" s="7">
        <f t="shared" si="33"/>
        <v>0</v>
      </c>
      <c r="Z261" s="7">
        <f t="shared" si="34"/>
        <v>0</v>
      </c>
      <c r="AA261" s="7">
        <f t="shared" si="35"/>
        <v>0</v>
      </c>
      <c r="AB261" s="72" t="e">
        <f t="shared" si="36"/>
        <v>#DIV/0!</v>
      </c>
      <c r="AF261" s="127">
        <f>achats!V259</f>
        <v>0</v>
      </c>
      <c r="AG261" s="127">
        <f t="shared" si="37"/>
        <v>0</v>
      </c>
    </row>
    <row r="262" spans="1:33" x14ac:dyDescent="0.15">
      <c r="A262" s="52">
        <f>'tab bord'!L48</f>
        <v>0</v>
      </c>
      <c r="B262" s="132">
        <f t="shared" si="38"/>
        <v>0</v>
      </c>
      <c r="C262" s="133" t="e">
        <f t="shared" si="39"/>
        <v>#DIV/0!</v>
      </c>
      <c r="X262" s="7">
        <f t="shared" si="40"/>
        <v>0</v>
      </c>
      <c r="Y262" s="7">
        <f t="shared" si="33"/>
        <v>0</v>
      </c>
      <c r="Z262" s="7">
        <f t="shared" si="34"/>
        <v>0</v>
      </c>
      <c r="AA262" s="7">
        <f t="shared" si="35"/>
        <v>0</v>
      </c>
      <c r="AB262" s="72" t="e">
        <f t="shared" si="36"/>
        <v>#DIV/0!</v>
      </c>
      <c r="AF262" s="127">
        <f>achats!V260</f>
        <v>0</v>
      </c>
      <c r="AG262" s="127">
        <f t="shared" si="37"/>
        <v>0</v>
      </c>
    </row>
    <row r="263" spans="1:33" x14ac:dyDescent="0.15">
      <c r="A263" s="52">
        <f>'tab bord'!L49</f>
        <v>0</v>
      </c>
      <c r="B263" s="132">
        <f t="shared" si="38"/>
        <v>0</v>
      </c>
      <c r="C263" s="133" t="e">
        <f t="shared" si="39"/>
        <v>#DIV/0!</v>
      </c>
      <c r="X263" s="7">
        <f t="shared" si="40"/>
        <v>0</v>
      </c>
      <c r="Y263" s="7">
        <f t="shared" si="33"/>
        <v>0</v>
      </c>
      <c r="Z263" s="7">
        <f t="shared" si="34"/>
        <v>0</v>
      </c>
      <c r="AA263" s="7">
        <f t="shared" si="35"/>
        <v>0</v>
      </c>
      <c r="AB263" s="72" t="e">
        <f t="shared" si="36"/>
        <v>#DIV/0!</v>
      </c>
      <c r="AF263" s="127">
        <f>achats!V261</f>
        <v>0</v>
      </c>
      <c r="AG263" s="127">
        <f t="shared" si="37"/>
        <v>0</v>
      </c>
    </row>
    <row r="264" spans="1:33" x14ac:dyDescent="0.15">
      <c r="A264" s="52">
        <f>'tab bord'!L50</f>
        <v>0</v>
      </c>
      <c r="B264" s="132">
        <f t="shared" si="38"/>
        <v>0</v>
      </c>
      <c r="C264" s="133" t="e">
        <f t="shared" si="39"/>
        <v>#DIV/0!</v>
      </c>
      <c r="X264" s="7">
        <f t="shared" si="40"/>
        <v>0</v>
      </c>
      <c r="Y264" s="7">
        <f t="shared" si="33"/>
        <v>0</v>
      </c>
      <c r="Z264" s="7">
        <f t="shared" si="34"/>
        <v>0</v>
      </c>
      <c r="AA264" s="7">
        <f t="shared" si="35"/>
        <v>0</v>
      </c>
      <c r="AB264" s="72" t="e">
        <f t="shared" si="36"/>
        <v>#DIV/0!</v>
      </c>
      <c r="AF264" s="127">
        <f>achats!V262</f>
        <v>0</v>
      </c>
      <c r="AG264" s="127">
        <f t="shared" si="37"/>
        <v>0</v>
      </c>
    </row>
    <row r="265" spans="1:33" x14ac:dyDescent="0.15">
      <c r="A265" s="52">
        <f>'tab bord'!L51</f>
        <v>0</v>
      </c>
      <c r="B265" s="132">
        <f t="shared" si="38"/>
        <v>0</v>
      </c>
      <c r="C265" s="133" t="e">
        <f t="shared" si="39"/>
        <v>#DIV/0!</v>
      </c>
      <c r="X265" s="7">
        <f t="shared" si="40"/>
        <v>0</v>
      </c>
      <c r="Y265" s="7">
        <f t="shared" si="33"/>
        <v>0</v>
      </c>
      <c r="Z265" s="7">
        <f t="shared" si="34"/>
        <v>0</v>
      </c>
      <c r="AA265" s="7">
        <f t="shared" si="35"/>
        <v>0</v>
      </c>
      <c r="AB265" s="72" t="e">
        <f t="shared" si="36"/>
        <v>#DIV/0!</v>
      </c>
      <c r="AF265" s="127">
        <f>achats!V263</f>
        <v>0</v>
      </c>
      <c r="AG265" s="127">
        <f t="shared" si="37"/>
        <v>0</v>
      </c>
    </row>
    <row r="266" spans="1:33" x14ac:dyDescent="0.15">
      <c r="A266" s="52">
        <f>'tab bord'!L52</f>
        <v>0</v>
      </c>
      <c r="B266" s="132">
        <f t="shared" si="38"/>
        <v>0</v>
      </c>
      <c r="C266" s="133" t="e">
        <f t="shared" si="39"/>
        <v>#DIV/0!</v>
      </c>
      <c r="X266" s="7">
        <f t="shared" si="40"/>
        <v>0</v>
      </c>
      <c r="Y266" s="7">
        <f t="shared" si="33"/>
        <v>0</v>
      </c>
      <c r="Z266" s="7">
        <f t="shared" si="34"/>
        <v>0</v>
      </c>
      <c r="AA266" s="7">
        <f t="shared" si="35"/>
        <v>0</v>
      </c>
      <c r="AB266" s="72" t="e">
        <f t="shared" si="36"/>
        <v>#DIV/0!</v>
      </c>
      <c r="AF266" s="127">
        <f>achats!V264</f>
        <v>0</v>
      </c>
      <c r="AG266" s="127">
        <f t="shared" si="37"/>
        <v>0</v>
      </c>
    </row>
    <row r="267" spans="1:33" x14ac:dyDescent="0.15">
      <c r="A267" s="52">
        <f>'tab bord'!L53</f>
        <v>0</v>
      </c>
      <c r="B267" s="132">
        <f t="shared" si="38"/>
        <v>0</v>
      </c>
      <c r="C267" s="133" t="e">
        <f t="shared" si="39"/>
        <v>#DIV/0!</v>
      </c>
      <c r="X267" s="7">
        <f t="shared" si="40"/>
        <v>0</v>
      </c>
      <c r="Y267" s="7">
        <f t="shared" si="33"/>
        <v>0</v>
      </c>
      <c r="Z267" s="7">
        <f t="shared" si="34"/>
        <v>0</v>
      </c>
      <c r="AA267" s="7">
        <f t="shared" si="35"/>
        <v>0</v>
      </c>
      <c r="AB267" s="72" t="e">
        <f t="shared" si="36"/>
        <v>#DIV/0!</v>
      </c>
      <c r="AF267" s="127">
        <f>achats!V265</f>
        <v>0</v>
      </c>
      <c r="AG267" s="127">
        <f t="shared" si="37"/>
        <v>0</v>
      </c>
    </row>
    <row r="268" spans="1:33" x14ac:dyDescent="0.15">
      <c r="A268" s="52">
        <f>'tab bord'!L54</f>
        <v>0</v>
      </c>
      <c r="B268" s="132">
        <f t="shared" si="38"/>
        <v>0</v>
      </c>
      <c r="C268" s="133" t="e">
        <f t="shared" si="39"/>
        <v>#DIV/0!</v>
      </c>
      <c r="X268" s="7">
        <f t="shared" si="40"/>
        <v>0</v>
      </c>
      <c r="Y268" s="7">
        <f t="shared" si="33"/>
        <v>0</v>
      </c>
      <c r="Z268" s="7">
        <f t="shared" si="34"/>
        <v>0</v>
      </c>
      <c r="AA268" s="7">
        <f t="shared" si="35"/>
        <v>0</v>
      </c>
      <c r="AB268" s="72" t="e">
        <f t="shared" si="36"/>
        <v>#DIV/0!</v>
      </c>
      <c r="AF268" s="127">
        <f>achats!V266</f>
        <v>0</v>
      </c>
      <c r="AG268" s="127">
        <f t="shared" si="37"/>
        <v>0</v>
      </c>
    </row>
    <row r="269" spans="1:33" x14ac:dyDescent="0.15">
      <c r="A269" s="52">
        <f>'tab bord'!L55</f>
        <v>0</v>
      </c>
      <c r="B269" s="132">
        <f t="shared" si="38"/>
        <v>0</v>
      </c>
      <c r="C269" s="133" t="e">
        <f t="shared" si="39"/>
        <v>#DIV/0!</v>
      </c>
      <c r="X269" s="7">
        <f t="shared" si="40"/>
        <v>0</v>
      </c>
      <c r="Y269" s="7">
        <f t="shared" si="33"/>
        <v>0</v>
      </c>
      <c r="Z269" s="7">
        <f t="shared" si="34"/>
        <v>0</v>
      </c>
      <c r="AA269" s="7">
        <f t="shared" si="35"/>
        <v>0</v>
      </c>
      <c r="AB269" s="72" t="e">
        <f t="shared" si="36"/>
        <v>#DIV/0!</v>
      </c>
      <c r="AF269" s="127">
        <f>achats!V267</f>
        <v>0</v>
      </c>
      <c r="AG269" s="127">
        <f t="shared" si="37"/>
        <v>0</v>
      </c>
    </row>
    <row r="270" spans="1:33" x14ac:dyDescent="0.15">
      <c r="A270" s="52">
        <f>'tab bord'!L56</f>
        <v>0</v>
      </c>
      <c r="B270" s="132">
        <f t="shared" si="38"/>
        <v>0</v>
      </c>
      <c r="C270" s="133" t="e">
        <f t="shared" si="39"/>
        <v>#DIV/0!</v>
      </c>
      <c r="X270" s="7">
        <f t="shared" si="40"/>
        <v>0</v>
      </c>
      <c r="Y270" s="7">
        <f t="shared" si="33"/>
        <v>0</v>
      </c>
      <c r="Z270" s="7">
        <f t="shared" si="34"/>
        <v>0</v>
      </c>
      <c r="AA270" s="7">
        <f t="shared" si="35"/>
        <v>0</v>
      </c>
      <c r="AB270" s="72" t="e">
        <f t="shared" si="36"/>
        <v>#DIV/0!</v>
      </c>
      <c r="AF270" s="127">
        <f>achats!V268</f>
        <v>0</v>
      </c>
      <c r="AG270" s="127">
        <f t="shared" si="37"/>
        <v>0</v>
      </c>
    </row>
    <row r="271" spans="1:33" x14ac:dyDescent="0.15">
      <c r="A271" s="52">
        <f>'tab bord'!L57</f>
        <v>0</v>
      </c>
      <c r="B271" s="132">
        <f t="shared" si="38"/>
        <v>0</v>
      </c>
      <c r="C271" s="133" t="e">
        <f t="shared" si="39"/>
        <v>#DIV/0!</v>
      </c>
      <c r="X271" s="7">
        <f t="shared" si="40"/>
        <v>0</v>
      </c>
      <c r="Y271" s="7">
        <f t="shared" si="33"/>
        <v>0</v>
      </c>
      <c r="Z271" s="7">
        <f t="shared" si="34"/>
        <v>0</v>
      </c>
      <c r="AA271" s="7">
        <f t="shared" si="35"/>
        <v>0</v>
      </c>
      <c r="AB271" s="72" t="e">
        <f t="shared" si="36"/>
        <v>#DIV/0!</v>
      </c>
      <c r="AF271" s="127">
        <f>achats!V269</f>
        <v>0</v>
      </c>
      <c r="AG271" s="127">
        <f t="shared" si="37"/>
        <v>0</v>
      </c>
    </row>
    <row r="272" spans="1:33" x14ac:dyDescent="0.15">
      <c r="A272" s="52">
        <f>'tab bord'!L58</f>
        <v>0</v>
      </c>
      <c r="B272" s="132">
        <f t="shared" si="38"/>
        <v>0</v>
      </c>
      <c r="C272" s="133" t="e">
        <f t="shared" si="39"/>
        <v>#DIV/0!</v>
      </c>
      <c r="X272" s="7">
        <f t="shared" si="40"/>
        <v>0</v>
      </c>
      <c r="Y272" s="7">
        <f t="shared" si="33"/>
        <v>0</v>
      </c>
      <c r="Z272" s="7">
        <f t="shared" si="34"/>
        <v>0</v>
      </c>
      <c r="AA272" s="7">
        <f t="shared" si="35"/>
        <v>0</v>
      </c>
      <c r="AB272" s="72" t="e">
        <f t="shared" si="36"/>
        <v>#DIV/0!</v>
      </c>
      <c r="AF272" s="127">
        <f>achats!V270</f>
        <v>0</v>
      </c>
      <c r="AG272" s="127">
        <f t="shared" si="37"/>
        <v>0</v>
      </c>
    </row>
    <row r="273" spans="1:33" x14ac:dyDescent="0.15">
      <c r="A273" s="52">
        <f>'tab bord'!L59</f>
        <v>0</v>
      </c>
      <c r="B273" s="132">
        <f t="shared" si="38"/>
        <v>0</v>
      </c>
      <c r="C273" s="133" t="e">
        <f t="shared" si="39"/>
        <v>#DIV/0!</v>
      </c>
      <c r="X273" s="7">
        <f t="shared" si="40"/>
        <v>0</v>
      </c>
      <c r="Y273" s="7">
        <f t="shared" si="33"/>
        <v>0</v>
      </c>
      <c r="Z273" s="7">
        <f t="shared" si="34"/>
        <v>0</v>
      </c>
      <c r="AA273" s="7">
        <f t="shared" si="35"/>
        <v>0</v>
      </c>
      <c r="AB273" s="72" t="e">
        <f t="shared" si="36"/>
        <v>#DIV/0!</v>
      </c>
      <c r="AF273" s="127">
        <f>achats!V271</f>
        <v>0</v>
      </c>
      <c r="AG273" s="127">
        <f t="shared" si="37"/>
        <v>0</v>
      </c>
    </row>
    <row r="274" spans="1:33" x14ac:dyDescent="0.15">
      <c r="A274" s="52">
        <f>'tab bord'!L60</f>
        <v>0</v>
      </c>
      <c r="B274" s="132">
        <f t="shared" si="38"/>
        <v>0</v>
      </c>
      <c r="C274" s="133" t="e">
        <f t="shared" si="39"/>
        <v>#DIV/0!</v>
      </c>
      <c r="X274" s="7">
        <f t="shared" si="40"/>
        <v>0</v>
      </c>
      <c r="Y274" s="7">
        <f t="shared" si="33"/>
        <v>0</v>
      </c>
      <c r="Z274" s="7">
        <f t="shared" si="34"/>
        <v>0</v>
      </c>
      <c r="AA274" s="7">
        <f t="shared" si="35"/>
        <v>0</v>
      </c>
      <c r="AB274" s="72" t="e">
        <f t="shared" si="36"/>
        <v>#DIV/0!</v>
      </c>
      <c r="AF274" s="127">
        <f>achats!V272</f>
        <v>0</v>
      </c>
      <c r="AG274" s="127">
        <f t="shared" si="37"/>
        <v>0</v>
      </c>
    </row>
    <row r="275" spans="1:33" x14ac:dyDescent="0.15">
      <c r="A275" s="52">
        <f>'tab bord'!L61</f>
        <v>0</v>
      </c>
      <c r="B275" s="132">
        <f t="shared" si="38"/>
        <v>0</v>
      </c>
      <c r="C275" s="133" t="e">
        <f t="shared" si="39"/>
        <v>#DIV/0!</v>
      </c>
      <c r="X275" s="7">
        <f t="shared" si="40"/>
        <v>0</v>
      </c>
      <c r="Y275" s="7">
        <f t="shared" si="33"/>
        <v>0</v>
      </c>
      <c r="Z275" s="7">
        <f t="shared" si="34"/>
        <v>0</v>
      </c>
      <c r="AA275" s="7">
        <f t="shared" si="35"/>
        <v>0</v>
      </c>
      <c r="AB275" s="72" t="e">
        <f t="shared" si="36"/>
        <v>#DIV/0!</v>
      </c>
      <c r="AF275" s="127">
        <f>achats!V273</f>
        <v>0</v>
      </c>
      <c r="AG275" s="127">
        <f t="shared" si="37"/>
        <v>0</v>
      </c>
    </row>
    <row r="276" spans="1:33" x14ac:dyDescent="0.15">
      <c r="A276" s="52">
        <f>'tab bord'!L62</f>
        <v>0</v>
      </c>
      <c r="B276" s="132">
        <f t="shared" si="38"/>
        <v>0</v>
      </c>
      <c r="C276" s="133" t="e">
        <f t="shared" si="39"/>
        <v>#DIV/0!</v>
      </c>
      <c r="X276" s="7">
        <f t="shared" si="40"/>
        <v>0</v>
      </c>
      <c r="Y276" s="7">
        <f t="shared" si="33"/>
        <v>0</v>
      </c>
      <c r="Z276" s="7">
        <f t="shared" si="34"/>
        <v>0</v>
      </c>
      <c r="AA276" s="7">
        <f t="shared" si="35"/>
        <v>0</v>
      </c>
      <c r="AB276" s="72" t="e">
        <f t="shared" si="36"/>
        <v>#DIV/0!</v>
      </c>
      <c r="AF276" s="127">
        <f>achats!V274</f>
        <v>0</v>
      </c>
      <c r="AG276" s="127">
        <f t="shared" si="37"/>
        <v>0</v>
      </c>
    </row>
    <row r="277" spans="1:33" x14ac:dyDescent="0.15">
      <c r="A277" s="52">
        <f>'tab bord'!L63</f>
        <v>0</v>
      </c>
      <c r="B277" s="132">
        <f t="shared" si="38"/>
        <v>0</v>
      </c>
      <c r="C277" s="133" t="e">
        <f t="shared" si="39"/>
        <v>#DIV/0!</v>
      </c>
      <c r="X277" s="7">
        <f t="shared" si="40"/>
        <v>0</v>
      </c>
      <c r="Y277" s="7">
        <f t="shared" si="33"/>
        <v>0</v>
      </c>
      <c r="Z277" s="7">
        <f t="shared" si="34"/>
        <v>0</v>
      </c>
      <c r="AA277" s="7">
        <f t="shared" si="35"/>
        <v>0</v>
      </c>
      <c r="AB277" s="72" t="e">
        <f t="shared" si="36"/>
        <v>#DIV/0!</v>
      </c>
      <c r="AF277" s="127">
        <f>achats!V275</f>
        <v>0</v>
      </c>
      <c r="AG277" s="127">
        <f t="shared" si="37"/>
        <v>0</v>
      </c>
    </row>
    <row r="278" spans="1:33" x14ac:dyDescent="0.15">
      <c r="A278" s="52">
        <f>'tab bord'!L64</f>
        <v>0</v>
      </c>
      <c r="B278" s="132">
        <f t="shared" si="38"/>
        <v>0</v>
      </c>
      <c r="C278" s="133" t="e">
        <f t="shared" si="39"/>
        <v>#DIV/0!</v>
      </c>
      <c r="X278" s="7">
        <f t="shared" si="40"/>
        <v>0</v>
      </c>
      <c r="Y278" s="7">
        <f t="shared" si="33"/>
        <v>0</v>
      </c>
      <c r="Z278" s="7">
        <f t="shared" si="34"/>
        <v>0</v>
      </c>
      <c r="AA278" s="7">
        <f t="shared" si="35"/>
        <v>0</v>
      </c>
      <c r="AB278" s="72" t="e">
        <f t="shared" si="36"/>
        <v>#DIV/0!</v>
      </c>
      <c r="AF278" s="127">
        <f>achats!V276</f>
        <v>0</v>
      </c>
      <c r="AG278" s="127">
        <f t="shared" si="37"/>
        <v>0</v>
      </c>
    </row>
    <row r="279" spans="1:33" x14ac:dyDescent="0.15">
      <c r="A279" s="52">
        <f>'tab bord'!L65</f>
        <v>0</v>
      </c>
      <c r="B279" s="132">
        <f t="shared" si="38"/>
        <v>0</v>
      </c>
      <c r="C279" s="133" t="e">
        <f t="shared" si="39"/>
        <v>#DIV/0!</v>
      </c>
      <c r="X279" s="7">
        <f t="shared" si="40"/>
        <v>0</v>
      </c>
      <c r="Y279" s="7">
        <f t="shared" si="33"/>
        <v>0</v>
      </c>
      <c r="Z279" s="7">
        <f t="shared" si="34"/>
        <v>0</v>
      </c>
      <c r="AA279" s="7">
        <f t="shared" si="35"/>
        <v>0</v>
      </c>
      <c r="AB279" s="72" t="e">
        <f t="shared" si="36"/>
        <v>#DIV/0!</v>
      </c>
      <c r="AF279" s="127">
        <f>achats!V277</f>
        <v>0</v>
      </c>
      <c r="AG279" s="127">
        <f t="shared" si="37"/>
        <v>0</v>
      </c>
    </row>
    <row r="280" spans="1:33" x14ac:dyDescent="0.15">
      <c r="A280" s="52">
        <f>'tab bord'!L66</f>
        <v>0</v>
      </c>
      <c r="B280" s="132">
        <f t="shared" si="38"/>
        <v>0</v>
      </c>
      <c r="C280" s="133" t="e">
        <f t="shared" si="39"/>
        <v>#DIV/0!</v>
      </c>
      <c r="X280" s="7">
        <f t="shared" si="40"/>
        <v>0</v>
      </c>
      <c r="Y280" s="7">
        <f t="shared" si="33"/>
        <v>0</v>
      </c>
      <c r="Z280" s="7">
        <f t="shared" si="34"/>
        <v>0</v>
      </c>
      <c r="AA280" s="7">
        <f t="shared" si="35"/>
        <v>0</v>
      </c>
      <c r="AB280" s="72" t="e">
        <f t="shared" si="36"/>
        <v>#DIV/0!</v>
      </c>
      <c r="AF280" s="127">
        <f>achats!V278</f>
        <v>0</v>
      </c>
      <c r="AG280" s="127">
        <f t="shared" si="37"/>
        <v>0</v>
      </c>
    </row>
    <row r="281" spans="1:33" x14ac:dyDescent="0.15">
      <c r="A281" s="52">
        <f>'tab bord'!L67</f>
        <v>0</v>
      </c>
      <c r="B281" s="132">
        <f t="shared" si="38"/>
        <v>0</v>
      </c>
      <c r="C281" s="133" t="e">
        <f t="shared" si="39"/>
        <v>#DIV/0!</v>
      </c>
      <c r="X281" s="7">
        <f t="shared" ref="X281:X344" si="41">A495</f>
        <v>0</v>
      </c>
      <c r="Y281" s="7">
        <f t="shared" ref="Y281:Y344" si="42">SUMIF(E:E,A495,D:D)</f>
        <v>0</v>
      </c>
      <c r="Z281" s="7">
        <f t="shared" ref="Z281:Z344" si="43">SUMIF(M:M,A495,L:L)</f>
        <v>0</v>
      </c>
      <c r="AA281" s="7">
        <f t="shared" ref="AA281:AA344" si="44">SUM(Y281:Z281)</f>
        <v>0</v>
      </c>
      <c r="AB281" s="72" t="e">
        <f t="shared" ref="AB281:AB344" si="45">AA281/$AD$4</f>
        <v>#DIV/0!</v>
      </c>
      <c r="AF281" s="127">
        <f>achats!V279</f>
        <v>0</v>
      </c>
      <c r="AG281" s="127">
        <f t="shared" ref="AG281:AG344" si="46">(SUMIF(F:F,AF281,G:G))+(SUMIF(N:N,AF281,O:O))</f>
        <v>0</v>
      </c>
    </row>
    <row r="282" spans="1:33" x14ac:dyDescent="0.15">
      <c r="A282" s="52">
        <f>'tab bord'!L68</f>
        <v>0</v>
      </c>
      <c r="B282" s="132">
        <f t="shared" si="38"/>
        <v>0</v>
      </c>
      <c r="C282" s="133" t="e">
        <f t="shared" si="39"/>
        <v>#DIV/0!</v>
      </c>
      <c r="X282" s="7">
        <f t="shared" si="41"/>
        <v>0</v>
      </c>
      <c r="Y282" s="7">
        <f t="shared" si="42"/>
        <v>0</v>
      </c>
      <c r="Z282" s="7">
        <f t="shared" si="43"/>
        <v>0</v>
      </c>
      <c r="AA282" s="7">
        <f t="shared" si="44"/>
        <v>0</v>
      </c>
      <c r="AB282" s="72" t="e">
        <f t="shared" si="45"/>
        <v>#DIV/0!</v>
      </c>
      <c r="AF282" s="127">
        <f>achats!V280</f>
        <v>0</v>
      </c>
      <c r="AG282" s="127">
        <f t="shared" si="46"/>
        <v>0</v>
      </c>
    </row>
    <row r="283" spans="1:33" x14ac:dyDescent="0.15">
      <c r="A283" s="52">
        <f>'tab bord'!L69</f>
        <v>0</v>
      </c>
      <c r="B283" s="132">
        <f t="shared" ref="B283:B301" si="47">SUMIF($E$5:$E$105,A283,$G$5:$G$105)+SUMIF($M$5:$M$105,A283,$O$5:$O$105)+SUMIF($E$114:$E$214,A283,$G$114:$G$214)+SUMIF($M$114:$M$214,A283,$O$114:$O$214)</f>
        <v>0</v>
      </c>
      <c r="C283" s="133" t="e">
        <f t="shared" ref="C283:C301" si="48">AB69</f>
        <v>#DIV/0!</v>
      </c>
      <c r="X283" s="7">
        <f t="shared" si="41"/>
        <v>0</v>
      </c>
      <c r="Y283" s="7">
        <f t="shared" si="42"/>
        <v>0</v>
      </c>
      <c r="Z283" s="7">
        <f t="shared" si="43"/>
        <v>0</v>
      </c>
      <c r="AA283" s="7">
        <f t="shared" si="44"/>
        <v>0</v>
      </c>
      <c r="AB283" s="72" t="e">
        <f t="shared" si="45"/>
        <v>#DIV/0!</v>
      </c>
      <c r="AF283" s="127">
        <f>achats!V281</f>
        <v>0</v>
      </c>
      <c r="AG283" s="127">
        <f t="shared" si="46"/>
        <v>0</v>
      </c>
    </row>
    <row r="284" spans="1:33" x14ac:dyDescent="0.15">
      <c r="A284" s="52">
        <f>'tab bord'!L70</f>
        <v>0</v>
      </c>
      <c r="B284" s="132">
        <f t="shared" si="47"/>
        <v>0</v>
      </c>
      <c r="C284" s="133" t="e">
        <f t="shared" si="48"/>
        <v>#DIV/0!</v>
      </c>
      <c r="X284" s="7">
        <f t="shared" si="41"/>
        <v>0</v>
      </c>
      <c r="Y284" s="7">
        <f t="shared" si="42"/>
        <v>0</v>
      </c>
      <c r="Z284" s="7">
        <f t="shared" si="43"/>
        <v>0</v>
      </c>
      <c r="AA284" s="7">
        <f t="shared" si="44"/>
        <v>0</v>
      </c>
      <c r="AB284" s="72" t="e">
        <f t="shared" si="45"/>
        <v>#DIV/0!</v>
      </c>
      <c r="AF284" s="127">
        <f>achats!V282</f>
        <v>0</v>
      </c>
      <c r="AG284" s="127">
        <f t="shared" si="46"/>
        <v>0</v>
      </c>
    </row>
    <row r="285" spans="1:33" x14ac:dyDescent="0.15">
      <c r="A285" s="52">
        <f>'tab bord'!L71</f>
        <v>0</v>
      </c>
      <c r="B285" s="132">
        <f t="shared" si="47"/>
        <v>0</v>
      </c>
      <c r="C285" s="133" t="e">
        <f t="shared" si="48"/>
        <v>#DIV/0!</v>
      </c>
      <c r="X285" s="7">
        <f t="shared" si="41"/>
        <v>0</v>
      </c>
      <c r="Y285" s="7">
        <f t="shared" si="42"/>
        <v>0</v>
      </c>
      <c r="Z285" s="7">
        <f t="shared" si="43"/>
        <v>0</v>
      </c>
      <c r="AA285" s="7">
        <f t="shared" si="44"/>
        <v>0</v>
      </c>
      <c r="AB285" s="72" t="e">
        <f t="shared" si="45"/>
        <v>#DIV/0!</v>
      </c>
      <c r="AF285" s="127">
        <f>achats!V283</f>
        <v>0</v>
      </c>
      <c r="AG285" s="127">
        <f t="shared" si="46"/>
        <v>0</v>
      </c>
    </row>
    <row r="286" spans="1:33" x14ac:dyDescent="0.15">
      <c r="A286" s="52">
        <f>'tab bord'!L72</f>
        <v>0</v>
      </c>
      <c r="B286" s="132">
        <f t="shared" si="47"/>
        <v>0</v>
      </c>
      <c r="C286" s="133" t="e">
        <f t="shared" si="48"/>
        <v>#DIV/0!</v>
      </c>
      <c r="X286" s="7">
        <f t="shared" si="41"/>
        <v>0</v>
      </c>
      <c r="Y286" s="7">
        <f t="shared" si="42"/>
        <v>0</v>
      </c>
      <c r="Z286" s="7">
        <f t="shared" si="43"/>
        <v>0</v>
      </c>
      <c r="AA286" s="7">
        <f t="shared" si="44"/>
        <v>0</v>
      </c>
      <c r="AB286" s="72" t="e">
        <f t="shared" si="45"/>
        <v>#DIV/0!</v>
      </c>
      <c r="AF286" s="127">
        <f>achats!V284</f>
        <v>0</v>
      </c>
      <c r="AG286" s="127">
        <f t="shared" si="46"/>
        <v>0</v>
      </c>
    </row>
    <row r="287" spans="1:33" x14ac:dyDescent="0.15">
      <c r="A287" s="52">
        <f>'tab bord'!L73</f>
        <v>0</v>
      </c>
      <c r="B287" s="132">
        <f t="shared" si="47"/>
        <v>0</v>
      </c>
      <c r="C287" s="133" t="e">
        <f t="shared" si="48"/>
        <v>#DIV/0!</v>
      </c>
      <c r="X287" s="7">
        <f t="shared" si="41"/>
        <v>0</v>
      </c>
      <c r="Y287" s="7">
        <f t="shared" si="42"/>
        <v>0</v>
      </c>
      <c r="Z287" s="7">
        <f t="shared" si="43"/>
        <v>0</v>
      </c>
      <c r="AA287" s="7">
        <f t="shared" si="44"/>
        <v>0</v>
      </c>
      <c r="AB287" s="72" t="e">
        <f t="shared" si="45"/>
        <v>#DIV/0!</v>
      </c>
      <c r="AF287" s="127">
        <f>achats!V285</f>
        <v>0</v>
      </c>
      <c r="AG287" s="127">
        <f t="shared" si="46"/>
        <v>0</v>
      </c>
    </row>
    <row r="288" spans="1:33" x14ac:dyDescent="0.15">
      <c r="A288" s="52">
        <f>'tab bord'!L74</f>
        <v>0</v>
      </c>
      <c r="B288" s="132">
        <f t="shared" si="47"/>
        <v>0</v>
      </c>
      <c r="C288" s="133" t="e">
        <f t="shared" si="48"/>
        <v>#DIV/0!</v>
      </c>
      <c r="X288" s="7">
        <f t="shared" si="41"/>
        <v>0</v>
      </c>
      <c r="Y288" s="7">
        <f t="shared" si="42"/>
        <v>0</v>
      </c>
      <c r="Z288" s="7">
        <f t="shared" si="43"/>
        <v>0</v>
      </c>
      <c r="AA288" s="7">
        <f t="shared" si="44"/>
        <v>0</v>
      </c>
      <c r="AB288" s="72" t="e">
        <f t="shared" si="45"/>
        <v>#DIV/0!</v>
      </c>
      <c r="AF288" s="127">
        <f>achats!V286</f>
        <v>0</v>
      </c>
      <c r="AG288" s="127">
        <f t="shared" si="46"/>
        <v>0</v>
      </c>
    </row>
    <row r="289" spans="1:33" x14ac:dyDescent="0.15">
      <c r="A289" s="52">
        <f>'tab bord'!L75</f>
        <v>0</v>
      </c>
      <c r="B289" s="132">
        <f t="shared" si="47"/>
        <v>0</v>
      </c>
      <c r="C289" s="133" t="e">
        <f t="shared" si="48"/>
        <v>#DIV/0!</v>
      </c>
      <c r="X289" s="7">
        <f t="shared" si="41"/>
        <v>0</v>
      </c>
      <c r="Y289" s="7">
        <f t="shared" si="42"/>
        <v>0</v>
      </c>
      <c r="Z289" s="7">
        <f t="shared" si="43"/>
        <v>0</v>
      </c>
      <c r="AA289" s="7">
        <f t="shared" si="44"/>
        <v>0</v>
      </c>
      <c r="AB289" s="72" t="e">
        <f t="shared" si="45"/>
        <v>#DIV/0!</v>
      </c>
      <c r="AF289" s="127">
        <f>achats!V287</f>
        <v>0</v>
      </c>
      <c r="AG289" s="127">
        <f t="shared" si="46"/>
        <v>0</v>
      </c>
    </row>
    <row r="290" spans="1:33" x14ac:dyDescent="0.15">
      <c r="A290" s="52">
        <f>'tab bord'!L76</f>
        <v>0</v>
      </c>
      <c r="B290" s="132">
        <f t="shared" si="47"/>
        <v>0</v>
      </c>
      <c r="C290" s="133" t="e">
        <f t="shared" si="48"/>
        <v>#DIV/0!</v>
      </c>
      <c r="X290" s="7">
        <f t="shared" si="41"/>
        <v>0</v>
      </c>
      <c r="Y290" s="7">
        <f t="shared" si="42"/>
        <v>0</v>
      </c>
      <c r="Z290" s="7">
        <f t="shared" si="43"/>
        <v>0</v>
      </c>
      <c r="AA290" s="7">
        <f t="shared" si="44"/>
        <v>0</v>
      </c>
      <c r="AB290" s="72" t="e">
        <f t="shared" si="45"/>
        <v>#DIV/0!</v>
      </c>
      <c r="AF290" s="127">
        <f>achats!V288</f>
        <v>0</v>
      </c>
      <c r="AG290" s="127">
        <f t="shared" si="46"/>
        <v>0</v>
      </c>
    </row>
    <row r="291" spans="1:33" x14ac:dyDescent="0.15">
      <c r="A291" s="52">
        <f>'tab bord'!L77</f>
        <v>0</v>
      </c>
      <c r="B291" s="132">
        <f t="shared" si="47"/>
        <v>0</v>
      </c>
      <c r="C291" s="133" t="e">
        <f t="shared" si="48"/>
        <v>#DIV/0!</v>
      </c>
      <c r="X291" s="7">
        <f t="shared" si="41"/>
        <v>0</v>
      </c>
      <c r="Y291" s="7">
        <f t="shared" si="42"/>
        <v>0</v>
      </c>
      <c r="Z291" s="7">
        <f t="shared" si="43"/>
        <v>0</v>
      </c>
      <c r="AA291" s="7">
        <f t="shared" si="44"/>
        <v>0</v>
      </c>
      <c r="AB291" s="72" t="e">
        <f t="shared" si="45"/>
        <v>#DIV/0!</v>
      </c>
      <c r="AF291" s="127">
        <f>achats!V289</f>
        <v>0</v>
      </c>
      <c r="AG291" s="127">
        <f t="shared" si="46"/>
        <v>0</v>
      </c>
    </row>
    <row r="292" spans="1:33" x14ac:dyDescent="0.15">
      <c r="A292" s="52">
        <f>'tab bord'!L78</f>
        <v>0</v>
      </c>
      <c r="B292" s="132">
        <f t="shared" si="47"/>
        <v>0</v>
      </c>
      <c r="C292" s="133" t="e">
        <f t="shared" si="48"/>
        <v>#DIV/0!</v>
      </c>
      <c r="X292" s="7">
        <f t="shared" si="41"/>
        <v>0</v>
      </c>
      <c r="Y292" s="7">
        <f t="shared" si="42"/>
        <v>0</v>
      </c>
      <c r="Z292" s="7">
        <f t="shared" si="43"/>
        <v>0</v>
      </c>
      <c r="AA292" s="7">
        <f t="shared" si="44"/>
        <v>0</v>
      </c>
      <c r="AB292" s="72" t="e">
        <f t="shared" si="45"/>
        <v>#DIV/0!</v>
      </c>
      <c r="AF292" s="127">
        <f>achats!V290</f>
        <v>0</v>
      </c>
      <c r="AG292" s="127">
        <f t="shared" si="46"/>
        <v>0</v>
      </c>
    </row>
    <row r="293" spans="1:33" x14ac:dyDescent="0.15">
      <c r="A293" s="52">
        <f>'tab bord'!L79</f>
        <v>0</v>
      </c>
      <c r="B293" s="132">
        <f t="shared" si="47"/>
        <v>0</v>
      </c>
      <c r="C293" s="133" t="e">
        <f t="shared" si="48"/>
        <v>#DIV/0!</v>
      </c>
      <c r="X293" s="7">
        <f t="shared" si="41"/>
        <v>0</v>
      </c>
      <c r="Y293" s="7">
        <f t="shared" si="42"/>
        <v>0</v>
      </c>
      <c r="Z293" s="7">
        <f t="shared" si="43"/>
        <v>0</v>
      </c>
      <c r="AA293" s="7">
        <f t="shared" si="44"/>
        <v>0</v>
      </c>
      <c r="AB293" s="72" t="e">
        <f t="shared" si="45"/>
        <v>#DIV/0!</v>
      </c>
      <c r="AF293" s="127">
        <f>achats!V291</f>
        <v>0</v>
      </c>
      <c r="AG293" s="127">
        <f t="shared" si="46"/>
        <v>0</v>
      </c>
    </row>
    <row r="294" spans="1:33" x14ac:dyDescent="0.15">
      <c r="A294" s="52">
        <f>'tab bord'!L80</f>
        <v>0</v>
      </c>
      <c r="B294" s="132">
        <f t="shared" si="47"/>
        <v>0</v>
      </c>
      <c r="C294" s="133" t="e">
        <f t="shared" si="48"/>
        <v>#DIV/0!</v>
      </c>
      <c r="X294" s="7">
        <f t="shared" si="41"/>
        <v>0</v>
      </c>
      <c r="Y294" s="7">
        <f t="shared" si="42"/>
        <v>0</v>
      </c>
      <c r="Z294" s="7">
        <f t="shared" si="43"/>
        <v>0</v>
      </c>
      <c r="AA294" s="7">
        <f t="shared" si="44"/>
        <v>0</v>
      </c>
      <c r="AB294" s="72" t="e">
        <f t="shared" si="45"/>
        <v>#DIV/0!</v>
      </c>
      <c r="AF294" s="127">
        <f>achats!V292</f>
        <v>0</v>
      </c>
      <c r="AG294" s="127">
        <f t="shared" si="46"/>
        <v>0</v>
      </c>
    </row>
    <row r="295" spans="1:33" x14ac:dyDescent="0.15">
      <c r="A295" s="52">
        <f>'tab bord'!L81</f>
        <v>0</v>
      </c>
      <c r="B295" s="132">
        <f t="shared" si="47"/>
        <v>0</v>
      </c>
      <c r="C295" s="133" t="e">
        <f t="shared" si="48"/>
        <v>#DIV/0!</v>
      </c>
      <c r="X295" s="7">
        <f t="shared" si="41"/>
        <v>0</v>
      </c>
      <c r="Y295" s="7">
        <f t="shared" si="42"/>
        <v>0</v>
      </c>
      <c r="Z295" s="7">
        <f t="shared" si="43"/>
        <v>0</v>
      </c>
      <c r="AA295" s="7">
        <f t="shared" si="44"/>
        <v>0</v>
      </c>
      <c r="AB295" s="72" t="e">
        <f t="shared" si="45"/>
        <v>#DIV/0!</v>
      </c>
      <c r="AF295" s="127">
        <f>achats!V293</f>
        <v>0</v>
      </c>
      <c r="AG295" s="127">
        <f t="shared" si="46"/>
        <v>0</v>
      </c>
    </row>
    <row r="296" spans="1:33" x14ac:dyDescent="0.15">
      <c r="A296" s="52">
        <f>'tab bord'!L82</f>
        <v>0</v>
      </c>
      <c r="B296" s="132">
        <f t="shared" si="47"/>
        <v>0</v>
      </c>
      <c r="C296" s="133" t="e">
        <f t="shared" si="48"/>
        <v>#DIV/0!</v>
      </c>
      <c r="X296" s="7">
        <f t="shared" si="41"/>
        <v>0</v>
      </c>
      <c r="Y296" s="7">
        <f t="shared" si="42"/>
        <v>0</v>
      </c>
      <c r="Z296" s="7">
        <f t="shared" si="43"/>
        <v>0</v>
      </c>
      <c r="AA296" s="7">
        <f t="shared" si="44"/>
        <v>0</v>
      </c>
      <c r="AB296" s="72" t="e">
        <f t="shared" si="45"/>
        <v>#DIV/0!</v>
      </c>
      <c r="AF296" s="127">
        <f>achats!V294</f>
        <v>0</v>
      </c>
      <c r="AG296" s="127">
        <f t="shared" si="46"/>
        <v>0</v>
      </c>
    </row>
    <row r="297" spans="1:33" x14ac:dyDescent="0.15">
      <c r="A297" s="52">
        <f>'tab bord'!L83</f>
        <v>0</v>
      </c>
      <c r="B297" s="132">
        <f t="shared" si="47"/>
        <v>0</v>
      </c>
      <c r="C297" s="133" t="e">
        <f t="shared" si="48"/>
        <v>#DIV/0!</v>
      </c>
      <c r="X297" s="7">
        <f t="shared" si="41"/>
        <v>0</v>
      </c>
      <c r="Y297" s="7">
        <f t="shared" si="42"/>
        <v>0</v>
      </c>
      <c r="Z297" s="7">
        <f t="shared" si="43"/>
        <v>0</v>
      </c>
      <c r="AA297" s="7">
        <f t="shared" si="44"/>
        <v>0</v>
      </c>
      <c r="AB297" s="72" t="e">
        <f t="shared" si="45"/>
        <v>#DIV/0!</v>
      </c>
      <c r="AF297" s="127">
        <f>achats!V295</f>
        <v>0</v>
      </c>
      <c r="AG297" s="127">
        <f t="shared" si="46"/>
        <v>0</v>
      </c>
    </row>
    <row r="298" spans="1:33" x14ac:dyDescent="0.15">
      <c r="A298" s="52">
        <f>'tab bord'!L84</f>
        <v>0</v>
      </c>
      <c r="B298" s="132">
        <f t="shared" si="47"/>
        <v>0</v>
      </c>
      <c r="C298" s="133" t="e">
        <f t="shared" si="48"/>
        <v>#DIV/0!</v>
      </c>
      <c r="X298" s="7">
        <f t="shared" si="41"/>
        <v>0</v>
      </c>
      <c r="Y298" s="7">
        <f t="shared" si="42"/>
        <v>0</v>
      </c>
      <c r="Z298" s="7">
        <f t="shared" si="43"/>
        <v>0</v>
      </c>
      <c r="AA298" s="7">
        <f t="shared" si="44"/>
        <v>0</v>
      </c>
      <c r="AB298" s="72" t="e">
        <f t="shared" si="45"/>
        <v>#DIV/0!</v>
      </c>
      <c r="AF298" s="127">
        <f>achats!V296</f>
        <v>0</v>
      </c>
      <c r="AG298" s="127">
        <f t="shared" si="46"/>
        <v>0</v>
      </c>
    </row>
    <row r="299" spans="1:33" x14ac:dyDescent="0.15">
      <c r="A299" s="52">
        <f>'tab bord'!L85</f>
        <v>0</v>
      </c>
      <c r="B299" s="132">
        <f t="shared" si="47"/>
        <v>0</v>
      </c>
      <c r="C299" s="133" t="e">
        <f t="shared" si="48"/>
        <v>#DIV/0!</v>
      </c>
      <c r="X299" s="7">
        <f t="shared" si="41"/>
        <v>0</v>
      </c>
      <c r="Y299" s="7">
        <f t="shared" si="42"/>
        <v>0</v>
      </c>
      <c r="Z299" s="7">
        <f t="shared" si="43"/>
        <v>0</v>
      </c>
      <c r="AA299" s="7">
        <f t="shared" si="44"/>
        <v>0</v>
      </c>
      <c r="AB299" s="72" t="e">
        <f t="shared" si="45"/>
        <v>#DIV/0!</v>
      </c>
      <c r="AF299" s="127">
        <f>achats!V297</f>
        <v>0</v>
      </c>
      <c r="AG299" s="127">
        <f t="shared" si="46"/>
        <v>0</v>
      </c>
    </row>
    <row r="300" spans="1:33" x14ac:dyDescent="0.15">
      <c r="A300" s="52">
        <f>'tab bord'!L86</f>
        <v>0</v>
      </c>
      <c r="B300" s="132">
        <f t="shared" si="47"/>
        <v>0</v>
      </c>
      <c r="C300" s="133" t="e">
        <f t="shared" si="48"/>
        <v>#DIV/0!</v>
      </c>
      <c r="X300" s="7">
        <f t="shared" si="41"/>
        <v>0</v>
      </c>
      <c r="Y300" s="7">
        <f t="shared" si="42"/>
        <v>0</v>
      </c>
      <c r="Z300" s="7">
        <f t="shared" si="43"/>
        <v>0</v>
      </c>
      <c r="AA300" s="7">
        <f t="shared" si="44"/>
        <v>0</v>
      </c>
      <c r="AB300" s="72" t="e">
        <f t="shared" si="45"/>
        <v>#DIV/0!</v>
      </c>
      <c r="AF300" s="127">
        <f>achats!V298</f>
        <v>0</v>
      </c>
      <c r="AG300" s="127">
        <f t="shared" si="46"/>
        <v>0</v>
      </c>
    </row>
    <row r="301" spans="1:33" x14ac:dyDescent="0.15">
      <c r="A301" s="52">
        <f>'tab bord'!L87</f>
        <v>0</v>
      </c>
      <c r="B301" s="132">
        <f t="shared" si="47"/>
        <v>0</v>
      </c>
      <c r="C301" s="133" t="e">
        <f t="shared" si="48"/>
        <v>#DIV/0!</v>
      </c>
      <c r="X301" s="7">
        <f t="shared" si="41"/>
        <v>0</v>
      </c>
      <c r="Y301" s="7">
        <f t="shared" si="42"/>
        <v>0</v>
      </c>
      <c r="Z301" s="7">
        <f t="shared" si="43"/>
        <v>0</v>
      </c>
      <c r="AA301" s="7">
        <f t="shared" si="44"/>
        <v>0</v>
      </c>
      <c r="AB301" s="72" t="e">
        <f t="shared" si="45"/>
        <v>#DIV/0!</v>
      </c>
      <c r="AF301" s="127">
        <f>achats!V299</f>
        <v>0</v>
      </c>
      <c r="AG301" s="127">
        <f t="shared" si="46"/>
        <v>0</v>
      </c>
    </row>
    <row r="302" spans="1:33" x14ac:dyDescent="0.15">
      <c r="A302" s="93"/>
      <c r="B302" s="93"/>
      <c r="C302" s="93"/>
      <c r="X302" s="7">
        <f t="shared" si="41"/>
        <v>0</v>
      </c>
      <c r="Y302" s="7">
        <f t="shared" si="42"/>
        <v>0</v>
      </c>
      <c r="Z302" s="7">
        <f t="shared" si="43"/>
        <v>0</v>
      </c>
      <c r="AA302" s="7">
        <f t="shared" si="44"/>
        <v>0</v>
      </c>
      <c r="AB302" s="72" t="e">
        <f t="shared" si="45"/>
        <v>#DIV/0!</v>
      </c>
      <c r="AF302" s="127">
        <f>achats!V300</f>
        <v>0</v>
      </c>
      <c r="AG302" s="127">
        <f t="shared" si="46"/>
        <v>0</v>
      </c>
    </row>
    <row r="303" spans="1:33" x14ac:dyDescent="0.15">
      <c r="A303" s="16"/>
      <c r="X303" s="7">
        <f t="shared" si="41"/>
        <v>0</v>
      </c>
      <c r="Y303" s="7">
        <f t="shared" si="42"/>
        <v>0</v>
      </c>
      <c r="Z303" s="7">
        <f t="shared" si="43"/>
        <v>0</v>
      </c>
      <c r="AA303" s="7">
        <f t="shared" si="44"/>
        <v>0</v>
      </c>
      <c r="AB303" s="72" t="e">
        <f t="shared" si="45"/>
        <v>#DIV/0!</v>
      </c>
      <c r="AF303" s="127">
        <f>achats!V301</f>
        <v>0</v>
      </c>
      <c r="AG303" s="127">
        <f t="shared" si="46"/>
        <v>0</v>
      </c>
    </row>
    <row r="304" spans="1:33" x14ac:dyDescent="0.15">
      <c r="A304" s="16"/>
      <c r="X304" s="7">
        <f t="shared" si="41"/>
        <v>0</v>
      </c>
      <c r="Y304" s="7">
        <f t="shared" si="42"/>
        <v>0</v>
      </c>
      <c r="Z304" s="7">
        <f t="shared" si="43"/>
        <v>0</v>
      </c>
      <c r="AA304" s="7">
        <f t="shared" si="44"/>
        <v>0</v>
      </c>
      <c r="AB304" s="72" t="e">
        <f t="shared" si="45"/>
        <v>#DIV/0!</v>
      </c>
      <c r="AF304" s="127">
        <f>achats!V302</f>
        <v>0</v>
      </c>
      <c r="AG304" s="127">
        <f t="shared" si="46"/>
        <v>0</v>
      </c>
    </row>
    <row r="305" spans="1:33" x14ac:dyDescent="0.15">
      <c r="A305" s="16"/>
      <c r="X305" s="7">
        <f t="shared" si="41"/>
        <v>0</v>
      </c>
      <c r="Y305" s="7">
        <f t="shared" si="42"/>
        <v>0</v>
      </c>
      <c r="Z305" s="7">
        <f t="shared" si="43"/>
        <v>0</v>
      </c>
      <c r="AA305" s="7">
        <f t="shared" si="44"/>
        <v>0</v>
      </c>
      <c r="AB305" s="72" t="e">
        <f t="shared" si="45"/>
        <v>#DIV/0!</v>
      </c>
      <c r="AF305" s="127">
        <f>achats!V303</f>
        <v>0</v>
      </c>
      <c r="AG305" s="127">
        <f t="shared" si="46"/>
        <v>0</v>
      </c>
    </row>
    <row r="306" spans="1:33" x14ac:dyDescent="0.15">
      <c r="A306" s="16"/>
      <c r="X306" s="7">
        <f t="shared" si="41"/>
        <v>0</v>
      </c>
      <c r="Y306" s="7">
        <f t="shared" si="42"/>
        <v>0</v>
      </c>
      <c r="Z306" s="7">
        <f t="shared" si="43"/>
        <v>0</v>
      </c>
      <c r="AA306" s="7">
        <f t="shared" si="44"/>
        <v>0</v>
      </c>
      <c r="AB306" s="72" t="e">
        <f t="shared" si="45"/>
        <v>#DIV/0!</v>
      </c>
      <c r="AF306" s="127">
        <f>achats!V304</f>
        <v>0</v>
      </c>
      <c r="AG306" s="127">
        <f t="shared" si="46"/>
        <v>0</v>
      </c>
    </row>
    <row r="307" spans="1:33" x14ac:dyDescent="0.15">
      <c r="A307" s="16"/>
      <c r="X307" s="7">
        <f t="shared" si="41"/>
        <v>0</v>
      </c>
      <c r="Y307" s="7">
        <f t="shared" si="42"/>
        <v>0</v>
      </c>
      <c r="Z307" s="7">
        <f t="shared" si="43"/>
        <v>0</v>
      </c>
      <c r="AA307" s="7">
        <f t="shared" si="44"/>
        <v>0</v>
      </c>
      <c r="AB307" s="72" t="e">
        <f t="shared" si="45"/>
        <v>#DIV/0!</v>
      </c>
      <c r="AF307" s="127">
        <f>achats!V305</f>
        <v>0</v>
      </c>
      <c r="AG307" s="127">
        <f t="shared" si="46"/>
        <v>0</v>
      </c>
    </row>
    <row r="308" spans="1:33" x14ac:dyDescent="0.15">
      <c r="A308" s="16"/>
      <c r="X308" s="7">
        <f t="shared" si="41"/>
        <v>0</v>
      </c>
      <c r="Y308" s="7">
        <f t="shared" si="42"/>
        <v>0</v>
      </c>
      <c r="Z308" s="7">
        <f t="shared" si="43"/>
        <v>0</v>
      </c>
      <c r="AA308" s="7">
        <f t="shared" si="44"/>
        <v>0</v>
      </c>
      <c r="AB308" s="72" t="e">
        <f t="shared" si="45"/>
        <v>#DIV/0!</v>
      </c>
      <c r="AF308" s="127">
        <f>achats!V306</f>
        <v>0</v>
      </c>
      <c r="AG308" s="127">
        <f t="shared" si="46"/>
        <v>0</v>
      </c>
    </row>
    <row r="309" spans="1:33" x14ac:dyDescent="0.15">
      <c r="A309" s="16"/>
      <c r="X309" s="7">
        <f t="shared" si="41"/>
        <v>0</v>
      </c>
      <c r="Y309" s="7">
        <f t="shared" si="42"/>
        <v>0</v>
      </c>
      <c r="Z309" s="7">
        <f t="shared" si="43"/>
        <v>0</v>
      </c>
      <c r="AA309" s="7">
        <f t="shared" si="44"/>
        <v>0</v>
      </c>
      <c r="AB309" s="72" t="e">
        <f t="shared" si="45"/>
        <v>#DIV/0!</v>
      </c>
      <c r="AF309" s="127">
        <f>achats!V307</f>
        <v>0</v>
      </c>
      <c r="AG309" s="127">
        <f t="shared" si="46"/>
        <v>0</v>
      </c>
    </row>
    <row r="310" spans="1:33" x14ac:dyDescent="0.15">
      <c r="A310" s="16"/>
      <c r="X310" s="7">
        <f t="shared" si="41"/>
        <v>0</v>
      </c>
      <c r="Y310" s="7">
        <f t="shared" si="42"/>
        <v>0</v>
      </c>
      <c r="Z310" s="7">
        <f t="shared" si="43"/>
        <v>0</v>
      </c>
      <c r="AA310" s="7">
        <f t="shared" si="44"/>
        <v>0</v>
      </c>
      <c r="AB310" s="72" t="e">
        <f t="shared" si="45"/>
        <v>#DIV/0!</v>
      </c>
      <c r="AF310" s="127">
        <f>achats!V308</f>
        <v>0</v>
      </c>
      <c r="AG310" s="127">
        <f t="shared" si="46"/>
        <v>0</v>
      </c>
    </row>
    <row r="311" spans="1:33" x14ac:dyDescent="0.15">
      <c r="A311" s="16"/>
      <c r="X311" s="7">
        <f t="shared" si="41"/>
        <v>0</v>
      </c>
      <c r="Y311" s="7">
        <f t="shared" si="42"/>
        <v>0</v>
      </c>
      <c r="Z311" s="7">
        <f t="shared" si="43"/>
        <v>0</v>
      </c>
      <c r="AA311" s="7">
        <f t="shared" si="44"/>
        <v>0</v>
      </c>
      <c r="AB311" s="72" t="e">
        <f t="shared" si="45"/>
        <v>#DIV/0!</v>
      </c>
      <c r="AF311" s="127">
        <f>achats!V309</f>
        <v>0</v>
      </c>
      <c r="AG311" s="127">
        <f t="shared" si="46"/>
        <v>0</v>
      </c>
    </row>
    <row r="312" spans="1:33" x14ac:dyDescent="0.15">
      <c r="A312" s="16"/>
      <c r="X312" s="7">
        <f t="shared" si="41"/>
        <v>0</v>
      </c>
      <c r="Y312" s="7">
        <f t="shared" si="42"/>
        <v>0</v>
      </c>
      <c r="Z312" s="7">
        <f t="shared" si="43"/>
        <v>0</v>
      </c>
      <c r="AA312" s="7">
        <f t="shared" si="44"/>
        <v>0</v>
      </c>
      <c r="AB312" s="72" t="e">
        <f t="shared" si="45"/>
        <v>#DIV/0!</v>
      </c>
      <c r="AF312" s="127">
        <f>achats!V310</f>
        <v>0</v>
      </c>
      <c r="AG312" s="127">
        <f t="shared" si="46"/>
        <v>0</v>
      </c>
    </row>
    <row r="313" spans="1:33" x14ac:dyDescent="0.15">
      <c r="A313" s="16"/>
      <c r="X313" s="7">
        <f t="shared" si="41"/>
        <v>0</v>
      </c>
      <c r="Y313" s="7">
        <f t="shared" si="42"/>
        <v>0</v>
      </c>
      <c r="Z313" s="7">
        <f t="shared" si="43"/>
        <v>0</v>
      </c>
      <c r="AA313" s="7">
        <f t="shared" si="44"/>
        <v>0</v>
      </c>
      <c r="AB313" s="72" t="e">
        <f t="shared" si="45"/>
        <v>#DIV/0!</v>
      </c>
      <c r="AF313" s="127">
        <f>achats!V311</f>
        <v>0</v>
      </c>
      <c r="AG313" s="127">
        <f t="shared" si="46"/>
        <v>0</v>
      </c>
    </row>
    <row r="314" spans="1:33" x14ac:dyDescent="0.15">
      <c r="A314" s="16"/>
      <c r="X314" s="7">
        <f t="shared" si="41"/>
        <v>0</v>
      </c>
      <c r="Y314" s="7">
        <f t="shared" si="42"/>
        <v>0</v>
      </c>
      <c r="Z314" s="7">
        <f t="shared" si="43"/>
        <v>0</v>
      </c>
      <c r="AA314" s="7">
        <f t="shared" si="44"/>
        <v>0</v>
      </c>
      <c r="AB314" s="72" t="e">
        <f t="shared" si="45"/>
        <v>#DIV/0!</v>
      </c>
      <c r="AF314" s="127">
        <f>achats!V312</f>
        <v>0</v>
      </c>
      <c r="AG314" s="127">
        <f t="shared" si="46"/>
        <v>0</v>
      </c>
    </row>
    <row r="315" spans="1:33" x14ac:dyDescent="0.15">
      <c r="A315" s="16"/>
      <c r="X315" s="7">
        <f t="shared" si="41"/>
        <v>0</v>
      </c>
      <c r="Y315" s="7">
        <f t="shared" si="42"/>
        <v>0</v>
      </c>
      <c r="Z315" s="7">
        <f t="shared" si="43"/>
        <v>0</v>
      </c>
      <c r="AA315" s="7">
        <f t="shared" si="44"/>
        <v>0</v>
      </c>
      <c r="AB315" s="72" t="e">
        <f t="shared" si="45"/>
        <v>#DIV/0!</v>
      </c>
      <c r="AF315" s="127">
        <f>achats!V313</f>
        <v>0</v>
      </c>
      <c r="AG315" s="127">
        <f t="shared" si="46"/>
        <v>0</v>
      </c>
    </row>
    <row r="316" spans="1:33" x14ac:dyDescent="0.15">
      <c r="A316" s="16"/>
      <c r="X316" s="7">
        <f t="shared" si="41"/>
        <v>0</v>
      </c>
      <c r="Y316" s="7">
        <f t="shared" si="42"/>
        <v>0</v>
      </c>
      <c r="Z316" s="7">
        <f t="shared" si="43"/>
        <v>0</v>
      </c>
      <c r="AA316" s="7">
        <f t="shared" si="44"/>
        <v>0</v>
      </c>
      <c r="AB316" s="72" t="e">
        <f t="shared" si="45"/>
        <v>#DIV/0!</v>
      </c>
      <c r="AF316" s="127">
        <f>achats!V314</f>
        <v>0</v>
      </c>
      <c r="AG316" s="127">
        <f t="shared" si="46"/>
        <v>0</v>
      </c>
    </row>
    <row r="317" spans="1:33" x14ac:dyDescent="0.15">
      <c r="A317" s="16"/>
      <c r="X317" s="7">
        <f t="shared" si="41"/>
        <v>0</v>
      </c>
      <c r="Y317" s="7">
        <f t="shared" si="42"/>
        <v>0</v>
      </c>
      <c r="Z317" s="7">
        <f t="shared" si="43"/>
        <v>0</v>
      </c>
      <c r="AA317" s="7">
        <f t="shared" si="44"/>
        <v>0</v>
      </c>
      <c r="AB317" s="72" t="e">
        <f t="shared" si="45"/>
        <v>#DIV/0!</v>
      </c>
      <c r="AF317" s="127">
        <f>achats!V315</f>
        <v>0</v>
      </c>
      <c r="AG317" s="127">
        <f t="shared" si="46"/>
        <v>0</v>
      </c>
    </row>
    <row r="318" spans="1:33" x14ac:dyDescent="0.15">
      <c r="A318" s="16"/>
      <c r="X318" s="7">
        <f t="shared" si="41"/>
        <v>0</v>
      </c>
      <c r="Y318" s="7">
        <f t="shared" si="42"/>
        <v>0</v>
      </c>
      <c r="Z318" s="7">
        <f t="shared" si="43"/>
        <v>0</v>
      </c>
      <c r="AA318" s="7">
        <f t="shared" si="44"/>
        <v>0</v>
      </c>
      <c r="AB318" s="72" t="e">
        <f t="shared" si="45"/>
        <v>#DIV/0!</v>
      </c>
      <c r="AF318" s="127">
        <f>achats!V316</f>
        <v>0</v>
      </c>
      <c r="AG318" s="127">
        <f t="shared" si="46"/>
        <v>0</v>
      </c>
    </row>
    <row r="319" spans="1:33" x14ac:dyDescent="0.15">
      <c r="A319" s="16"/>
      <c r="X319" s="7">
        <f t="shared" si="41"/>
        <v>0</v>
      </c>
      <c r="Y319" s="7">
        <f t="shared" si="42"/>
        <v>0</v>
      </c>
      <c r="Z319" s="7">
        <f t="shared" si="43"/>
        <v>0</v>
      </c>
      <c r="AA319" s="7">
        <f t="shared" si="44"/>
        <v>0</v>
      </c>
      <c r="AB319" s="72" t="e">
        <f t="shared" si="45"/>
        <v>#DIV/0!</v>
      </c>
      <c r="AF319" s="127">
        <f>achats!V317</f>
        <v>0</v>
      </c>
      <c r="AG319" s="127">
        <f t="shared" si="46"/>
        <v>0</v>
      </c>
    </row>
    <row r="320" spans="1:33" x14ac:dyDescent="0.15">
      <c r="A320" s="16"/>
      <c r="X320" s="7">
        <f t="shared" si="41"/>
        <v>0</v>
      </c>
      <c r="Y320" s="7">
        <f t="shared" si="42"/>
        <v>0</v>
      </c>
      <c r="Z320" s="7">
        <f t="shared" si="43"/>
        <v>0</v>
      </c>
      <c r="AA320" s="7">
        <f t="shared" si="44"/>
        <v>0</v>
      </c>
      <c r="AB320" s="72" t="e">
        <f t="shared" si="45"/>
        <v>#DIV/0!</v>
      </c>
      <c r="AF320" s="127">
        <f>achats!V318</f>
        <v>0</v>
      </c>
      <c r="AG320" s="127">
        <f t="shared" si="46"/>
        <v>0</v>
      </c>
    </row>
    <row r="321" spans="1:33" x14ac:dyDescent="0.15">
      <c r="A321" s="16"/>
      <c r="X321" s="7">
        <f t="shared" si="41"/>
        <v>0</v>
      </c>
      <c r="Y321" s="7">
        <f t="shared" si="42"/>
        <v>0</v>
      </c>
      <c r="Z321" s="7">
        <f t="shared" si="43"/>
        <v>0</v>
      </c>
      <c r="AA321" s="7">
        <f t="shared" si="44"/>
        <v>0</v>
      </c>
      <c r="AB321" s="72" t="e">
        <f t="shared" si="45"/>
        <v>#DIV/0!</v>
      </c>
      <c r="AF321" s="127">
        <f>achats!V319</f>
        <v>0</v>
      </c>
      <c r="AG321" s="127">
        <f t="shared" si="46"/>
        <v>0</v>
      </c>
    </row>
    <row r="322" spans="1:33" x14ac:dyDescent="0.15">
      <c r="A322" s="16"/>
      <c r="X322" s="7">
        <f t="shared" si="41"/>
        <v>0</v>
      </c>
      <c r="Y322" s="7">
        <f t="shared" si="42"/>
        <v>0</v>
      </c>
      <c r="Z322" s="7">
        <f t="shared" si="43"/>
        <v>0</v>
      </c>
      <c r="AA322" s="7">
        <f t="shared" si="44"/>
        <v>0</v>
      </c>
      <c r="AB322" s="72" t="e">
        <f t="shared" si="45"/>
        <v>#DIV/0!</v>
      </c>
      <c r="AF322" s="127">
        <f>achats!V320</f>
        <v>0</v>
      </c>
      <c r="AG322" s="127">
        <f t="shared" si="46"/>
        <v>0</v>
      </c>
    </row>
    <row r="323" spans="1:33" x14ac:dyDescent="0.15">
      <c r="A323" s="16"/>
      <c r="X323" s="7">
        <f t="shared" si="41"/>
        <v>0</v>
      </c>
      <c r="Y323" s="7">
        <f t="shared" si="42"/>
        <v>0</v>
      </c>
      <c r="Z323" s="7">
        <f t="shared" si="43"/>
        <v>0</v>
      </c>
      <c r="AA323" s="7">
        <f t="shared" si="44"/>
        <v>0</v>
      </c>
      <c r="AB323" s="72" t="e">
        <f t="shared" si="45"/>
        <v>#DIV/0!</v>
      </c>
      <c r="AF323" s="127">
        <f>achats!V321</f>
        <v>0</v>
      </c>
      <c r="AG323" s="127">
        <f t="shared" si="46"/>
        <v>0</v>
      </c>
    </row>
    <row r="324" spans="1:33" x14ac:dyDescent="0.15">
      <c r="A324" s="16"/>
      <c r="X324" s="7">
        <f t="shared" si="41"/>
        <v>0</v>
      </c>
      <c r="Y324" s="7">
        <f t="shared" si="42"/>
        <v>0</v>
      </c>
      <c r="Z324" s="7">
        <f t="shared" si="43"/>
        <v>0</v>
      </c>
      <c r="AA324" s="7">
        <f t="shared" si="44"/>
        <v>0</v>
      </c>
      <c r="AB324" s="72" t="e">
        <f t="shared" si="45"/>
        <v>#DIV/0!</v>
      </c>
      <c r="AF324" s="127">
        <f>achats!V322</f>
        <v>0</v>
      </c>
      <c r="AG324" s="127">
        <f t="shared" si="46"/>
        <v>0</v>
      </c>
    </row>
    <row r="325" spans="1:33" x14ac:dyDescent="0.15">
      <c r="A325" s="16"/>
      <c r="X325" s="7">
        <f t="shared" si="41"/>
        <v>0</v>
      </c>
      <c r="Y325" s="7">
        <f t="shared" si="42"/>
        <v>0</v>
      </c>
      <c r="Z325" s="7">
        <f t="shared" si="43"/>
        <v>0</v>
      </c>
      <c r="AA325" s="7">
        <f t="shared" si="44"/>
        <v>0</v>
      </c>
      <c r="AB325" s="72" t="e">
        <f t="shared" si="45"/>
        <v>#DIV/0!</v>
      </c>
      <c r="AF325" s="127">
        <f>achats!V323</f>
        <v>0</v>
      </c>
      <c r="AG325" s="127">
        <f t="shared" si="46"/>
        <v>0</v>
      </c>
    </row>
    <row r="326" spans="1:33" x14ac:dyDescent="0.15">
      <c r="A326" s="16"/>
      <c r="X326" s="7">
        <f t="shared" si="41"/>
        <v>0</v>
      </c>
      <c r="Y326" s="7">
        <f t="shared" si="42"/>
        <v>0</v>
      </c>
      <c r="Z326" s="7">
        <f t="shared" si="43"/>
        <v>0</v>
      </c>
      <c r="AA326" s="7">
        <f t="shared" si="44"/>
        <v>0</v>
      </c>
      <c r="AB326" s="72" t="e">
        <f t="shared" si="45"/>
        <v>#DIV/0!</v>
      </c>
      <c r="AF326" s="127">
        <f>achats!V324</f>
        <v>0</v>
      </c>
      <c r="AG326" s="127">
        <f t="shared" si="46"/>
        <v>0</v>
      </c>
    </row>
    <row r="327" spans="1:33" x14ac:dyDescent="0.15">
      <c r="A327" s="16"/>
      <c r="X327" s="7">
        <f t="shared" si="41"/>
        <v>0</v>
      </c>
      <c r="Y327" s="7">
        <f t="shared" si="42"/>
        <v>0</v>
      </c>
      <c r="Z327" s="7">
        <f t="shared" si="43"/>
        <v>0</v>
      </c>
      <c r="AA327" s="7">
        <f t="shared" si="44"/>
        <v>0</v>
      </c>
      <c r="AB327" s="72" t="e">
        <f t="shared" si="45"/>
        <v>#DIV/0!</v>
      </c>
      <c r="AF327" s="127">
        <f>achats!V325</f>
        <v>0</v>
      </c>
      <c r="AG327" s="127">
        <f t="shared" si="46"/>
        <v>0</v>
      </c>
    </row>
    <row r="328" spans="1:33" x14ac:dyDescent="0.15">
      <c r="A328" s="16"/>
      <c r="X328" s="7">
        <f t="shared" si="41"/>
        <v>0</v>
      </c>
      <c r="Y328" s="7">
        <f t="shared" si="42"/>
        <v>0</v>
      </c>
      <c r="Z328" s="7">
        <f t="shared" si="43"/>
        <v>0</v>
      </c>
      <c r="AA328" s="7">
        <f t="shared" si="44"/>
        <v>0</v>
      </c>
      <c r="AB328" s="72" t="e">
        <f t="shared" si="45"/>
        <v>#DIV/0!</v>
      </c>
      <c r="AF328" s="127">
        <f>achats!V326</f>
        <v>0</v>
      </c>
      <c r="AG328" s="127">
        <f t="shared" si="46"/>
        <v>0</v>
      </c>
    </row>
    <row r="329" spans="1:33" x14ac:dyDescent="0.15">
      <c r="A329" s="16"/>
      <c r="X329" s="7">
        <f t="shared" si="41"/>
        <v>0</v>
      </c>
      <c r="Y329" s="7">
        <f t="shared" si="42"/>
        <v>0</v>
      </c>
      <c r="Z329" s="7">
        <f t="shared" si="43"/>
        <v>0</v>
      </c>
      <c r="AA329" s="7">
        <f t="shared" si="44"/>
        <v>0</v>
      </c>
      <c r="AB329" s="72" t="e">
        <f t="shared" si="45"/>
        <v>#DIV/0!</v>
      </c>
      <c r="AF329" s="127">
        <f>achats!V327</f>
        <v>0</v>
      </c>
      <c r="AG329" s="127">
        <f t="shared" si="46"/>
        <v>0</v>
      </c>
    </row>
    <row r="330" spans="1:33" x14ac:dyDescent="0.15">
      <c r="A330" s="16"/>
      <c r="X330" s="7">
        <f t="shared" si="41"/>
        <v>0</v>
      </c>
      <c r="Y330" s="7">
        <f t="shared" si="42"/>
        <v>0</v>
      </c>
      <c r="Z330" s="7">
        <f t="shared" si="43"/>
        <v>0</v>
      </c>
      <c r="AA330" s="7">
        <f t="shared" si="44"/>
        <v>0</v>
      </c>
      <c r="AB330" s="72" t="e">
        <f t="shared" si="45"/>
        <v>#DIV/0!</v>
      </c>
      <c r="AF330" s="127">
        <f>achats!V328</f>
        <v>0</v>
      </c>
      <c r="AG330" s="127">
        <f t="shared" si="46"/>
        <v>0</v>
      </c>
    </row>
    <row r="331" spans="1:33" x14ac:dyDescent="0.15">
      <c r="A331" s="16"/>
      <c r="X331" s="7">
        <f t="shared" si="41"/>
        <v>0</v>
      </c>
      <c r="Y331" s="7">
        <f t="shared" si="42"/>
        <v>0</v>
      </c>
      <c r="Z331" s="7">
        <f t="shared" si="43"/>
        <v>0</v>
      </c>
      <c r="AA331" s="7">
        <f t="shared" si="44"/>
        <v>0</v>
      </c>
      <c r="AB331" s="72" t="e">
        <f t="shared" si="45"/>
        <v>#DIV/0!</v>
      </c>
      <c r="AF331" s="127">
        <f>achats!V329</f>
        <v>0</v>
      </c>
      <c r="AG331" s="127">
        <f t="shared" si="46"/>
        <v>0</v>
      </c>
    </row>
    <row r="332" spans="1:33" x14ac:dyDescent="0.15">
      <c r="A332" s="16"/>
      <c r="X332" s="7">
        <f t="shared" si="41"/>
        <v>0</v>
      </c>
      <c r="Y332" s="7">
        <f t="shared" si="42"/>
        <v>0</v>
      </c>
      <c r="Z332" s="7">
        <f t="shared" si="43"/>
        <v>0</v>
      </c>
      <c r="AA332" s="7">
        <f t="shared" si="44"/>
        <v>0</v>
      </c>
      <c r="AB332" s="72" t="e">
        <f t="shared" si="45"/>
        <v>#DIV/0!</v>
      </c>
      <c r="AF332" s="127">
        <f>achats!V330</f>
        <v>0</v>
      </c>
      <c r="AG332" s="127">
        <f t="shared" si="46"/>
        <v>0</v>
      </c>
    </row>
    <row r="333" spans="1:33" x14ac:dyDescent="0.15">
      <c r="A333" s="16"/>
      <c r="X333" s="7">
        <f t="shared" si="41"/>
        <v>0</v>
      </c>
      <c r="Y333" s="7">
        <f t="shared" si="42"/>
        <v>0</v>
      </c>
      <c r="Z333" s="7">
        <f t="shared" si="43"/>
        <v>0</v>
      </c>
      <c r="AA333" s="7">
        <f t="shared" si="44"/>
        <v>0</v>
      </c>
      <c r="AB333" s="72" t="e">
        <f t="shared" si="45"/>
        <v>#DIV/0!</v>
      </c>
      <c r="AF333" s="127">
        <f>achats!V331</f>
        <v>0</v>
      </c>
      <c r="AG333" s="127">
        <f t="shared" si="46"/>
        <v>0</v>
      </c>
    </row>
    <row r="334" spans="1:33" x14ac:dyDescent="0.15">
      <c r="A334" s="16"/>
      <c r="X334" s="7">
        <f t="shared" si="41"/>
        <v>0</v>
      </c>
      <c r="Y334" s="7">
        <f t="shared" si="42"/>
        <v>0</v>
      </c>
      <c r="Z334" s="7">
        <f t="shared" si="43"/>
        <v>0</v>
      </c>
      <c r="AA334" s="7">
        <f t="shared" si="44"/>
        <v>0</v>
      </c>
      <c r="AB334" s="72" t="e">
        <f t="shared" si="45"/>
        <v>#DIV/0!</v>
      </c>
      <c r="AF334" s="127">
        <f>achats!V332</f>
        <v>0</v>
      </c>
      <c r="AG334" s="127">
        <f t="shared" si="46"/>
        <v>0</v>
      </c>
    </row>
    <row r="335" spans="1:33" x14ac:dyDescent="0.15">
      <c r="A335" s="16"/>
      <c r="X335" s="7">
        <f t="shared" si="41"/>
        <v>0</v>
      </c>
      <c r="Y335" s="7">
        <f t="shared" si="42"/>
        <v>0</v>
      </c>
      <c r="Z335" s="7">
        <f t="shared" si="43"/>
        <v>0</v>
      </c>
      <c r="AA335" s="7">
        <f t="shared" si="44"/>
        <v>0</v>
      </c>
      <c r="AB335" s="72" t="e">
        <f t="shared" si="45"/>
        <v>#DIV/0!</v>
      </c>
      <c r="AF335" s="127">
        <f>achats!V333</f>
        <v>0</v>
      </c>
      <c r="AG335" s="127">
        <f t="shared" si="46"/>
        <v>0</v>
      </c>
    </row>
    <row r="336" spans="1:33" x14ac:dyDescent="0.15">
      <c r="A336" s="16"/>
      <c r="X336" s="7">
        <f t="shared" si="41"/>
        <v>0</v>
      </c>
      <c r="Y336" s="7">
        <f t="shared" si="42"/>
        <v>0</v>
      </c>
      <c r="Z336" s="7">
        <f t="shared" si="43"/>
        <v>0</v>
      </c>
      <c r="AA336" s="7">
        <f t="shared" si="44"/>
        <v>0</v>
      </c>
      <c r="AB336" s="72" t="e">
        <f t="shared" si="45"/>
        <v>#DIV/0!</v>
      </c>
      <c r="AF336" s="127">
        <f>achats!V334</f>
        <v>0</v>
      </c>
      <c r="AG336" s="127">
        <f t="shared" si="46"/>
        <v>0</v>
      </c>
    </row>
    <row r="337" spans="1:33" x14ac:dyDescent="0.15">
      <c r="A337" s="16"/>
      <c r="X337" s="7">
        <f t="shared" si="41"/>
        <v>0</v>
      </c>
      <c r="Y337" s="7">
        <f t="shared" si="42"/>
        <v>0</v>
      </c>
      <c r="Z337" s="7">
        <f t="shared" si="43"/>
        <v>0</v>
      </c>
      <c r="AA337" s="7">
        <f t="shared" si="44"/>
        <v>0</v>
      </c>
      <c r="AB337" s="72" t="e">
        <f t="shared" si="45"/>
        <v>#DIV/0!</v>
      </c>
      <c r="AF337" s="127">
        <f>achats!V335</f>
        <v>0</v>
      </c>
      <c r="AG337" s="127">
        <f t="shared" si="46"/>
        <v>0</v>
      </c>
    </row>
    <row r="338" spans="1:33" x14ac:dyDescent="0.15">
      <c r="A338" s="16"/>
      <c r="X338" s="7">
        <f t="shared" si="41"/>
        <v>0</v>
      </c>
      <c r="Y338" s="7">
        <f t="shared" si="42"/>
        <v>0</v>
      </c>
      <c r="Z338" s="7">
        <f t="shared" si="43"/>
        <v>0</v>
      </c>
      <c r="AA338" s="7">
        <f t="shared" si="44"/>
        <v>0</v>
      </c>
      <c r="AB338" s="72" t="e">
        <f t="shared" si="45"/>
        <v>#DIV/0!</v>
      </c>
      <c r="AF338" s="127">
        <f>achats!V336</f>
        <v>0</v>
      </c>
      <c r="AG338" s="127">
        <f t="shared" si="46"/>
        <v>0</v>
      </c>
    </row>
    <row r="339" spans="1:33" x14ac:dyDescent="0.15">
      <c r="A339" s="16"/>
      <c r="X339" s="7">
        <f t="shared" si="41"/>
        <v>0</v>
      </c>
      <c r="Y339" s="7">
        <f t="shared" si="42"/>
        <v>0</v>
      </c>
      <c r="Z339" s="7">
        <f t="shared" si="43"/>
        <v>0</v>
      </c>
      <c r="AA339" s="7">
        <f t="shared" si="44"/>
        <v>0</v>
      </c>
      <c r="AB339" s="72" t="e">
        <f t="shared" si="45"/>
        <v>#DIV/0!</v>
      </c>
      <c r="AF339" s="127">
        <f>achats!V337</f>
        <v>0</v>
      </c>
      <c r="AG339" s="127">
        <f t="shared" si="46"/>
        <v>0</v>
      </c>
    </row>
    <row r="340" spans="1:33" x14ac:dyDescent="0.15">
      <c r="A340" s="16"/>
      <c r="X340" s="7">
        <f t="shared" si="41"/>
        <v>0</v>
      </c>
      <c r="Y340" s="7">
        <f t="shared" si="42"/>
        <v>0</v>
      </c>
      <c r="Z340" s="7">
        <f t="shared" si="43"/>
        <v>0</v>
      </c>
      <c r="AA340" s="7">
        <f t="shared" si="44"/>
        <v>0</v>
      </c>
      <c r="AB340" s="72" t="e">
        <f t="shared" si="45"/>
        <v>#DIV/0!</v>
      </c>
      <c r="AF340" s="127">
        <f>achats!V338</f>
        <v>0</v>
      </c>
      <c r="AG340" s="127">
        <f t="shared" si="46"/>
        <v>0</v>
      </c>
    </row>
    <row r="341" spans="1:33" x14ac:dyDescent="0.15">
      <c r="A341" s="16"/>
      <c r="X341" s="7">
        <f t="shared" si="41"/>
        <v>0</v>
      </c>
      <c r="Y341" s="7">
        <f t="shared" si="42"/>
        <v>0</v>
      </c>
      <c r="Z341" s="7">
        <f t="shared" si="43"/>
        <v>0</v>
      </c>
      <c r="AA341" s="7">
        <f t="shared" si="44"/>
        <v>0</v>
      </c>
      <c r="AB341" s="72" t="e">
        <f t="shared" si="45"/>
        <v>#DIV/0!</v>
      </c>
      <c r="AF341" s="127">
        <f>achats!V339</f>
        <v>0</v>
      </c>
      <c r="AG341" s="127">
        <f t="shared" si="46"/>
        <v>0</v>
      </c>
    </row>
    <row r="342" spans="1:33" x14ac:dyDescent="0.15">
      <c r="A342" s="16"/>
      <c r="X342" s="7">
        <f t="shared" si="41"/>
        <v>0</v>
      </c>
      <c r="Y342" s="7">
        <f t="shared" si="42"/>
        <v>0</v>
      </c>
      <c r="Z342" s="7">
        <f t="shared" si="43"/>
        <v>0</v>
      </c>
      <c r="AA342" s="7">
        <f t="shared" si="44"/>
        <v>0</v>
      </c>
      <c r="AB342" s="72" t="e">
        <f t="shared" si="45"/>
        <v>#DIV/0!</v>
      </c>
      <c r="AF342" s="127">
        <f>achats!V340</f>
        <v>0</v>
      </c>
      <c r="AG342" s="127">
        <f t="shared" si="46"/>
        <v>0</v>
      </c>
    </row>
    <row r="343" spans="1:33" x14ac:dyDescent="0.15">
      <c r="A343" s="16"/>
      <c r="X343" s="7">
        <f t="shared" si="41"/>
        <v>0</v>
      </c>
      <c r="Y343" s="7">
        <f t="shared" si="42"/>
        <v>0</v>
      </c>
      <c r="Z343" s="7">
        <f t="shared" si="43"/>
        <v>0</v>
      </c>
      <c r="AA343" s="7">
        <f t="shared" si="44"/>
        <v>0</v>
      </c>
      <c r="AB343" s="72" t="e">
        <f t="shared" si="45"/>
        <v>#DIV/0!</v>
      </c>
      <c r="AF343" s="127">
        <f>achats!V341</f>
        <v>0</v>
      </c>
      <c r="AG343" s="127">
        <f t="shared" si="46"/>
        <v>0</v>
      </c>
    </row>
    <row r="344" spans="1:33" x14ac:dyDescent="0.15">
      <c r="A344" s="16"/>
      <c r="X344" s="7">
        <f t="shared" si="41"/>
        <v>0</v>
      </c>
      <c r="Y344" s="7">
        <f t="shared" si="42"/>
        <v>0</v>
      </c>
      <c r="Z344" s="7">
        <f t="shared" si="43"/>
        <v>0</v>
      </c>
      <c r="AA344" s="7">
        <f t="shared" si="44"/>
        <v>0</v>
      </c>
      <c r="AB344" s="72" t="e">
        <f t="shared" si="45"/>
        <v>#DIV/0!</v>
      </c>
      <c r="AF344" s="127">
        <f>achats!V342</f>
        <v>0</v>
      </c>
      <c r="AG344" s="127">
        <f t="shared" si="46"/>
        <v>0</v>
      </c>
    </row>
    <row r="345" spans="1:33" x14ac:dyDescent="0.15">
      <c r="A345" s="16"/>
      <c r="X345" s="7">
        <f t="shared" ref="X345:X408" si="49">A559</f>
        <v>0</v>
      </c>
      <c r="Y345" s="7">
        <f t="shared" ref="Y345:Y408" si="50">SUMIF(E:E,A559,D:D)</f>
        <v>0</v>
      </c>
      <c r="Z345" s="7">
        <f t="shared" ref="Z345:Z408" si="51">SUMIF(M:M,A559,L:L)</f>
        <v>0</v>
      </c>
      <c r="AA345" s="7">
        <f t="shared" ref="AA345:AA408" si="52">SUM(Y345:Z345)</f>
        <v>0</v>
      </c>
      <c r="AB345" s="72" t="e">
        <f t="shared" ref="AB345:AB408" si="53">AA345/$AD$4</f>
        <v>#DIV/0!</v>
      </c>
      <c r="AF345" s="127">
        <f>achats!V343</f>
        <v>0</v>
      </c>
      <c r="AG345" s="127">
        <f t="shared" ref="AG345" si="54">(SUMIF(F:F,AF345,G:G))+(SUMIF(N:N,AF345,O:O))</f>
        <v>0</v>
      </c>
    </row>
    <row r="346" spans="1:33" x14ac:dyDescent="0.15">
      <c r="A346" s="16"/>
      <c r="X346" s="7">
        <f t="shared" si="49"/>
        <v>0</v>
      </c>
      <c r="Y346" s="7">
        <f t="shared" si="50"/>
        <v>0</v>
      </c>
      <c r="Z346" s="7">
        <f t="shared" si="51"/>
        <v>0</v>
      </c>
      <c r="AA346" s="7">
        <f t="shared" si="52"/>
        <v>0</v>
      </c>
      <c r="AB346" s="72" t="e">
        <f t="shared" si="53"/>
        <v>#DIV/0!</v>
      </c>
    </row>
    <row r="347" spans="1:33" x14ac:dyDescent="0.15">
      <c r="A347" s="16"/>
      <c r="X347" s="7">
        <f t="shared" si="49"/>
        <v>0</v>
      </c>
      <c r="Y347" s="7">
        <f t="shared" si="50"/>
        <v>0</v>
      </c>
      <c r="Z347" s="7">
        <f t="shared" si="51"/>
        <v>0</v>
      </c>
      <c r="AA347" s="7">
        <f t="shared" si="52"/>
        <v>0</v>
      </c>
      <c r="AB347" s="72" t="e">
        <f t="shared" si="53"/>
        <v>#DIV/0!</v>
      </c>
    </row>
    <row r="348" spans="1:33" x14ac:dyDescent="0.15">
      <c r="A348" s="16"/>
      <c r="X348" s="7">
        <f t="shared" si="49"/>
        <v>0</v>
      </c>
      <c r="Y348" s="7">
        <f t="shared" si="50"/>
        <v>0</v>
      </c>
      <c r="Z348" s="7">
        <f t="shared" si="51"/>
        <v>0</v>
      </c>
      <c r="AA348" s="7">
        <f t="shared" si="52"/>
        <v>0</v>
      </c>
      <c r="AB348" s="72" t="e">
        <f t="shared" si="53"/>
        <v>#DIV/0!</v>
      </c>
    </row>
    <row r="349" spans="1:33" x14ac:dyDescent="0.15">
      <c r="A349" s="16"/>
      <c r="X349" s="7">
        <f t="shared" si="49"/>
        <v>0</v>
      </c>
      <c r="Y349" s="7">
        <f t="shared" si="50"/>
        <v>0</v>
      </c>
      <c r="Z349" s="7">
        <f t="shared" si="51"/>
        <v>0</v>
      </c>
      <c r="AA349" s="7">
        <f t="shared" si="52"/>
        <v>0</v>
      </c>
      <c r="AB349" s="72" t="e">
        <f t="shared" si="53"/>
        <v>#DIV/0!</v>
      </c>
    </row>
    <row r="350" spans="1:33" x14ac:dyDescent="0.15">
      <c r="A350" s="16"/>
      <c r="X350" s="7">
        <f t="shared" si="49"/>
        <v>0</v>
      </c>
      <c r="Y350" s="7">
        <f t="shared" si="50"/>
        <v>0</v>
      </c>
      <c r="Z350" s="7">
        <f t="shared" si="51"/>
        <v>0</v>
      </c>
      <c r="AA350" s="7">
        <f t="shared" si="52"/>
        <v>0</v>
      </c>
      <c r="AB350" s="72" t="e">
        <f t="shared" si="53"/>
        <v>#DIV/0!</v>
      </c>
    </row>
    <row r="351" spans="1:33" x14ac:dyDescent="0.15">
      <c r="A351" s="16"/>
      <c r="X351" s="7">
        <f t="shared" si="49"/>
        <v>0</v>
      </c>
      <c r="Y351" s="7">
        <f t="shared" si="50"/>
        <v>0</v>
      </c>
      <c r="Z351" s="7">
        <f t="shared" si="51"/>
        <v>0</v>
      </c>
      <c r="AA351" s="7">
        <f t="shared" si="52"/>
        <v>0</v>
      </c>
      <c r="AB351" s="72" t="e">
        <f t="shared" si="53"/>
        <v>#DIV/0!</v>
      </c>
    </row>
    <row r="352" spans="1:33" x14ac:dyDescent="0.15">
      <c r="A352" s="16"/>
      <c r="X352" s="7">
        <f t="shared" si="49"/>
        <v>0</v>
      </c>
      <c r="Y352" s="7">
        <f t="shared" si="50"/>
        <v>0</v>
      </c>
      <c r="Z352" s="7">
        <f t="shared" si="51"/>
        <v>0</v>
      </c>
      <c r="AA352" s="7">
        <f t="shared" si="52"/>
        <v>0</v>
      </c>
      <c r="AB352" s="72" t="e">
        <f t="shared" si="53"/>
        <v>#DIV/0!</v>
      </c>
    </row>
    <row r="353" spans="1:28" x14ac:dyDescent="0.15">
      <c r="A353" s="16"/>
      <c r="X353" s="7">
        <f t="shared" si="49"/>
        <v>0</v>
      </c>
      <c r="Y353" s="7">
        <f t="shared" si="50"/>
        <v>0</v>
      </c>
      <c r="Z353" s="7">
        <f t="shared" si="51"/>
        <v>0</v>
      </c>
      <c r="AA353" s="7">
        <f t="shared" si="52"/>
        <v>0</v>
      </c>
      <c r="AB353" s="72" t="e">
        <f t="shared" si="53"/>
        <v>#DIV/0!</v>
      </c>
    </row>
    <row r="354" spans="1:28" x14ac:dyDescent="0.15">
      <c r="A354" s="16"/>
      <c r="X354" s="7">
        <f t="shared" si="49"/>
        <v>0</v>
      </c>
      <c r="Y354" s="7">
        <f t="shared" si="50"/>
        <v>0</v>
      </c>
      <c r="Z354" s="7">
        <f t="shared" si="51"/>
        <v>0</v>
      </c>
      <c r="AA354" s="7">
        <f t="shared" si="52"/>
        <v>0</v>
      </c>
      <c r="AB354" s="72" t="e">
        <f t="shared" si="53"/>
        <v>#DIV/0!</v>
      </c>
    </row>
    <row r="355" spans="1:28" x14ac:dyDescent="0.15">
      <c r="A355" s="16"/>
      <c r="X355" s="7">
        <f t="shared" si="49"/>
        <v>0</v>
      </c>
      <c r="Y355" s="7">
        <f t="shared" si="50"/>
        <v>0</v>
      </c>
      <c r="Z355" s="7">
        <f t="shared" si="51"/>
        <v>0</v>
      </c>
      <c r="AA355" s="7">
        <f t="shared" si="52"/>
        <v>0</v>
      </c>
      <c r="AB355" s="72" t="e">
        <f t="shared" si="53"/>
        <v>#DIV/0!</v>
      </c>
    </row>
    <row r="356" spans="1:28" x14ac:dyDescent="0.15">
      <c r="A356" s="16"/>
      <c r="X356" s="7">
        <f t="shared" si="49"/>
        <v>0</v>
      </c>
      <c r="Y356" s="7">
        <f t="shared" si="50"/>
        <v>0</v>
      </c>
      <c r="Z356" s="7">
        <f t="shared" si="51"/>
        <v>0</v>
      </c>
      <c r="AA356" s="7">
        <f t="shared" si="52"/>
        <v>0</v>
      </c>
      <c r="AB356" s="72" t="e">
        <f t="shared" si="53"/>
        <v>#DIV/0!</v>
      </c>
    </row>
    <row r="357" spans="1:28" x14ac:dyDescent="0.15">
      <c r="A357" s="16"/>
      <c r="X357" s="7">
        <f t="shared" si="49"/>
        <v>0</v>
      </c>
      <c r="Y357" s="7">
        <f t="shared" si="50"/>
        <v>0</v>
      </c>
      <c r="Z357" s="7">
        <f t="shared" si="51"/>
        <v>0</v>
      </c>
      <c r="AA357" s="7">
        <f t="shared" si="52"/>
        <v>0</v>
      </c>
      <c r="AB357" s="72" t="e">
        <f t="shared" si="53"/>
        <v>#DIV/0!</v>
      </c>
    </row>
    <row r="358" spans="1:28" x14ac:dyDescent="0.15">
      <c r="A358" s="16"/>
      <c r="X358" s="7">
        <f t="shared" si="49"/>
        <v>0</v>
      </c>
      <c r="Y358" s="7">
        <f t="shared" si="50"/>
        <v>0</v>
      </c>
      <c r="Z358" s="7">
        <f t="shared" si="51"/>
        <v>0</v>
      </c>
      <c r="AA358" s="7">
        <f t="shared" si="52"/>
        <v>0</v>
      </c>
      <c r="AB358" s="72" t="e">
        <f t="shared" si="53"/>
        <v>#DIV/0!</v>
      </c>
    </row>
    <row r="359" spans="1:28" x14ac:dyDescent="0.15">
      <c r="A359" s="16"/>
      <c r="X359" s="7">
        <f t="shared" si="49"/>
        <v>0</v>
      </c>
      <c r="Y359" s="7">
        <f t="shared" si="50"/>
        <v>0</v>
      </c>
      <c r="Z359" s="7">
        <f t="shared" si="51"/>
        <v>0</v>
      </c>
      <c r="AA359" s="7">
        <f t="shared" si="52"/>
        <v>0</v>
      </c>
      <c r="AB359" s="72" t="e">
        <f t="shared" si="53"/>
        <v>#DIV/0!</v>
      </c>
    </row>
    <row r="360" spans="1:28" x14ac:dyDescent="0.15">
      <c r="A360" s="16"/>
      <c r="X360" s="7">
        <f t="shared" si="49"/>
        <v>0</v>
      </c>
      <c r="Y360" s="7">
        <f t="shared" si="50"/>
        <v>0</v>
      </c>
      <c r="Z360" s="7">
        <f t="shared" si="51"/>
        <v>0</v>
      </c>
      <c r="AA360" s="7">
        <f t="shared" si="52"/>
        <v>0</v>
      </c>
      <c r="AB360" s="72" t="e">
        <f t="shared" si="53"/>
        <v>#DIV/0!</v>
      </c>
    </row>
    <row r="361" spans="1:28" x14ac:dyDescent="0.15">
      <c r="A361" s="16"/>
      <c r="X361" s="7">
        <f t="shared" si="49"/>
        <v>0</v>
      </c>
      <c r="Y361" s="7">
        <f t="shared" si="50"/>
        <v>0</v>
      </c>
      <c r="Z361" s="7">
        <f t="shared" si="51"/>
        <v>0</v>
      </c>
      <c r="AA361" s="7">
        <f t="shared" si="52"/>
        <v>0</v>
      </c>
      <c r="AB361" s="72" t="e">
        <f t="shared" si="53"/>
        <v>#DIV/0!</v>
      </c>
    </row>
    <row r="362" spans="1:28" x14ac:dyDescent="0.15">
      <c r="A362" s="16"/>
      <c r="X362" s="7">
        <f t="shared" si="49"/>
        <v>0</v>
      </c>
      <c r="Y362" s="7">
        <f t="shared" si="50"/>
        <v>0</v>
      </c>
      <c r="Z362" s="7">
        <f t="shared" si="51"/>
        <v>0</v>
      </c>
      <c r="AA362" s="7">
        <f t="shared" si="52"/>
        <v>0</v>
      </c>
      <c r="AB362" s="72" t="e">
        <f t="shared" si="53"/>
        <v>#DIV/0!</v>
      </c>
    </row>
    <row r="363" spans="1:28" x14ac:dyDescent="0.15">
      <c r="A363" s="16"/>
      <c r="X363" s="7">
        <f t="shared" si="49"/>
        <v>0</v>
      </c>
      <c r="Y363" s="7">
        <f t="shared" si="50"/>
        <v>0</v>
      </c>
      <c r="Z363" s="7">
        <f t="shared" si="51"/>
        <v>0</v>
      </c>
      <c r="AA363" s="7">
        <f t="shared" si="52"/>
        <v>0</v>
      </c>
      <c r="AB363" s="72" t="e">
        <f t="shared" si="53"/>
        <v>#DIV/0!</v>
      </c>
    </row>
    <row r="364" spans="1:28" x14ac:dyDescent="0.15">
      <c r="A364" s="16"/>
      <c r="X364" s="7">
        <f t="shared" si="49"/>
        <v>0</v>
      </c>
      <c r="Y364" s="7">
        <f t="shared" si="50"/>
        <v>0</v>
      </c>
      <c r="Z364" s="7">
        <f t="shared" si="51"/>
        <v>0</v>
      </c>
      <c r="AA364" s="7">
        <f t="shared" si="52"/>
        <v>0</v>
      </c>
      <c r="AB364" s="72" t="e">
        <f t="shared" si="53"/>
        <v>#DIV/0!</v>
      </c>
    </row>
    <row r="365" spans="1:28" x14ac:dyDescent="0.15">
      <c r="A365" s="16"/>
      <c r="X365" s="7">
        <f t="shared" si="49"/>
        <v>0</v>
      </c>
      <c r="Y365" s="7">
        <f t="shared" si="50"/>
        <v>0</v>
      </c>
      <c r="Z365" s="7">
        <f t="shared" si="51"/>
        <v>0</v>
      </c>
      <c r="AA365" s="7">
        <f t="shared" si="52"/>
        <v>0</v>
      </c>
      <c r="AB365" s="72" t="e">
        <f t="shared" si="53"/>
        <v>#DIV/0!</v>
      </c>
    </row>
    <row r="366" spans="1:28" x14ac:dyDescent="0.15">
      <c r="A366" s="16"/>
      <c r="X366" s="7">
        <f t="shared" si="49"/>
        <v>0</v>
      </c>
      <c r="Y366" s="7">
        <f t="shared" si="50"/>
        <v>0</v>
      </c>
      <c r="Z366" s="7">
        <f t="shared" si="51"/>
        <v>0</v>
      </c>
      <c r="AA366" s="7">
        <f t="shared" si="52"/>
        <v>0</v>
      </c>
      <c r="AB366" s="72" t="e">
        <f t="shared" si="53"/>
        <v>#DIV/0!</v>
      </c>
    </row>
    <row r="367" spans="1:28" x14ac:dyDescent="0.15">
      <c r="A367" s="16"/>
      <c r="X367" s="7">
        <f t="shared" si="49"/>
        <v>0</v>
      </c>
      <c r="Y367" s="7">
        <f t="shared" si="50"/>
        <v>0</v>
      </c>
      <c r="Z367" s="7">
        <f t="shared" si="51"/>
        <v>0</v>
      </c>
      <c r="AA367" s="7">
        <f t="shared" si="52"/>
        <v>0</v>
      </c>
      <c r="AB367" s="72" t="e">
        <f t="shared" si="53"/>
        <v>#DIV/0!</v>
      </c>
    </row>
    <row r="368" spans="1:28" x14ac:dyDescent="0.15">
      <c r="A368" s="16"/>
      <c r="X368" s="7">
        <f t="shared" si="49"/>
        <v>0</v>
      </c>
      <c r="Y368" s="7">
        <f t="shared" si="50"/>
        <v>0</v>
      </c>
      <c r="Z368" s="7">
        <f t="shared" si="51"/>
        <v>0</v>
      </c>
      <c r="AA368" s="7">
        <f t="shared" si="52"/>
        <v>0</v>
      </c>
      <c r="AB368" s="72" t="e">
        <f t="shared" si="53"/>
        <v>#DIV/0!</v>
      </c>
    </row>
    <row r="369" spans="1:28" x14ac:dyDescent="0.15">
      <c r="A369" s="16"/>
      <c r="X369" s="7">
        <f t="shared" si="49"/>
        <v>0</v>
      </c>
      <c r="Y369" s="7">
        <f t="shared" si="50"/>
        <v>0</v>
      </c>
      <c r="Z369" s="7">
        <f t="shared" si="51"/>
        <v>0</v>
      </c>
      <c r="AA369" s="7">
        <f t="shared" si="52"/>
        <v>0</v>
      </c>
      <c r="AB369" s="72" t="e">
        <f t="shared" si="53"/>
        <v>#DIV/0!</v>
      </c>
    </row>
    <row r="370" spans="1:28" x14ac:dyDescent="0.15">
      <c r="A370" s="16"/>
      <c r="X370" s="7">
        <f t="shared" si="49"/>
        <v>0</v>
      </c>
      <c r="Y370" s="7">
        <f t="shared" si="50"/>
        <v>0</v>
      </c>
      <c r="Z370" s="7">
        <f t="shared" si="51"/>
        <v>0</v>
      </c>
      <c r="AA370" s="7">
        <f t="shared" si="52"/>
        <v>0</v>
      </c>
      <c r="AB370" s="72" t="e">
        <f t="shared" si="53"/>
        <v>#DIV/0!</v>
      </c>
    </row>
    <row r="371" spans="1:28" x14ac:dyDescent="0.15">
      <c r="A371" s="16"/>
      <c r="X371" s="7">
        <f t="shared" si="49"/>
        <v>0</v>
      </c>
      <c r="Y371" s="7">
        <f t="shared" si="50"/>
        <v>0</v>
      </c>
      <c r="Z371" s="7">
        <f t="shared" si="51"/>
        <v>0</v>
      </c>
      <c r="AA371" s="7">
        <f t="shared" si="52"/>
        <v>0</v>
      </c>
      <c r="AB371" s="72" t="e">
        <f t="shared" si="53"/>
        <v>#DIV/0!</v>
      </c>
    </row>
    <row r="372" spans="1:28" x14ac:dyDescent="0.15">
      <c r="A372" s="16"/>
      <c r="X372" s="7">
        <f t="shared" si="49"/>
        <v>0</v>
      </c>
      <c r="Y372" s="7">
        <f t="shared" si="50"/>
        <v>0</v>
      </c>
      <c r="Z372" s="7">
        <f t="shared" si="51"/>
        <v>0</v>
      </c>
      <c r="AA372" s="7">
        <f t="shared" si="52"/>
        <v>0</v>
      </c>
      <c r="AB372" s="72" t="e">
        <f t="shared" si="53"/>
        <v>#DIV/0!</v>
      </c>
    </row>
    <row r="373" spans="1:28" x14ac:dyDescent="0.15">
      <c r="A373" s="16"/>
      <c r="X373" s="7">
        <f t="shared" si="49"/>
        <v>0</v>
      </c>
      <c r="Y373" s="7">
        <f t="shared" si="50"/>
        <v>0</v>
      </c>
      <c r="Z373" s="7">
        <f t="shared" si="51"/>
        <v>0</v>
      </c>
      <c r="AA373" s="7">
        <f t="shared" si="52"/>
        <v>0</v>
      </c>
      <c r="AB373" s="72" t="e">
        <f t="shared" si="53"/>
        <v>#DIV/0!</v>
      </c>
    </row>
    <row r="374" spans="1:28" x14ac:dyDescent="0.15">
      <c r="A374" s="16"/>
      <c r="X374" s="7">
        <f t="shared" si="49"/>
        <v>0</v>
      </c>
      <c r="Y374" s="7">
        <f t="shared" si="50"/>
        <v>0</v>
      </c>
      <c r="Z374" s="7">
        <f t="shared" si="51"/>
        <v>0</v>
      </c>
      <c r="AA374" s="7">
        <f t="shared" si="52"/>
        <v>0</v>
      </c>
      <c r="AB374" s="72" t="e">
        <f t="shared" si="53"/>
        <v>#DIV/0!</v>
      </c>
    </row>
    <row r="375" spans="1:28" x14ac:dyDescent="0.15">
      <c r="A375" s="16"/>
      <c r="X375" s="7">
        <f t="shared" si="49"/>
        <v>0</v>
      </c>
      <c r="Y375" s="7">
        <f t="shared" si="50"/>
        <v>0</v>
      </c>
      <c r="Z375" s="7">
        <f t="shared" si="51"/>
        <v>0</v>
      </c>
      <c r="AA375" s="7">
        <f t="shared" si="52"/>
        <v>0</v>
      </c>
      <c r="AB375" s="72" t="e">
        <f t="shared" si="53"/>
        <v>#DIV/0!</v>
      </c>
    </row>
    <row r="376" spans="1:28" x14ac:dyDescent="0.15">
      <c r="A376" s="16"/>
      <c r="X376" s="7">
        <f t="shared" si="49"/>
        <v>0</v>
      </c>
      <c r="Y376" s="7">
        <f t="shared" si="50"/>
        <v>0</v>
      </c>
      <c r="Z376" s="7">
        <f t="shared" si="51"/>
        <v>0</v>
      </c>
      <c r="AA376" s="7">
        <f t="shared" si="52"/>
        <v>0</v>
      </c>
      <c r="AB376" s="72" t="e">
        <f t="shared" si="53"/>
        <v>#DIV/0!</v>
      </c>
    </row>
    <row r="377" spans="1:28" x14ac:dyDescent="0.15">
      <c r="A377" s="16"/>
      <c r="X377" s="7">
        <f t="shared" si="49"/>
        <v>0</v>
      </c>
      <c r="Y377" s="7">
        <f t="shared" si="50"/>
        <v>0</v>
      </c>
      <c r="Z377" s="7">
        <f t="shared" si="51"/>
        <v>0</v>
      </c>
      <c r="AA377" s="7">
        <f t="shared" si="52"/>
        <v>0</v>
      </c>
      <c r="AB377" s="72" t="e">
        <f t="shared" si="53"/>
        <v>#DIV/0!</v>
      </c>
    </row>
    <row r="378" spans="1:28" x14ac:dyDescent="0.15">
      <c r="A378" s="16"/>
      <c r="X378" s="7">
        <f t="shared" si="49"/>
        <v>0</v>
      </c>
      <c r="Y378" s="7">
        <f t="shared" si="50"/>
        <v>0</v>
      </c>
      <c r="Z378" s="7">
        <f t="shared" si="51"/>
        <v>0</v>
      </c>
      <c r="AA378" s="7">
        <f t="shared" si="52"/>
        <v>0</v>
      </c>
      <c r="AB378" s="72" t="e">
        <f t="shared" si="53"/>
        <v>#DIV/0!</v>
      </c>
    </row>
    <row r="379" spans="1:28" x14ac:dyDescent="0.15">
      <c r="A379" s="16"/>
      <c r="X379" s="7">
        <f t="shared" si="49"/>
        <v>0</v>
      </c>
      <c r="Y379" s="7">
        <f t="shared" si="50"/>
        <v>0</v>
      </c>
      <c r="Z379" s="7">
        <f t="shared" si="51"/>
        <v>0</v>
      </c>
      <c r="AA379" s="7">
        <f t="shared" si="52"/>
        <v>0</v>
      </c>
      <c r="AB379" s="72" t="e">
        <f t="shared" si="53"/>
        <v>#DIV/0!</v>
      </c>
    </row>
    <row r="380" spans="1:28" x14ac:dyDescent="0.15">
      <c r="A380" s="16"/>
      <c r="X380" s="7">
        <f t="shared" si="49"/>
        <v>0</v>
      </c>
      <c r="Y380" s="7">
        <f t="shared" si="50"/>
        <v>0</v>
      </c>
      <c r="Z380" s="7">
        <f t="shared" si="51"/>
        <v>0</v>
      </c>
      <c r="AA380" s="7">
        <f t="shared" si="52"/>
        <v>0</v>
      </c>
      <c r="AB380" s="72" t="e">
        <f t="shared" si="53"/>
        <v>#DIV/0!</v>
      </c>
    </row>
    <row r="381" spans="1:28" x14ac:dyDescent="0.15">
      <c r="A381" s="16"/>
      <c r="X381" s="7">
        <f t="shared" si="49"/>
        <v>0</v>
      </c>
      <c r="Y381" s="7">
        <f t="shared" si="50"/>
        <v>0</v>
      </c>
      <c r="Z381" s="7">
        <f t="shared" si="51"/>
        <v>0</v>
      </c>
      <c r="AA381" s="7">
        <f t="shared" si="52"/>
        <v>0</v>
      </c>
      <c r="AB381" s="72" t="e">
        <f t="shared" si="53"/>
        <v>#DIV/0!</v>
      </c>
    </row>
    <row r="382" spans="1:28" x14ac:dyDescent="0.15">
      <c r="A382" s="16"/>
      <c r="X382" s="7">
        <f t="shared" si="49"/>
        <v>0</v>
      </c>
      <c r="Y382" s="7">
        <f t="shared" si="50"/>
        <v>0</v>
      </c>
      <c r="Z382" s="7">
        <f t="shared" si="51"/>
        <v>0</v>
      </c>
      <c r="AA382" s="7">
        <f t="shared" si="52"/>
        <v>0</v>
      </c>
      <c r="AB382" s="72" t="e">
        <f t="shared" si="53"/>
        <v>#DIV/0!</v>
      </c>
    </row>
    <row r="383" spans="1:28" x14ac:dyDescent="0.15">
      <c r="X383" s="7">
        <f t="shared" si="49"/>
        <v>0</v>
      </c>
      <c r="Y383" s="7">
        <f t="shared" si="50"/>
        <v>0</v>
      </c>
      <c r="Z383" s="7">
        <f t="shared" si="51"/>
        <v>0</v>
      </c>
      <c r="AA383" s="7">
        <f t="shared" si="52"/>
        <v>0</v>
      </c>
      <c r="AB383" s="72" t="e">
        <f t="shared" si="53"/>
        <v>#DIV/0!</v>
      </c>
    </row>
    <row r="384" spans="1:28" x14ac:dyDescent="0.15">
      <c r="X384" s="7">
        <f t="shared" si="49"/>
        <v>0</v>
      </c>
      <c r="Y384" s="7">
        <f t="shared" si="50"/>
        <v>0</v>
      </c>
      <c r="Z384" s="7">
        <f t="shared" si="51"/>
        <v>0</v>
      </c>
      <c r="AA384" s="7">
        <f t="shared" si="52"/>
        <v>0</v>
      </c>
      <c r="AB384" s="72" t="e">
        <f t="shared" si="53"/>
        <v>#DIV/0!</v>
      </c>
    </row>
    <row r="385" spans="24:28" x14ac:dyDescent="0.15">
      <c r="X385" s="7">
        <f t="shared" si="49"/>
        <v>0</v>
      </c>
      <c r="Y385" s="7">
        <f t="shared" si="50"/>
        <v>0</v>
      </c>
      <c r="Z385" s="7">
        <f t="shared" si="51"/>
        <v>0</v>
      </c>
      <c r="AA385" s="7">
        <f t="shared" si="52"/>
        <v>0</v>
      </c>
      <c r="AB385" s="72" t="e">
        <f t="shared" si="53"/>
        <v>#DIV/0!</v>
      </c>
    </row>
    <row r="386" spans="24:28" x14ac:dyDescent="0.15">
      <c r="X386" s="7">
        <f t="shared" si="49"/>
        <v>0</v>
      </c>
      <c r="Y386" s="7">
        <f t="shared" si="50"/>
        <v>0</v>
      </c>
      <c r="Z386" s="7">
        <f t="shared" si="51"/>
        <v>0</v>
      </c>
      <c r="AA386" s="7">
        <f t="shared" si="52"/>
        <v>0</v>
      </c>
      <c r="AB386" s="72" t="e">
        <f t="shared" si="53"/>
        <v>#DIV/0!</v>
      </c>
    </row>
    <row r="387" spans="24:28" x14ac:dyDescent="0.15">
      <c r="X387" s="7">
        <f t="shared" si="49"/>
        <v>0</v>
      </c>
      <c r="Y387" s="7">
        <f t="shared" si="50"/>
        <v>0</v>
      </c>
      <c r="Z387" s="7">
        <f t="shared" si="51"/>
        <v>0</v>
      </c>
      <c r="AA387" s="7">
        <f t="shared" si="52"/>
        <v>0</v>
      </c>
      <c r="AB387" s="72" t="e">
        <f t="shared" si="53"/>
        <v>#DIV/0!</v>
      </c>
    </row>
    <row r="388" spans="24:28" x14ac:dyDescent="0.15">
      <c r="X388" s="7">
        <f t="shared" si="49"/>
        <v>0</v>
      </c>
      <c r="Y388" s="7">
        <f t="shared" si="50"/>
        <v>0</v>
      </c>
      <c r="Z388" s="7">
        <f t="shared" si="51"/>
        <v>0</v>
      </c>
      <c r="AA388" s="7">
        <f t="shared" si="52"/>
        <v>0</v>
      </c>
      <c r="AB388" s="72" t="e">
        <f t="shared" si="53"/>
        <v>#DIV/0!</v>
      </c>
    </row>
    <row r="389" spans="24:28" x14ac:dyDescent="0.15">
      <c r="X389" s="7">
        <f t="shared" si="49"/>
        <v>0</v>
      </c>
      <c r="Y389" s="7">
        <f t="shared" si="50"/>
        <v>0</v>
      </c>
      <c r="Z389" s="7">
        <f t="shared" si="51"/>
        <v>0</v>
      </c>
      <c r="AA389" s="7">
        <f t="shared" si="52"/>
        <v>0</v>
      </c>
      <c r="AB389" s="72" t="e">
        <f t="shared" si="53"/>
        <v>#DIV/0!</v>
      </c>
    </row>
    <row r="390" spans="24:28" x14ac:dyDescent="0.15">
      <c r="X390" s="7">
        <f t="shared" si="49"/>
        <v>0</v>
      </c>
      <c r="Y390" s="7">
        <f t="shared" si="50"/>
        <v>0</v>
      </c>
      <c r="Z390" s="7">
        <f t="shared" si="51"/>
        <v>0</v>
      </c>
      <c r="AA390" s="7">
        <f t="shared" si="52"/>
        <v>0</v>
      </c>
      <c r="AB390" s="72" t="e">
        <f t="shared" si="53"/>
        <v>#DIV/0!</v>
      </c>
    </row>
    <row r="391" spans="24:28" x14ac:dyDescent="0.15">
      <c r="X391" s="7">
        <f t="shared" si="49"/>
        <v>0</v>
      </c>
      <c r="Y391" s="7">
        <f t="shared" si="50"/>
        <v>0</v>
      </c>
      <c r="Z391" s="7">
        <f t="shared" si="51"/>
        <v>0</v>
      </c>
      <c r="AA391" s="7">
        <f t="shared" si="52"/>
        <v>0</v>
      </c>
      <c r="AB391" s="72" t="e">
        <f t="shared" si="53"/>
        <v>#DIV/0!</v>
      </c>
    </row>
    <row r="392" spans="24:28" x14ac:dyDescent="0.15">
      <c r="X392" s="7">
        <f t="shared" si="49"/>
        <v>0</v>
      </c>
      <c r="Y392" s="7">
        <f t="shared" si="50"/>
        <v>0</v>
      </c>
      <c r="Z392" s="7">
        <f t="shared" si="51"/>
        <v>0</v>
      </c>
      <c r="AA392" s="7">
        <f t="shared" si="52"/>
        <v>0</v>
      </c>
      <c r="AB392" s="72" t="e">
        <f t="shared" si="53"/>
        <v>#DIV/0!</v>
      </c>
    </row>
    <row r="393" spans="24:28" x14ac:dyDescent="0.15">
      <c r="X393" s="7">
        <f t="shared" si="49"/>
        <v>0</v>
      </c>
      <c r="Y393" s="7">
        <f t="shared" si="50"/>
        <v>0</v>
      </c>
      <c r="Z393" s="7">
        <f t="shared" si="51"/>
        <v>0</v>
      </c>
      <c r="AA393" s="7">
        <f t="shared" si="52"/>
        <v>0</v>
      </c>
      <c r="AB393" s="72" t="e">
        <f t="shared" si="53"/>
        <v>#DIV/0!</v>
      </c>
    </row>
    <row r="394" spans="24:28" x14ac:dyDescent="0.15">
      <c r="X394" s="7">
        <f t="shared" si="49"/>
        <v>0</v>
      </c>
      <c r="Y394" s="7">
        <f t="shared" si="50"/>
        <v>0</v>
      </c>
      <c r="Z394" s="7">
        <f t="shared" si="51"/>
        <v>0</v>
      </c>
      <c r="AA394" s="7">
        <f t="shared" si="52"/>
        <v>0</v>
      </c>
      <c r="AB394" s="72" t="e">
        <f t="shared" si="53"/>
        <v>#DIV/0!</v>
      </c>
    </row>
    <row r="395" spans="24:28" x14ac:dyDescent="0.15">
      <c r="X395" s="7">
        <f t="shared" si="49"/>
        <v>0</v>
      </c>
      <c r="Y395" s="7">
        <f t="shared" si="50"/>
        <v>0</v>
      </c>
      <c r="Z395" s="7">
        <f t="shared" si="51"/>
        <v>0</v>
      </c>
      <c r="AA395" s="7">
        <f t="shared" si="52"/>
        <v>0</v>
      </c>
      <c r="AB395" s="72" t="e">
        <f t="shared" si="53"/>
        <v>#DIV/0!</v>
      </c>
    </row>
    <row r="396" spans="24:28" x14ac:dyDescent="0.15">
      <c r="X396" s="7">
        <f t="shared" si="49"/>
        <v>0</v>
      </c>
      <c r="Y396" s="7">
        <f t="shared" si="50"/>
        <v>0</v>
      </c>
      <c r="Z396" s="7">
        <f t="shared" si="51"/>
        <v>0</v>
      </c>
      <c r="AA396" s="7">
        <f t="shared" si="52"/>
        <v>0</v>
      </c>
      <c r="AB396" s="72" t="e">
        <f t="shared" si="53"/>
        <v>#DIV/0!</v>
      </c>
    </row>
    <row r="397" spans="24:28" x14ac:dyDescent="0.15">
      <c r="X397" s="7">
        <f t="shared" si="49"/>
        <v>0</v>
      </c>
      <c r="Y397" s="7">
        <f t="shared" si="50"/>
        <v>0</v>
      </c>
      <c r="Z397" s="7">
        <f t="shared" si="51"/>
        <v>0</v>
      </c>
      <c r="AA397" s="7">
        <f t="shared" si="52"/>
        <v>0</v>
      </c>
      <c r="AB397" s="72" t="e">
        <f t="shared" si="53"/>
        <v>#DIV/0!</v>
      </c>
    </row>
    <row r="398" spans="24:28" x14ac:dyDescent="0.15">
      <c r="X398" s="7">
        <f t="shared" si="49"/>
        <v>0</v>
      </c>
      <c r="Y398" s="7">
        <f t="shared" si="50"/>
        <v>0</v>
      </c>
      <c r="Z398" s="7">
        <f t="shared" si="51"/>
        <v>0</v>
      </c>
      <c r="AA398" s="7">
        <f t="shared" si="52"/>
        <v>0</v>
      </c>
      <c r="AB398" s="72" t="e">
        <f t="shared" si="53"/>
        <v>#DIV/0!</v>
      </c>
    </row>
    <row r="399" spans="24:28" x14ac:dyDescent="0.15">
      <c r="X399" s="7">
        <f t="shared" si="49"/>
        <v>0</v>
      </c>
      <c r="Y399" s="7">
        <f t="shared" si="50"/>
        <v>0</v>
      </c>
      <c r="Z399" s="7">
        <f t="shared" si="51"/>
        <v>0</v>
      </c>
      <c r="AA399" s="7">
        <f t="shared" si="52"/>
        <v>0</v>
      </c>
      <c r="AB399" s="72" t="e">
        <f t="shared" si="53"/>
        <v>#DIV/0!</v>
      </c>
    </row>
    <row r="400" spans="24:28" x14ac:dyDescent="0.15">
      <c r="X400" s="7">
        <f t="shared" si="49"/>
        <v>0</v>
      </c>
      <c r="Y400" s="7">
        <f t="shared" si="50"/>
        <v>0</v>
      </c>
      <c r="Z400" s="7">
        <f t="shared" si="51"/>
        <v>0</v>
      </c>
      <c r="AA400" s="7">
        <f t="shared" si="52"/>
        <v>0</v>
      </c>
      <c r="AB400" s="72" t="e">
        <f t="shared" si="53"/>
        <v>#DIV/0!</v>
      </c>
    </row>
    <row r="401" spans="24:28" x14ac:dyDescent="0.15">
      <c r="X401" s="7">
        <f t="shared" si="49"/>
        <v>0</v>
      </c>
      <c r="Y401" s="7">
        <f t="shared" si="50"/>
        <v>0</v>
      </c>
      <c r="Z401" s="7">
        <f t="shared" si="51"/>
        <v>0</v>
      </c>
      <c r="AA401" s="7">
        <f t="shared" si="52"/>
        <v>0</v>
      </c>
      <c r="AB401" s="72" t="e">
        <f t="shared" si="53"/>
        <v>#DIV/0!</v>
      </c>
    </row>
    <row r="402" spans="24:28" x14ac:dyDescent="0.15">
      <c r="X402" s="7">
        <f t="shared" si="49"/>
        <v>0</v>
      </c>
      <c r="Y402" s="7">
        <f t="shared" si="50"/>
        <v>0</v>
      </c>
      <c r="Z402" s="7">
        <f t="shared" si="51"/>
        <v>0</v>
      </c>
      <c r="AA402" s="7">
        <f t="shared" si="52"/>
        <v>0</v>
      </c>
      <c r="AB402" s="72" t="e">
        <f t="shared" si="53"/>
        <v>#DIV/0!</v>
      </c>
    </row>
    <row r="403" spans="24:28" x14ac:dyDescent="0.15">
      <c r="X403" s="7">
        <f t="shared" si="49"/>
        <v>0</v>
      </c>
      <c r="Y403" s="7">
        <f t="shared" si="50"/>
        <v>0</v>
      </c>
      <c r="Z403" s="7">
        <f t="shared" si="51"/>
        <v>0</v>
      </c>
      <c r="AA403" s="7">
        <f t="shared" si="52"/>
        <v>0</v>
      </c>
      <c r="AB403" s="72" t="e">
        <f t="shared" si="53"/>
        <v>#DIV/0!</v>
      </c>
    </row>
    <row r="404" spans="24:28" x14ac:dyDescent="0.15">
      <c r="X404" s="7">
        <f t="shared" si="49"/>
        <v>0</v>
      </c>
      <c r="Y404" s="7">
        <f t="shared" si="50"/>
        <v>0</v>
      </c>
      <c r="Z404" s="7">
        <f t="shared" si="51"/>
        <v>0</v>
      </c>
      <c r="AA404" s="7">
        <f t="shared" si="52"/>
        <v>0</v>
      </c>
      <c r="AB404" s="72" t="e">
        <f t="shared" si="53"/>
        <v>#DIV/0!</v>
      </c>
    </row>
    <row r="405" spans="24:28" x14ac:dyDescent="0.15">
      <c r="X405" s="7">
        <f t="shared" si="49"/>
        <v>0</v>
      </c>
      <c r="Y405" s="7">
        <f t="shared" si="50"/>
        <v>0</v>
      </c>
      <c r="Z405" s="7">
        <f t="shared" si="51"/>
        <v>0</v>
      </c>
      <c r="AA405" s="7">
        <f t="shared" si="52"/>
        <v>0</v>
      </c>
      <c r="AB405" s="72" t="e">
        <f t="shared" si="53"/>
        <v>#DIV/0!</v>
      </c>
    </row>
    <row r="406" spans="24:28" x14ac:dyDescent="0.15">
      <c r="X406" s="7">
        <f t="shared" si="49"/>
        <v>0</v>
      </c>
      <c r="Y406" s="7">
        <f t="shared" si="50"/>
        <v>0</v>
      </c>
      <c r="Z406" s="7">
        <f t="shared" si="51"/>
        <v>0</v>
      </c>
      <c r="AA406" s="7">
        <f t="shared" si="52"/>
        <v>0</v>
      </c>
      <c r="AB406" s="72" t="e">
        <f t="shared" si="53"/>
        <v>#DIV/0!</v>
      </c>
    </row>
    <row r="407" spans="24:28" x14ac:dyDescent="0.15">
      <c r="X407" s="7">
        <f t="shared" si="49"/>
        <v>0</v>
      </c>
      <c r="Y407" s="7">
        <f t="shared" si="50"/>
        <v>0</v>
      </c>
      <c r="Z407" s="7">
        <f t="shared" si="51"/>
        <v>0</v>
      </c>
      <c r="AA407" s="7">
        <f t="shared" si="52"/>
        <v>0</v>
      </c>
      <c r="AB407" s="72" t="e">
        <f t="shared" si="53"/>
        <v>#DIV/0!</v>
      </c>
    </row>
    <row r="408" spans="24:28" x14ac:dyDescent="0.15">
      <c r="X408" s="7">
        <f t="shared" si="49"/>
        <v>0</v>
      </c>
      <c r="Y408" s="7">
        <f t="shared" si="50"/>
        <v>0</v>
      </c>
      <c r="Z408" s="7">
        <f t="shared" si="51"/>
        <v>0</v>
      </c>
      <c r="AA408" s="7">
        <f t="shared" si="52"/>
        <v>0</v>
      </c>
      <c r="AB408" s="72" t="e">
        <f t="shared" si="53"/>
        <v>#DIV/0!</v>
      </c>
    </row>
    <row r="409" spans="24:28" x14ac:dyDescent="0.15">
      <c r="X409" s="7">
        <f t="shared" ref="X409:X431" si="55">A623</f>
        <v>0</v>
      </c>
      <c r="Y409" s="7">
        <f t="shared" ref="Y409:Y431" si="56">SUMIF(E:E,A623,D:D)</f>
        <v>0</v>
      </c>
      <c r="Z409" s="7">
        <f t="shared" ref="Z409:Z431" si="57">SUMIF(M:M,A623,L:L)</f>
        <v>0</v>
      </c>
      <c r="AA409" s="7">
        <f t="shared" ref="AA409:AA431" si="58">SUM(Y409:Z409)</f>
        <v>0</v>
      </c>
      <c r="AB409" s="72" t="e">
        <f t="shared" ref="AB409:AB431" si="59">AA409/$AD$4</f>
        <v>#DIV/0!</v>
      </c>
    </row>
    <row r="410" spans="24:28" x14ac:dyDescent="0.15">
      <c r="X410" s="7">
        <f t="shared" si="55"/>
        <v>0</v>
      </c>
      <c r="Y410" s="7">
        <f t="shared" si="56"/>
        <v>0</v>
      </c>
      <c r="Z410" s="7">
        <f t="shared" si="57"/>
        <v>0</v>
      </c>
      <c r="AA410" s="7">
        <f t="shared" si="58"/>
        <v>0</v>
      </c>
      <c r="AB410" s="72" t="e">
        <f t="shared" si="59"/>
        <v>#DIV/0!</v>
      </c>
    </row>
    <row r="411" spans="24:28" x14ac:dyDescent="0.15">
      <c r="X411" s="7">
        <f t="shared" si="55"/>
        <v>0</v>
      </c>
      <c r="Y411" s="7">
        <f t="shared" si="56"/>
        <v>0</v>
      </c>
      <c r="Z411" s="7">
        <f t="shared" si="57"/>
        <v>0</v>
      </c>
      <c r="AA411" s="7">
        <f t="shared" si="58"/>
        <v>0</v>
      </c>
      <c r="AB411" s="72" t="e">
        <f t="shared" si="59"/>
        <v>#DIV/0!</v>
      </c>
    </row>
    <row r="412" spans="24:28" x14ac:dyDescent="0.15">
      <c r="X412" s="7">
        <f t="shared" si="55"/>
        <v>0</v>
      </c>
      <c r="Y412" s="7">
        <f t="shared" si="56"/>
        <v>0</v>
      </c>
      <c r="Z412" s="7">
        <f t="shared" si="57"/>
        <v>0</v>
      </c>
      <c r="AA412" s="7">
        <f t="shared" si="58"/>
        <v>0</v>
      </c>
      <c r="AB412" s="72" t="e">
        <f t="shared" si="59"/>
        <v>#DIV/0!</v>
      </c>
    </row>
    <row r="413" spans="24:28" x14ac:dyDescent="0.15">
      <c r="X413" s="7">
        <f t="shared" si="55"/>
        <v>0</v>
      </c>
      <c r="Y413" s="7">
        <f t="shared" si="56"/>
        <v>0</v>
      </c>
      <c r="Z413" s="7">
        <f t="shared" si="57"/>
        <v>0</v>
      </c>
      <c r="AA413" s="7">
        <f t="shared" si="58"/>
        <v>0</v>
      </c>
      <c r="AB413" s="72" t="e">
        <f t="shared" si="59"/>
        <v>#DIV/0!</v>
      </c>
    </row>
    <row r="414" spans="24:28" x14ac:dyDescent="0.15">
      <c r="X414" s="7">
        <f t="shared" si="55"/>
        <v>0</v>
      </c>
      <c r="Y414" s="7">
        <f t="shared" si="56"/>
        <v>0</v>
      </c>
      <c r="Z414" s="7">
        <f t="shared" si="57"/>
        <v>0</v>
      </c>
      <c r="AA414" s="7">
        <f t="shared" si="58"/>
        <v>0</v>
      </c>
      <c r="AB414" s="72" t="e">
        <f t="shared" si="59"/>
        <v>#DIV/0!</v>
      </c>
    </row>
    <row r="415" spans="24:28" x14ac:dyDescent="0.15">
      <c r="X415" s="7">
        <f t="shared" si="55"/>
        <v>0</v>
      </c>
      <c r="Y415" s="7">
        <f t="shared" si="56"/>
        <v>0</v>
      </c>
      <c r="Z415" s="7">
        <f t="shared" si="57"/>
        <v>0</v>
      </c>
      <c r="AA415" s="7">
        <f t="shared" si="58"/>
        <v>0</v>
      </c>
      <c r="AB415" s="72" t="e">
        <f t="shared" si="59"/>
        <v>#DIV/0!</v>
      </c>
    </row>
    <row r="416" spans="24:28" x14ac:dyDescent="0.15">
      <c r="X416" s="7">
        <f t="shared" si="55"/>
        <v>0</v>
      </c>
      <c r="Y416" s="7">
        <f t="shared" si="56"/>
        <v>0</v>
      </c>
      <c r="Z416" s="7">
        <f t="shared" si="57"/>
        <v>0</v>
      </c>
      <c r="AA416" s="7">
        <f t="shared" si="58"/>
        <v>0</v>
      </c>
      <c r="AB416" s="72" t="e">
        <f t="shared" si="59"/>
        <v>#DIV/0!</v>
      </c>
    </row>
    <row r="417" spans="24:28" x14ac:dyDescent="0.15">
      <c r="X417" s="7">
        <f t="shared" si="55"/>
        <v>0</v>
      </c>
      <c r="Y417" s="7">
        <f t="shared" si="56"/>
        <v>0</v>
      </c>
      <c r="Z417" s="7">
        <f t="shared" si="57"/>
        <v>0</v>
      </c>
      <c r="AA417" s="7">
        <f t="shared" si="58"/>
        <v>0</v>
      </c>
      <c r="AB417" s="72" t="e">
        <f t="shared" si="59"/>
        <v>#DIV/0!</v>
      </c>
    </row>
    <row r="418" spans="24:28" x14ac:dyDescent="0.15">
      <c r="X418" s="7">
        <f t="shared" si="55"/>
        <v>0</v>
      </c>
      <c r="Y418" s="7">
        <f t="shared" si="56"/>
        <v>0</v>
      </c>
      <c r="Z418" s="7">
        <f t="shared" si="57"/>
        <v>0</v>
      </c>
      <c r="AA418" s="7">
        <f t="shared" si="58"/>
        <v>0</v>
      </c>
      <c r="AB418" s="72" t="e">
        <f t="shared" si="59"/>
        <v>#DIV/0!</v>
      </c>
    </row>
    <row r="419" spans="24:28" x14ac:dyDescent="0.15">
      <c r="X419" s="7">
        <f t="shared" si="55"/>
        <v>0</v>
      </c>
      <c r="Y419" s="7">
        <f t="shared" si="56"/>
        <v>0</v>
      </c>
      <c r="Z419" s="7">
        <f t="shared" si="57"/>
        <v>0</v>
      </c>
      <c r="AA419" s="7">
        <f t="shared" si="58"/>
        <v>0</v>
      </c>
      <c r="AB419" s="72" t="e">
        <f t="shared" si="59"/>
        <v>#DIV/0!</v>
      </c>
    </row>
    <row r="420" spans="24:28" x14ac:dyDescent="0.15">
      <c r="X420" s="7">
        <f t="shared" si="55"/>
        <v>0</v>
      </c>
      <c r="Y420" s="7">
        <f t="shared" si="56"/>
        <v>0</v>
      </c>
      <c r="Z420" s="7">
        <f t="shared" si="57"/>
        <v>0</v>
      </c>
      <c r="AA420" s="7">
        <f t="shared" si="58"/>
        <v>0</v>
      </c>
      <c r="AB420" s="72" t="e">
        <f t="shared" si="59"/>
        <v>#DIV/0!</v>
      </c>
    </row>
    <row r="421" spans="24:28" x14ac:dyDescent="0.15">
      <c r="X421" s="7">
        <f t="shared" si="55"/>
        <v>0</v>
      </c>
      <c r="Y421" s="7">
        <f t="shared" si="56"/>
        <v>0</v>
      </c>
      <c r="Z421" s="7">
        <f t="shared" si="57"/>
        <v>0</v>
      </c>
      <c r="AA421" s="7">
        <f t="shared" si="58"/>
        <v>0</v>
      </c>
      <c r="AB421" s="72" t="e">
        <f t="shared" si="59"/>
        <v>#DIV/0!</v>
      </c>
    </row>
    <row r="422" spans="24:28" x14ac:dyDescent="0.15">
      <c r="X422" s="7">
        <f t="shared" si="55"/>
        <v>0</v>
      </c>
      <c r="Y422" s="7">
        <f t="shared" si="56"/>
        <v>0</v>
      </c>
      <c r="Z422" s="7">
        <f t="shared" si="57"/>
        <v>0</v>
      </c>
      <c r="AA422" s="7">
        <f t="shared" si="58"/>
        <v>0</v>
      </c>
      <c r="AB422" s="72" t="e">
        <f t="shared" si="59"/>
        <v>#DIV/0!</v>
      </c>
    </row>
    <row r="423" spans="24:28" x14ac:dyDescent="0.15">
      <c r="X423" s="7">
        <f t="shared" si="55"/>
        <v>0</v>
      </c>
      <c r="Y423" s="7">
        <f t="shared" si="56"/>
        <v>0</v>
      </c>
      <c r="Z423" s="7">
        <f t="shared" si="57"/>
        <v>0</v>
      </c>
      <c r="AA423" s="7">
        <f t="shared" si="58"/>
        <v>0</v>
      </c>
      <c r="AB423" s="72" t="e">
        <f t="shared" si="59"/>
        <v>#DIV/0!</v>
      </c>
    </row>
    <row r="424" spans="24:28" x14ac:dyDescent="0.15">
      <c r="X424" s="7">
        <f t="shared" si="55"/>
        <v>0</v>
      </c>
      <c r="Y424" s="7">
        <f t="shared" si="56"/>
        <v>0</v>
      </c>
      <c r="Z424" s="7">
        <f t="shared" si="57"/>
        <v>0</v>
      </c>
      <c r="AA424" s="7">
        <f t="shared" si="58"/>
        <v>0</v>
      </c>
      <c r="AB424" s="72" t="e">
        <f t="shared" si="59"/>
        <v>#DIV/0!</v>
      </c>
    </row>
    <row r="425" spans="24:28" x14ac:dyDescent="0.15">
      <c r="X425" s="7">
        <f t="shared" si="55"/>
        <v>0</v>
      </c>
      <c r="Y425" s="7">
        <f t="shared" si="56"/>
        <v>0</v>
      </c>
      <c r="Z425" s="7">
        <f t="shared" si="57"/>
        <v>0</v>
      </c>
      <c r="AA425" s="7">
        <f t="shared" si="58"/>
        <v>0</v>
      </c>
      <c r="AB425" s="72" t="e">
        <f t="shared" si="59"/>
        <v>#DIV/0!</v>
      </c>
    </row>
    <row r="426" spans="24:28" x14ac:dyDescent="0.15">
      <c r="X426" s="7">
        <f t="shared" si="55"/>
        <v>0</v>
      </c>
      <c r="Y426" s="7">
        <f t="shared" si="56"/>
        <v>0</v>
      </c>
      <c r="Z426" s="7">
        <f t="shared" si="57"/>
        <v>0</v>
      </c>
      <c r="AA426" s="7">
        <f t="shared" si="58"/>
        <v>0</v>
      </c>
      <c r="AB426" s="72" t="e">
        <f t="shared" si="59"/>
        <v>#DIV/0!</v>
      </c>
    </row>
    <row r="427" spans="24:28" x14ac:dyDescent="0.15">
      <c r="X427" s="7">
        <f t="shared" si="55"/>
        <v>0</v>
      </c>
      <c r="Y427" s="7">
        <f t="shared" si="56"/>
        <v>0</v>
      </c>
      <c r="Z427" s="7">
        <f t="shared" si="57"/>
        <v>0</v>
      </c>
      <c r="AA427" s="7">
        <f t="shared" si="58"/>
        <v>0</v>
      </c>
      <c r="AB427" s="72" t="e">
        <f t="shared" si="59"/>
        <v>#DIV/0!</v>
      </c>
    </row>
    <row r="428" spans="24:28" x14ac:dyDescent="0.15">
      <c r="X428" s="7">
        <f t="shared" si="55"/>
        <v>0</v>
      </c>
      <c r="Y428" s="7">
        <f t="shared" si="56"/>
        <v>0</v>
      </c>
      <c r="Z428" s="7">
        <f t="shared" si="57"/>
        <v>0</v>
      </c>
      <c r="AA428" s="7">
        <f t="shared" si="58"/>
        <v>0</v>
      </c>
      <c r="AB428" s="72" t="e">
        <f t="shared" si="59"/>
        <v>#DIV/0!</v>
      </c>
    </row>
    <row r="429" spans="24:28" x14ac:dyDescent="0.15">
      <c r="X429" s="7">
        <f t="shared" si="55"/>
        <v>0</v>
      </c>
      <c r="Y429" s="7">
        <f t="shared" si="56"/>
        <v>0</v>
      </c>
      <c r="Z429" s="7">
        <f t="shared" si="57"/>
        <v>0</v>
      </c>
      <c r="AA429" s="7">
        <f t="shared" si="58"/>
        <v>0</v>
      </c>
      <c r="AB429" s="72" t="e">
        <f t="shared" si="59"/>
        <v>#DIV/0!</v>
      </c>
    </row>
    <row r="430" spans="24:28" x14ac:dyDescent="0.15">
      <c r="X430" s="7">
        <f t="shared" si="55"/>
        <v>0</v>
      </c>
      <c r="Y430" s="7">
        <f t="shared" si="56"/>
        <v>0</v>
      </c>
      <c r="Z430" s="7">
        <f t="shared" si="57"/>
        <v>0</v>
      </c>
      <c r="AA430" s="7">
        <f t="shared" si="58"/>
        <v>0</v>
      </c>
      <c r="AB430" s="72" t="e">
        <f t="shared" si="59"/>
        <v>#DIV/0!</v>
      </c>
    </row>
    <row r="431" spans="24:28" x14ac:dyDescent="0.15">
      <c r="X431" s="7">
        <f t="shared" si="55"/>
        <v>0</v>
      </c>
      <c r="Y431" s="7">
        <f t="shared" si="56"/>
        <v>0</v>
      </c>
      <c r="Z431" s="7">
        <f t="shared" si="57"/>
        <v>0</v>
      </c>
      <c r="AA431" s="7">
        <f t="shared" si="58"/>
        <v>0</v>
      </c>
      <c r="AB431" s="72" t="e">
        <f t="shared" si="59"/>
        <v>#DIV/0!</v>
      </c>
    </row>
  </sheetData>
  <mergeCells count="28">
    <mergeCell ref="Q15:V15"/>
    <mergeCell ref="V16:V17"/>
    <mergeCell ref="R16:U17"/>
    <mergeCell ref="Q18:V18"/>
    <mergeCell ref="R19:U20"/>
    <mergeCell ref="Q12:V12"/>
    <mergeCell ref="V4:V5"/>
    <mergeCell ref="V7:V8"/>
    <mergeCell ref="V10:V11"/>
    <mergeCell ref="V13:V14"/>
    <mergeCell ref="R13:U14"/>
    <mergeCell ref="R4:U5"/>
    <mergeCell ref="R7:U8"/>
    <mergeCell ref="R10:U11"/>
    <mergeCell ref="C2:E2"/>
    <mergeCell ref="L2:M2"/>
    <mergeCell ref="Q3:V3"/>
    <mergeCell ref="Q6:V6"/>
    <mergeCell ref="Q9:V9"/>
    <mergeCell ref="C111:E111"/>
    <mergeCell ref="L111:M111"/>
    <mergeCell ref="R100:U101"/>
    <mergeCell ref="V100:V101"/>
    <mergeCell ref="V19:V20"/>
    <mergeCell ref="Q21:V21"/>
    <mergeCell ref="R22:U23"/>
    <mergeCell ref="V22:V23"/>
    <mergeCell ref="Q24:V24"/>
  </mergeCells>
  <dataValidations count="1">
    <dataValidation type="list" allowBlank="1" showInputMessage="1" showErrorMessage="1" sqref="M114:M214" xr:uid="{00000000-0002-0000-0200-000000000000}">
      <formula1>$A$218:$A$230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200-000002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2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200-000004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2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3" tint="0.39997558519241921"/>
  </sheetPr>
  <dimension ref="A2:AG431"/>
  <sheetViews>
    <sheetView topLeftCell="A2" workbookViewId="0">
      <selection activeCell="L111" sqref="L111:M111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519531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/>
      <c r="D2" s="195"/>
      <c r="E2" s="196"/>
      <c r="F2" s="67"/>
      <c r="K2" s="129" t="s">
        <v>135</v>
      </c>
      <c r="L2" s="194"/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 t="e">
        <f>AA4/$AD$4</f>
        <v>#DIV/0!</v>
      </c>
      <c r="AD4" s="71">
        <f>SUM(AA:AA)</f>
        <v>0</v>
      </c>
      <c r="AF4" s="109" t="s">
        <v>162</v>
      </c>
      <c r="AG4" s="109" t="s">
        <v>8</v>
      </c>
    </row>
    <row r="5" spans="1:33" ht="13.5" customHeight="1" thickBot="1" x14ac:dyDescent="0.2">
      <c r="A5" s="103"/>
      <c r="B5" s="126" t="str">
        <f>IF(A5="","",VLOOKUP(A5,'Rég clients'!A:B,2,0))</f>
        <v/>
      </c>
      <c r="C5" s="123"/>
      <c r="D5" s="123"/>
      <c r="E5" s="124"/>
      <c r="F5" s="125"/>
      <c r="G5" s="106" t="e">
        <f>B5*D5</f>
        <v>#VALUE!</v>
      </c>
      <c r="H5" s="104" t="e">
        <f>SUM(G5:G105)</f>
        <v>#VALUE!</v>
      </c>
      <c r="I5" s="107"/>
      <c r="J5" s="128" t="str">
        <f>IF(I5="","",VLOOKUP(I5,'Rég clients'!A:B,2,0))</f>
        <v/>
      </c>
      <c r="K5" s="123"/>
      <c r="L5" s="123"/>
      <c r="M5" s="123"/>
      <c r="N5" s="123"/>
      <c r="O5" s="3" t="e">
        <f>J5*L5</f>
        <v>#VALUE!</v>
      </c>
      <c r="P5" s="54" t="e">
        <f>SUM(O5:O105)</f>
        <v>#VALUE!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0</v>
      </c>
      <c r="Z5" s="7">
        <f t="shared" ref="Z5:Z68" si="2">SUMIF(M:M,A219,L:L)</f>
        <v>0</v>
      </c>
      <c r="AA5" s="7">
        <f t="shared" ref="AA5:AA68" si="3">SUM(Y5:Z5)</f>
        <v>0</v>
      </c>
      <c r="AB5" s="72" t="e">
        <f t="shared" ref="AB5:AB68" si="4">AA5/$AD$4</f>
        <v>#DIV/0!</v>
      </c>
      <c r="AD5" s="74" t="e">
        <f>SUM(AB4:AB431)</f>
        <v>#DIV/0!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/>
      <c r="B6" s="126" t="str">
        <f>IF(A6="","",VLOOKUP(A6,'Rég clients'!A:B,2,0))</f>
        <v/>
      </c>
      <c r="C6" s="123"/>
      <c r="D6" s="123"/>
      <c r="E6" s="124"/>
      <c r="F6" s="125"/>
      <c r="G6" s="106" t="e">
        <f t="shared" ref="G6:G69" si="5">B6*D6</f>
        <v>#VALUE!</v>
      </c>
      <c r="I6" s="107"/>
      <c r="J6" s="128" t="str">
        <f>IF(I6="","",VLOOKUP(I6,'Rég clients'!A:B,2,0))</f>
        <v/>
      </c>
      <c r="K6" s="123"/>
      <c r="L6" s="123"/>
      <c r="M6" s="123"/>
      <c r="N6" s="123"/>
      <c r="O6" s="3" t="e">
        <f t="shared" ref="O6:O69" si="6">J6*L6</f>
        <v>#VALUE!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0</v>
      </c>
      <c r="Z6" s="7">
        <f t="shared" si="2"/>
        <v>0</v>
      </c>
      <c r="AA6" s="7">
        <f t="shared" si="3"/>
        <v>0</v>
      </c>
      <c r="AB6" s="72" t="e">
        <f t="shared" si="4"/>
        <v>#DIV/0!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/>
      <c r="B7" s="126" t="str">
        <f>IF(A7="","",VLOOKUP(A7,'Rég clients'!A:B,2,0))</f>
        <v/>
      </c>
      <c r="C7" s="123"/>
      <c r="D7" s="123"/>
      <c r="E7" s="124"/>
      <c r="F7" s="125"/>
      <c r="G7" s="106" t="e">
        <f t="shared" si="5"/>
        <v>#VALUE!</v>
      </c>
      <c r="I7" s="107"/>
      <c r="J7" s="128" t="str">
        <f>IF(I7="","",VLOOKUP(I7,'Rég clients'!A:B,2,0))</f>
        <v/>
      </c>
      <c r="K7" s="123"/>
      <c r="L7" s="123"/>
      <c r="M7" s="123"/>
      <c r="N7" s="123"/>
      <c r="O7" s="3" t="e">
        <f t="shared" si="6"/>
        <v>#VALUE!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 t="e">
        <f t="shared" si="4"/>
        <v>#DIV/0!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/>
      <c r="B8" s="126" t="str">
        <f>IF(A8="","",VLOOKUP(A8,'Rég clients'!A:B,2,0))</f>
        <v/>
      </c>
      <c r="C8" s="123"/>
      <c r="D8" s="123"/>
      <c r="E8" s="124"/>
      <c r="F8" s="125"/>
      <c r="G8" s="106" t="e">
        <f t="shared" si="5"/>
        <v>#VALUE!</v>
      </c>
      <c r="I8" s="107"/>
      <c r="J8" s="128" t="str">
        <f>IF(I8="","",VLOOKUP(I8,'Rég clients'!A:B,2,0))</f>
        <v/>
      </c>
      <c r="K8" s="123"/>
      <c r="L8" s="123"/>
      <c r="M8" s="123"/>
      <c r="N8" s="123"/>
      <c r="O8" s="3" t="e">
        <f t="shared" si="6"/>
        <v>#VALUE!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 t="e">
        <f t="shared" si="4"/>
        <v>#DIV/0!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/>
      <c r="B9" s="126" t="str">
        <f>IF(A9="","",VLOOKUP(A9,'Rég clients'!A:B,2,0))</f>
        <v/>
      </c>
      <c r="C9" s="123"/>
      <c r="D9" s="123"/>
      <c r="E9" s="124"/>
      <c r="F9" s="125"/>
      <c r="G9" s="106" t="e">
        <f t="shared" si="5"/>
        <v>#VALUE!</v>
      </c>
      <c r="I9" s="107"/>
      <c r="J9" s="128" t="str">
        <f>IF(I9="","",VLOOKUP(I9,'Rég clients'!A:B,2,0))</f>
        <v/>
      </c>
      <c r="K9" s="123"/>
      <c r="L9" s="123"/>
      <c r="M9" s="123"/>
      <c r="N9" s="123"/>
      <c r="O9" s="3" t="e">
        <f t="shared" si="6"/>
        <v>#VALUE!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 t="e">
        <f t="shared" si="4"/>
        <v>#DIV/0!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/>
      <c r="B10" s="126" t="str">
        <f>IF(A10="","",VLOOKUP(A10,'Rég clients'!A:B,2,0))</f>
        <v/>
      </c>
      <c r="C10" s="123"/>
      <c r="D10" s="123"/>
      <c r="E10" s="124"/>
      <c r="F10" s="125"/>
      <c r="G10" s="106" t="e">
        <f t="shared" si="5"/>
        <v>#VALUE!</v>
      </c>
      <c r="I10" s="107"/>
      <c r="J10" s="128" t="str">
        <f>IF(I10="","",VLOOKUP(I10,'Rég clients'!A:B,2,0))</f>
        <v/>
      </c>
      <c r="K10" s="123"/>
      <c r="L10" s="123"/>
      <c r="M10" s="123"/>
      <c r="N10" s="123"/>
      <c r="O10" s="3" t="e">
        <f t="shared" si="6"/>
        <v>#VALUE!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 t="e">
        <f t="shared" si="4"/>
        <v>#DIV/0!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/>
      <c r="B11" s="126" t="str">
        <f>IF(A11="","",VLOOKUP(A11,'Rég clients'!A:B,2,0))</f>
        <v/>
      </c>
      <c r="C11" s="123"/>
      <c r="D11" s="123"/>
      <c r="E11" s="124"/>
      <c r="F11" s="125"/>
      <c r="G11" s="106" t="e">
        <f t="shared" si="5"/>
        <v>#VALUE!</v>
      </c>
      <c r="I11" s="107"/>
      <c r="J11" s="128" t="str">
        <f>IF(I11="","",VLOOKUP(I11,'Rég clients'!A:B,2,0))</f>
        <v/>
      </c>
      <c r="K11" s="123"/>
      <c r="L11" s="123"/>
      <c r="M11" s="123"/>
      <c r="N11" s="123"/>
      <c r="O11" s="3" t="e">
        <f t="shared" si="6"/>
        <v>#VALUE!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 t="e">
        <f t="shared" si="4"/>
        <v>#DIV/0!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/>
      <c r="B12" s="126" t="str">
        <f>IF(A12="","",VLOOKUP(A12,'Rég clients'!A:B,2,0))</f>
        <v/>
      </c>
      <c r="C12" s="123"/>
      <c r="D12" s="123"/>
      <c r="E12" s="124"/>
      <c r="F12" s="125"/>
      <c r="G12" s="106" t="e">
        <f t="shared" si="5"/>
        <v>#VALUE!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 t="e">
        <f t="shared" si="4"/>
        <v>#DIV/0!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/>
      <c r="B13" s="126" t="str">
        <f>IF(A13="","",VLOOKUP(A13,'Rég clients'!A:B,2,0))</f>
        <v/>
      </c>
      <c r="C13" s="123"/>
      <c r="D13" s="123"/>
      <c r="E13" s="124"/>
      <c r="F13" s="125"/>
      <c r="G13" s="106" t="e">
        <f t="shared" si="5"/>
        <v>#VALUE!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 t="e">
        <f t="shared" si="4"/>
        <v>#DIV/0!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 t="e">
        <f t="shared" si="4"/>
        <v>#DIV/0!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 t="e">
        <f t="shared" si="4"/>
        <v>#DIV/0!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 t="e">
        <f t="shared" si="4"/>
        <v>#DIV/0!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 t="e">
        <f t="shared" si="4"/>
        <v>#DIV/0!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 t="e">
        <f t="shared" si="4"/>
        <v>#DIV/0!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 t="e">
        <f t="shared" si="4"/>
        <v>#DIV/0!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 t="e">
        <f t="shared" si="4"/>
        <v>#DIV/0!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 t="e">
        <f t="shared" si="4"/>
        <v>#DIV/0!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 t="e">
        <f t="shared" si="4"/>
        <v>#DIV/0!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 t="e">
        <f t="shared" si="4"/>
        <v>#DIV/0!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 t="e">
        <f t="shared" si="4"/>
        <v>#DIV/0!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 t="e">
        <f t="shared" si="4"/>
        <v>#DIV/0!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 t="e">
        <f t="shared" si="4"/>
        <v>#DIV/0!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 t="e">
        <f t="shared" si="4"/>
        <v>#DIV/0!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 t="e">
        <f t="shared" si="4"/>
        <v>#DIV/0!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 t="e">
        <f t="shared" si="4"/>
        <v>#DIV/0!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 t="e">
        <f t="shared" si="4"/>
        <v>#DIV/0!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 t="e">
        <f t="shared" si="4"/>
        <v>#DIV/0!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 t="e">
        <f t="shared" si="4"/>
        <v>#DIV/0!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 t="e">
        <f t="shared" si="4"/>
        <v>#DIV/0!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 t="e">
        <f t="shared" si="4"/>
        <v>#DIV/0!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 t="e">
        <f t="shared" si="4"/>
        <v>#DIV/0!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 t="e">
        <f t="shared" si="4"/>
        <v>#DIV/0!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 t="e">
        <f t="shared" si="4"/>
        <v>#DIV/0!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 t="e">
        <f t="shared" si="4"/>
        <v>#DIV/0!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 t="e">
        <f t="shared" si="4"/>
        <v>#DIV/0!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 t="e">
        <f t="shared" si="4"/>
        <v>#DIV/0!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 t="e">
        <f t="shared" si="4"/>
        <v>#DIV/0!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 t="e">
        <f t="shared" si="4"/>
        <v>#DIV/0!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 t="e">
        <f t="shared" si="4"/>
        <v>#DIV/0!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 t="e">
        <f t="shared" si="4"/>
        <v>#DIV/0!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 t="e">
        <f t="shared" si="4"/>
        <v>#DIV/0!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 t="e">
        <f t="shared" si="4"/>
        <v>#DIV/0!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 t="e">
        <f t="shared" si="4"/>
        <v>#DIV/0!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 t="e">
        <f t="shared" si="4"/>
        <v>#DIV/0!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 t="e">
        <f t="shared" si="4"/>
        <v>#DIV/0!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 t="e">
        <f t="shared" si="4"/>
        <v>#DIV/0!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 t="e">
        <f t="shared" si="4"/>
        <v>#DIV/0!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 t="e">
        <f t="shared" si="4"/>
        <v>#DIV/0!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 t="e">
        <f t="shared" si="4"/>
        <v>#DIV/0!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 t="e">
        <f t="shared" si="4"/>
        <v>#DIV/0!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 t="e">
        <f t="shared" si="4"/>
        <v>#DIV/0!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 t="e">
        <f t="shared" si="4"/>
        <v>#DIV/0!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 t="e">
        <f t="shared" si="4"/>
        <v>#DIV/0!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 t="e">
        <f t="shared" si="4"/>
        <v>#DIV/0!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 t="e">
        <f t="shared" si="4"/>
        <v>#DIV/0!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 t="e">
        <f t="shared" si="4"/>
        <v>#DIV/0!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 t="e">
        <f t="shared" si="4"/>
        <v>#DIV/0!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 t="e">
        <f t="shared" si="4"/>
        <v>#DIV/0!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 t="e">
        <f t="shared" si="4"/>
        <v>#DIV/0!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 t="e">
        <f t="shared" si="4"/>
        <v>#DIV/0!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 t="e">
        <f t="shared" si="4"/>
        <v>#DIV/0!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 t="e">
        <f t="shared" si="4"/>
        <v>#DIV/0!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 t="e">
        <f t="shared" si="4"/>
        <v>#DIV/0!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 t="e">
        <f t="shared" si="4"/>
        <v>#DIV/0!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 t="e">
        <f t="shared" ref="AB69:AB132" si="12">AA69/$AD$4</f>
        <v>#DIV/0!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 t="e">
        <f t="shared" si="12"/>
        <v>#DIV/0!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 t="e">
        <f t="shared" si="12"/>
        <v>#DIV/0!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 t="e">
        <f t="shared" si="12"/>
        <v>#DIV/0!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 t="e">
        <f t="shared" si="12"/>
        <v>#DIV/0!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 t="e">
        <f t="shared" si="12"/>
        <v>#DIV/0!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 t="e">
        <f t="shared" si="12"/>
        <v>#DIV/0!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 t="e">
        <f t="shared" si="12"/>
        <v>#DIV/0!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 t="e">
        <f t="shared" si="12"/>
        <v>#DIV/0!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 t="e">
        <f t="shared" si="12"/>
        <v>#DIV/0!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 t="e">
        <f t="shared" si="12"/>
        <v>#DIV/0!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 t="e">
        <f t="shared" si="12"/>
        <v>#DIV/0!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 t="e">
        <f t="shared" si="12"/>
        <v>#DIV/0!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 t="e">
        <f t="shared" si="12"/>
        <v>#DIV/0!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 t="e">
        <f t="shared" si="12"/>
        <v>#DIV/0!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 t="e">
        <f t="shared" si="12"/>
        <v>#DIV/0!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 t="e">
        <f t="shared" si="12"/>
        <v>#DIV/0!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 t="e">
        <f t="shared" si="12"/>
        <v>#DIV/0!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 t="e">
        <f t="shared" si="12"/>
        <v>#DIV/0!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 t="e">
        <f t="shared" si="12"/>
        <v>#DIV/0!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 t="e">
        <f t="shared" si="12"/>
        <v>#DIV/0!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 t="e">
        <f t="shared" si="12"/>
        <v>#DIV/0!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 t="e">
        <f t="shared" si="12"/>
        <v>#DIV/0!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 t="e">
        <f t="shared" si="12"/>
        <v>#DIV/0!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 t="e">
        <f t="shared" si="12"/>
        <v>#DIV/0!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 t="e">
        <f t="shared" si="12"/>
        <v>#DIV/0!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 t="e">
        <f t="shared" si="12"/>
        <v>#DIV/0!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 t="e">
        <f t="shared" si="12"/>
        <v>#DIV/0!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 t="e">
        <f t="shared" si="12"/>
        <v>#DIV/0!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 t="e">
        <f t="shared" si="12"/>
        <v>#DIV/0!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 t="e">
        <f t="shared" si="12"/>
        <v>#DIV/0!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 t="e">
        <f t="shared" si="12"/>
        <v>#DIV/0!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 t="e">
        <f t="shared" si="12"/>
        <v>#DIV/0!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 t="e">
        <f t="shared" si="12"/>
        <v>#DIV/0!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 t="e">
        <f t="shared" si="12"/>
        <v>#DIV/0!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 t="e">
        <f t="shared" si="12"/>
        <v>#DIV/0!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 t="e">
        <f t="shared" si="12"/>
        <v>#DIV/0!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 t="e">
        <f t="shared" si="12"/>
        <v>#DIV/0!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 t="e">
        <f t="shared" si="12"/>
        <v>#DIV/0!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 t="e">
        <f t="shared" si="12"/>
        <v>#DIV/0!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 t="e">
        <f t="shared" si="12"/>
        <v>#DIV/0!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 t="e">
        <f t="shared" si="12"/>
        <v>#DIV/0!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/>
      <c r="D111" s="195"/>
      <c r="E111" s="196"/>
      <c r="F111" s="67"/>
      <c r="K111" s="129" t="s">
        <v>133</v>
      </c>
      <c r="L111" s="194"/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 t="e">
        <f t="shared" si="12"/>
        <v>#DIV/0!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 t="e">
        <f t="shared" si="12"/>
        <v>#DIV/0!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 t="e">
        <f t="shared" si="12"/>
        <v>#DIV/0!</v>
      </c>
      <c r="AF113" s="127">
        <f>achats!V111</f>
        <v>0</v>
      </c>
      <c r="AG113" s="127">
        <f t="shared" si="15"/>
        <v>0</v>
      </c>
    </row>
    <row r="114" spans="1:33" x14ac:dyDescent="0.15">
      <c r="A114" s="103"/>
      <c r="B114" s="126" t="str">
        <f>IF(A114="","",VLOOKUP(A114,'Rég clients'!A:B,2,0))</f>
        <v/>
      </c>
      <c r="C114" s="123"/>
      <c r="D114" s="123"/>
      <c r="E114" s="123"/>
      <c r="F114" s="123"/>
      <c r="G114" s="130" t="e">
        <f>B114*D114</f>
        <v>#VALUE!</v>
      </c>
      <c r="H114" s="54" t="e">
        <f>SUM(G114:G214)</f>
        <v>#VALUE!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 t="e">
        <f t="shared" si="12"/>
        <v>#DIV/0!</v>
      </c>
      <c r="AF114" s="127">
        <f>achats!V112</f>
        <v>0</v>
      </c>
      <c r="AG114" s="127">
        <f t="shared" si="15"/>
        <v>0</v>
      </c>
    </row>
    <row r="115" spans="1:33" x14ac:dyDescent="0.15">
      <c r="A115" s="103"/>
      <c r="B115" s="126" t="str">
        <f>IF(A115="","",VLOOKUP(A115,'Rég clients'!A:B,2,0))</f>
        <v/>
      </c>
      <c r="C115" s="123"/>
      <c r="D115" s="123"/>
      <c r="E115" s="123"/>
      <c r="F115" s="123"/>
      <c r="G115" s="130" t="e">
        <f t="shared" ref="G115:G178" si="16">B115*D115</f>
        <v>#VALUE!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 t="e">
        <f t="shared" si="12"/>
        <v>#DIV/0!</v>
      </c>
      <c r="AF115" s="127">
        <f>achats!V113</f>
        <v>0</v>
      </c>
      <c r="AG115" s="127">
        <f t="shared" si="15"/>
        <v>0</v>
      </c>
    </row>
    <row r="116" spans="1:33" x14ac:dyDescent="0.15">
      <c r="A116" s="103"/>
      <c r="B116" s="126" t="str">
        <f>IF(A116="","",VLOOKUP(A116,'Rég clients'!A:B,2,0))</f>
        <v/>
      </c>
      <c r="C116" s="123"/>
      <c r="D116" s="123"/>
      <c r="E116" s="123"/>
      <c r="F116" s="123"/>
      <c r="G116" s="130" t="e">
        <f t="shared" si="16"/>
        <v>#VALUE!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 t="e">
        <f t="shared" si="12"/>
        <v>#DIV/0!</v>
      </c>
      <c r="AF116" s="127">
        <f>achats!V114</f>
        <v>0</v>
      </c>
      <c r="AG116" s="127">
        <f t="shared" si="15"/>
        <v>0</v>
      </c>
    </row>
    <row r="117" spans="1:33" x14ac:dyDescent="0.15">
      <c r="A117" s="103"/>
      <c r="B117" s="126" t="str">
        <f>IF(A117="","",VLOOKUP(A117,'Rég clients'!A:B,2,0))</f>
        <v/>
      </c>
      <c r="C117" s="123"/>
      <c r="D117" s="123"/>
      <c r="E117" s="123"/>
      <c r="F117" s="123"/>
      <c r="G117" s="130" t="e">
        <f t="shared" si="16"/>
        <v>#VALUE!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 t="e">
        <f t="shared" si="12"/>
        <v>#DIV/0!</v>
      </c>
      <c r="AF117" s="127">
        <f>achats!V115</f>
        <v>0</v>
      </c>
      <c r="AG117" s="127">
        <f t="shared" si="15"/>
        <v>0</v>
      </c>
    </row>
    <row r="118" spans="1:33" x14ac:dyDescent="0.15">
      <c r="A118" s="103"/>
      <c r="B118" s="126" t="str">
        <f>IF(A118="","",VLOOKUP(A118,'Rég clients'!A:B,2,0))</f>
        <v/>
      </c>
      <c r="C118" s="123"/>
      <c r="D118" s="123"/>
      <c r="E118" s="123"/>
      <c r="F118" s="123"/>
      <c r="G118" s="130" t="e">
        <f t="shared" si="16"/>
        <v>#VALUE!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 t="e">
        <f t="shared" si="12"/>
        <v>#DIV/0!</v>
      </c>
      <c r="AF118" s="127">
        <f>achats!V116</f>
        <v>0</v>
      </c>
      <c r="AG118" s="127">
        <f t="shared" si="15"/>
        <v>0</v>
      </c>
    </row>
    <row r="119" spans="1:33" x14ac:dyDescent="0.15">
      <c r="A119" s="103"/>
      <c r="B119" s="126" t="str">
        <f>IF(A119="","",VLOOKUP(A119,'Rég clients'!A:B,2,0))</f>
        <v/>
      </c>
      <c r="C119" s="123"/>
      <c r="D119" s="123"/>
      <c r="E119" s="123"/>
      <c r="F119" s="123"/>
      <c r="G119" s="130" t="e">
        <f t="shared" si="16"/>
        <v>#VALUE!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 t="e">
        <f t="shared" si="12"/>
        <v>#DIV/0!</v>
      </c>
      <c r="AF119" s="127">
        <f>achats!V117</f>
        <v>0</v>
      </c>
      <c r="AG119" s="127">
        <f t="shared" si="15"/>
        <v>0</v>
      </c>
    </row>
    <row r="120" spans="1:33" x14ac:dyDescent="0.15">
      <c r="A120" s="103"/>
      <c r="B120" s="126" t="str">
        <f>IF(A120="","",VLOOKUP(A120,'Rég clients'!A:B,2,0))</f>
        <v/>
      </c>
      <c r="C120" s="123"/>
      <c r="D120" s="123"/>
      <c r="E120" s="123"/>
      <c r="F120" s="123"/>
      <c r="G120" s="130" t="e">
        <f t="shared" si="16"/>
        <v>#VALUE!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 t="e">
        <f t="shared" si="12"/>
        <v>#DIV/0!</v>
      </c>
      <c r="AF120" s="127">
        <f>achats!V118</f>
        <v>0</v>
      </c>
      <c r="AG120" s="127">
        <f t="shared" si="15"/>
        <v>0</v>
      </c>
    </row>
    <row r="121" spans="1:33" x14ac:dyDescent="0.15">
      <c r="A121" s="103"/>
      <c r="B121" s="126" t="str">
        <f>IF(A121="","",VLOOKUP(A121,'Rég clients'!A:B,2,0))</f>
        <v/>
      </c>
      <c r="C121" s="123"/>
      <c r="D121" s="123"/>
      <c r="E121" s="123"/>
      <c r="F121" s="123"/>
      <c r="G121" s="130" t="e">
        <f t="shared" si="16"/>
        <v>#VALUE!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 t="e">
        <f t="shared" si="12"/>
        <v>#DIV/0!</v>
      </c>
      <c r="AF121" s="127">
        <f>achats!V119</f>
        <v>0</v>
      </c>
      <c r="AG121" s="127">
        <f t="shared" si="15"/>
        <v>0</v>
      </c>
    </row>
    <row r="122" spans="1:33" x14ac:dyDescent="0.15">
      <c r="A122" s="103"/>
      <c r="B122" s="126" t="str">
        <f>IF(A122="","",VLOOKUP(A122,'Rég clients'!A:B,2,0))</f>
        <v/>
      </c>
      <c r="C122" s="123"/>
      <c r="D122" s="123"/>
      <c r="E122" s="123"/>
      <c r="F122" s="123"/>
      <c r="G122" s="130" t="e">
        <f t="shared" si="16"/>
        <v>#VALUE!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 t="e">
        <f t="shared" si="12"/>
        <v>#DIV/0!</v>
      </c>
      <c r="AF122" s="127">
        <f>achats!V120</f>
        <v>0</v>
      </c>
      <c r="AG122" s="127">
        <f t="shared" si="15"/>
        <v>0</v>
      </c>
    </row>
    <row r="123" spans="1:33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 t="e">
        <f t="shared" si="12"/>
        <v>#DIV/0!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 t="e">
        <f t="shared" si="12"/>
        <v>#DIV/0!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 t="e">
        <f t="shared" si="12"/>
        <v>#DIV/0!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 t="e">
        <f t="shared" si="12"/>
        <v>#DIV/0!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 t="e">
        <f t="shared" si="12"/>
        <v>#DIV/0!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 t="e">
        <f t="shared" si="12"/>
        <v>#DIV/0!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 t="e">
        <f t="shared" si="12"/>
        <v>#DIV/0!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 t="e">
        <f t="shared" si="12"/>
        <v>#DIV/0!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 t="e">
        <f t="shared" si="12"/>
        <v>#DIV/0!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 t="e">
        <f t="shared" si="12"/>
        <v>#DIV/0!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 t="e">
        <f t="shared" ref="AB133:AB196" si="22">AA133/$AD$4</f>
        <v>#DIV/0!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 t="e">
        <f t="shared" si="22"/>
        <v>#DIV/0!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 t="e">
        <f t="shared" si="22"/>
        <v>#DIV/0!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 t="e">
        <f t="shared" si="22"/>
        <v>#DIV/0!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 t="e">
        <f t="shared" si="22"/>
        <v>#DIV/0!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 t="e">
        <f t="shared" si="22"/>
        <v>#DIV/0!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 t="e">
        <f t="shared" si="22"/>
        <v>#DIV/0!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 t="e">
        <f t="shared" si="22"/>
        <v>#DIV/0!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 t="e">
        <f t="shared" si="22"/>
        <v>#DIV/0!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 t="e">
        <f t="shared" si="22"/>
        <v>#DIV/0!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 t="e">
        <f t="shared" si="22"/>
        <v>#DIV/0!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 t="e">
        <f t="shared" si="22"/>
        <v>#DIV/0!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 t="e">
        <f t="shared" si="22"/>
        <v>#DIV/0!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 t="e">
        <f t="shared" si="22"/>
        <v>#DIV/0!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 t="e">
        <f t="shared" si="22"/>
        <v>#DIV/0!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 t="e">
        <f t="shared" si="22"/>
        <v>#DIV/0!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 t="e">
        <f t="shared" si="22"/>
        <v>#DIV/0!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 t="e">
        <f t="shared" si="22"/>
        <v>#DIV/0!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 t="e">
        <f t="shared" si="22"/>
        <v>#DIV/0!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 t="e">
        <f t="shared" si="22"/>
        <v>#DIV/0!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 t="e">
        <f t="shared" si="22"/>
        <v>#DIV/0!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 t="e">
        <f t="shared" si="22"/>
        <v>#DIV/0!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 t="e">
        <f t="shared" si="22"/>
        <v>#DIV/0!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 t="e">
        <f t="shared" si="22"/>
        <v>#DIV/0!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 t="e">
        <f t="shared" si="22"/>
        <v>#DIV/0!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 t="e">
        <f t="shared" si="22"/>
        <v>#DIV/0!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 t="e">
        <f t="shared" si="22"/>
        <v>#DIV/0!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 t="e">
        <f t="shared" si="22"/>
        <v>#DIV/0!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 t="e">
        <f t="shared" si="22"/>
        <v>#DIV/0!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 t="e">
        <f t="shared" si="22"/>
        <v>#DIV/0!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 t="e">
        <f t="shared" si="22"/>
        <v>#DIV/0!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 t="e">
        <f t="shared" si="22"/>
        <v>#DIV/0!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 t="e">
        <f t="shared" si="22"/>
        <v>#DIV/0!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 t="e">
        <f t="shared" si="22"/>
        <v>#DIV/0!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 t="e">
        <f t="shared" si="22"/>
        <v>#DIV/0!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 t="e">
        <f t="shared" si="22"/>
        <v>#DIV/0!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 t="e">
        <f t="shared" si="22"/>
        <v>#DIV/0!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 t="e">
        <f t="shared" si="22"/>
        <v>#DIV/0!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 t="e">
        <f t="shared" si="22"/>
        <v>#DIV/0!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 t="e">
        <f t="shared" si="22"/>
        <v>#DIV/0!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 t="e">
        <f t="shared" si="22"/>
        <v>#DIV/0!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 t="e">
        <f t="shared" si="22"/>
        <v>#DIV/0!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 t="e">
        <f t="shared" si="22"/>
        <v>#DIV/0!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 t="e">
        <f t="shared" si="22"/>
        <v>#DIV/0!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 t="e">
        <f t="shared" si="22"/>
        <v>#DIV/0!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 t="e">
        <f t="shared" si="22"/>
        <v>#DIV/0!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 t="e">
        <f t="shared" si="22"/>
        <v>#DIV/0!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 t="e">
        <f t="shared" si="22"/>
        <v>#DIV/0!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 t="e">
        <f t="shared" si="22"/>
        <v>#DIV/0!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 t="e">
        <f t="shared" si="22"/>
        <v>#DIV/0!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 t="e">
        <f t="shared" si="22"/>
        <v>#DIV/0!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 t="e">
        <f t="shared" si="22"/>
        <v>#DIV/0!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 t="e">
        <f t="shared" si="22"/>
        <v>#DIV/0!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 t="e">
        <f t="shared" si="22"/>
        <v>#DIV/0!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 t="e">
        <f t="shared" si="22"/>
        <v>#DIV/0!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 t="e">
        <f t="shared" si="22"/>
        <v>#DIV/0!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 t="e">
        <f t="shared" si="22"/>
        <v>#DIV/0!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 t="e">
        <f t="shared" si="22"/>
        <v>#DIV/0!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 t="e">
        <f t="shared" si="22"/>
        <v>#DIV/0!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 t="e">
        <f t="shared" si="22"/>
        <v>#DIV/0!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 t="e">
        <f t="shared" si="22"/>
        <v>#DIV/0!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 t="e">
        <f t="shared" si="22"/>
        <v>#DIV/0!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 t="e">
        <f t="shared" si="22"/>
        <v>#DIV/0!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 t="e">
        <f t="shared" si="22"/>
        <v>#DIV/0!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 t="e">
        <f t="shared" ref="AB197:AB260" si="30">AA197/$AD$4</f>
        <v>#DIV/0!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 t="e">
        <f t="shared" si="30"/>
        <v>#DIV/0!</v>
      </c>
      <c r="AF198" s="127">
        <f>achats!V196</f>
        <v>0</v>
      </c>
      <c r="AG198" s="127">
        <f t="shared" ref="AG198:AG261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 t="e">
        <f t="shared" si="30"/>
        <v>#DIV/0!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 t="e">
        <f t="shared" si="30"/>
        <v>#DIV/0!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 t="e">
        <f t="shared" si="30"/>
        <v>#DIV/0!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 t="e">
        <f t="shared" si="30"/>
        <v>#DIV/0!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 t="e">
        <f t="shared" si="30"/>
        <v>#DIV/0!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 t="e">
        <f t="shared" si="30"/>
        <v>#DIV/0!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 t="e">
        <f t="shared" si="30"/>
        <v>#DIV/0!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 t="e">
        <f t="shared" si="30"/>
        <v>#DIV/0!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 t="e">
        <f t="shared" si="30"/>
        <v>#DIV/0!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 t="e">
        <f t="shared" si="30"/>
        <v>#DIV/0!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 t="e">
        <f t="shared" si="30"/>
        <v>#DIV/0!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 t="e">
        <f t="shared" si="30"/>
        <v>#DIV/0!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 t="e">
        <f t="shared" si="30"/>
        <v>#DIV/0!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 t="e">
        <f t="shared" si="30"/>
        <v>#DIV/0!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 t="e">
        <f t="shared" si="30"/>
        <v>#DIV/0!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 t="e">
        <f t="shared" si="30"/>
        <v>#DIV/0!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 t="e">
        <f t="shared" si="30"/>
        <v>#DIV/0!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 t="e">
        <f t="shared" si="30"/>
        <v>#DIV/0!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 t="e">
        <f t="shared" si="30"/>
        <v>#DIV/0!</v>
      </c>
      <c r="AF217" s="127">
        <f>achats!V215</f>
        <v>0</v>
      </c>
      <c r="AG217" s="127">
        <f t="shared" si="31"/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 t="e">
        <f>AB4</f>
        <v>#DIV/0!</v>
      </c>
      <c r="D218" s="73" t="e">
        <f>AD5</f>
        <v>#DIV/0!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 t="e">
        <f t="shared" si="30"/>
        <v>#DIV/0!</v>
      </c>
      <c r="AF218" s="127">
        <f>achats!V216</f>
        <v>0</v>
      </c>
      <c r="AG218" s="127">
        <f t="shared" si="31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0</v>
      </c>
      <c r="C219" s="133" t="e">
        <f t="shared" ref="C219:C282" si="33">AB5</f>
        <v>#DIV/0!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 t="e">
        <f t="shared" si="30"/>
        <v>#DIV/0!</v>
      </c>
      <c r="AF219" s="127">
        <f>achats!V217</f>
        <v>0</v>
      </c>
      <c r="AG219" s="127">
        <f t="shared" si="31"/>
        <v>0</v>
      </c>
    </row>
    <row r="220" spans="1:33" ht="14.25" customHeight="1" x14ac:dyDescent="0.15">
      <c r="A220" s="52" t="str">
        <f>'tab bord'!L6</f>
        <v>Bab ftouh</v>
      </c>
      <c r="B220" s="132">
        <f t="shared" si="32"/>
        <v>0</v>
      </c>
      <c r="C220" s="133" t="e">
        <f t="shared" si="33"/>
        <v>#DIV/0!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 t="e">
        <f t="shared" si="30"/>
        <v>#DIV/0!</v>
      </c>
      <c r="AF220" s="127">
        <f>achats!V218</f>
        <v>0</v>
      </c>
      <c r="AG220" s="127">
        <f t="shared" si="31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2"/>
        <v>0</v>
      </c>
      <c r="C221" s="133" t="e">
        <f t="shared" si="33"/>
        <v>#DIV/0!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 t="e">
        <f t="shared" si="30"/>
        <v>#DIV/0!</v>
      </c>
      <c r="AF221" s="127">
        <f>achats!V219</f>
        <v>0</v>
      </c>
      <c r="AG221" s="127">
        <f t="shared" si="31"/>
        <v>0</v>
      </c>
    </row>
    <row r="222" spans="1:33" ht="15.75" customHeight="1" x14ac:dyDescent="0.15">
      <c r="A222" s="52">
        <f>'tab bord'!L8</f>
        <v>0</v>
      </c>
      <c r="B222" s="132">
        <f t="shared" si="32"/>
        <v>0</v>
      </c>
      <c r="C222" s="133" t="e">
        <f t="shared" si="33"/>
        <v>#DIV/0!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 t="e">
        <f t="shared" si="30"/>
        <v>#DIV/0!</v>
      </c>
      <c r="AF222" s="127">
        <f>achats!V220</f>
        <v>0</v>
      </c>
      <c r="AG222" s="127">
        <f t="shared" si="31"/>
        <v>0</v>
      </c>
    </row>
    <row r="223" spans="1:33" x14ac:dyDescent="0.15">
      <c r="A223" s="52">
        <f>'tab bord'!L9</f>
        <v>0</v>
      </c>
      <c r="B223" s="132">
        <f t="shared" si="32"/>
        <v>0</v>
      </c>
      <c r="C223" s="133" t="e">
        <f t="shared" si="33"/>
        <v>#DIV/0!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 t="e">
        <f t="shared" si="30"/>
        <v>#DIV/0!</v>
      </c>
      <c r="AF223" s="127">
        <f>achats!V221</f>
        <v>0</v>
      </c>
      <c r="AG223" s="127">
        <f t="shared" si="31"/>
        <v>0</v>
      </c>
    </row>
    <row r="224" spans="1:33" x14ac:dyDescent="0.15">
      <c r="A224" s="52">
        <f>'tab bord'!L10</f>
        <v>0</v>
      </c>
      <c r="B224" s="132">
        <f t="shared" si="32"/>
        <v>0</v>
      </c>
      <c r="C224" s="133" t="e">
        <f t="shared" si="33"/>
        <v>#DIV/0!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 t="e">
        <f t="shared" si="30"/>
        <v>#DIV/0!</v>
      </c>
      <c r="AF224" s="127">
        <f>achats!V222</f>
        <v>0</v>
      </c>
      <c r="AG224" s="127">
        <f t="shared" si="31"/>
        <v>0</v>
      </c>
    </row>
    <row r="225" spans="1:33" x14ac:dyDescent="0.15">
      <c r="A225" s="52">
        <f>'tab bord'!L11</f>
        <v>0</v>
      </c>
      <c r="B225" s="132">
        <f t="shared" si="32"/>
        <v>0</v>
      </c>
      <c r="C225" s="133" t="e">
        <f t="shared" si="33"/>
        <v>#DIV/0!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 t="e">
        <f t="shared" si="30"/>
        <v>#DIV/0!</v>
      </c>
      <c r="AF225" s="127">
        <f>achats!V223</f>
        <v>0</v>
      </c>
      <c r="AG225" s="127">
        <f t="shared" si="31"/>
        <v>0</v>
      </c>
    </row>
    <row r="226" spans="1:33" x14ac:dyDescent="0.15">
      <c r="A226" s="52">
        <f>'tab bord'!L12</f>
        <v>0</v>
      </c>
      <c r="B226" s="132">
        <f t="shared" si="32"/>
        <v>0</v>
      </c>
      <c r="C226" s="133" t="e">
        <f t="shared" si="33"/>
        <v>#DIV/0!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 t="e">
        <f t="shared" si="30"/>
        <v>#DIV/0!</v>
      </c>
      <c r="AF226" s="127">
        <f>achats!V224</f>
        <v>0</v>
      </c>
      <c r="AG226" s="127">
        <f t="shared" si="31"/>
        <v>0</v>
      </c>
    </row>
    <row r="227" spans="1:33" x14ac:dyDescent="0.15">
      <c r="A227" s="52">
        <f>'tab bord'!L13</f>
        <v>0</v>
      </c>
      <c r="B227" s="132">
        <f t="shared" si="32"/>
        <v>0</v>
      </c>
      <c r="C227" s="133" t="e">
        <f t="shared" si="33"/>
        <v>#DIV/0!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 t="e">
        <f t="shared" si="30"/>
        <v>#DIV/0!</v>
      </c>
      <c r="AF227" s="127">
        <f>achats!V225</f>
        <v>0</v>
      </c>
      <c r="AG227" s="127">
        <f t="shared" si="31"/>
        <v>0</v>
      </c>
    </row>
    <row r="228" spans="1:33" x14ac:dyDescent="0.15">
      <c r="A228" s="52">
        <f>'tab bord'!L14</f>
        <v>0</v>
      </c>
      <c r="B228" s="132">
        <f t="shared" si="32"/>
        <v>0</v>
      </c>
      <c r="C228" s="133" t="e">
        <f t="shared" si="33"/>
        <v>#DIV/0!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 t="e">
        <f t="shared" si="30"/>
        <v>#DIV/0!</v>
      </c>
      <c r="AF228" s="127">
        <f>achats!V226</f>
        <v>0</v>
      </c>
      <c r="AG228" s="127">
        <f t="shared" si="31"/>
        <v>0</v>
      </c>
    </row>
    <row r="229" spans="1:33" x14ac:dyDescent="0.15">
      <c r="A229" s="52">
        <f>'tab bord'!L15</f>
        <v>0</v>
      </c>
      <c r="B229" s="132">
        <f t="shared" si="32"/>
        <v>0</v>
      </c>
      <c r="C229" s="133" t="e">
        <f t="shared" si="33"/>
        <v>#DIV/0!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 t="e">
        <f t="shared" si="30"/>
        <v>#DIV/0!</v>
      </c>
      <c r="AF229" s="127">
        <f>achats!V227</f>
        <v>0</v>
      </c>
      <c r="AG229" s="127">
        <f t="shared" si="31"/>
        <v>0</v>
      </c>
    </row>
    <row r="230" spans="1:33" x14ac:dyDescent="0.15">
      <c r="A230" s="52">
        <f>'tab bord'!L16</f>
        <v>0</v>
      </c>
      <c r="B230" s="132">
        <f t="shared" si="32"/>
        <v>0</v>
      </c>
      <c r="C230" s="133" t="e">
        <f t="shared" si="33"/>
        <v>#DIV/0!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 t="e">
        <f t="shared" si="30"/>
        <v>#DIV/0!</v>
      </c>
      <c r="AF230" s="127">
        <f>achats!V228</f>
        <v>0</v>
      </c>
      <c r="AG230" s="127">
        <f t="shared" si="31"/>
        <v>0</v>
      </c>
    </row>
    <row r="231" spans="1:33" x14ac:dyDescent="0.15">
      <c r="A231" s="52">
        <f>'tab bord'!L17</f>
        <v>0</v>
      </c>
      <c r="B231" s="132">
        <f t="shared" si="32"/>
        <v>0</v>
      </c>
      <c r="C231" s="133" t="e">
        <f t="shared" si="33"/>
        <v>#DIV/0!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 t="e">
        <f t="shared" si="30"/>
        <v>#DIV/0!</v>
      </c>
      <c r="AF231" s="127">
        <f>achats!V229</f>
        <v>0</v>
      </c>
      <c r="AG231" s="127">
        <f t="shared" si="31"/>
        <v>0</v>
      </c>
    </row>
    <row r="232" spans="1:33" x14ac:dyDescent="0.15">
      <c r="A232" s="52">
        <f>'tab bord'!L18</f>
        <v>0</v>
      </c>
      <c r="B232" s="132">
        <f t="shared" si="32"/>
        <v>0</v>
      </c>
      <c r="C232" s="133" t="e">
        <f t="shared" si="33"/>
        <v>#DIV/0!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 t="e">
        <f t="shared" si="30"/>
        <v>#DIV/0!</v>
      </c>
      <c r="AF232" s="127">
        <f>achats!V230</f>
        <v>0</v>
      </c>
      <c r="AG232" s="127">
        <f t="shared" si="31"/>
        <v>0</v>
      </c>
    </row>
    <row r="233" spans="1:33" x14ac:dyDescent="0.15">
      <c r="A233" s="52">
        <f>'tab bord'!L19</f>
        <v>0</v>
      </c>
      <c r="B233" s="132">
        <f t="shared" si="32"/>
        <v>0</v>
      </c>
      <c r="C233" s="133" t="e">
        <f t="shared" si="33"/>
        <v>#DIV/0!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 t="e">
        <f t="shared" si="30"/>
        <v>#DIV/0!</v>
      </c>
      <c r="AF233" s="127">
        <f>achats!V231</f>
        <v>0</v>
      </c>
      <c r="AG233" s="127">
        <f t="shared" si="31"/>
        <v>0</v>
      </c>
    </row>
    <row r="234" spans="1:33" x14ac:dyDescent="0.15">
      <c r="A234" s="52">
        <f>'tab bord'!L20</f>
        <v>0</v>
      </c>
      <c r="B234" s="132">
        <f t="shared" si="32"/>
        <v>0</v>
      </c>
      <c r="C234" s="133" t="e">
        <f t="shared" si="33"/>
        <v>#DIV/0!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 t="e">
        <f t="shared" si="30"/>
        <v>#DIV/0!</v>
      </c>
      <c r="AF234" s="127">
        <f>achats!V232</f>
        <v>0</v>
      </c>
      <c r="AG234" s="127">
        <f t="shared" si="31"/>
        <v>0</v>
      </c>
    </row>
    <row r="235" spans="1:33" x14ac:dyDescent="0.15">
      <c r="A235" s="52">
        <f>'tab bord'!L21</f>
        <v>0</v>
      </c>
      <c r="B235" s="132">
        <f t="shared" si="32"/>
        <v>0</v>
      </c>
      <c r="C235" s="133" t="e">
        <f t="shared" si="33"/>
        <v>#DIV/0!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 t="e">
        <f t="shared" si="30"/>
        <v>#DIV/0!</v>
      </c>
      <c r="AF235" s="127">
        <f>achats!V233</f>
        <v>0</v>
      </c>
      <c r="AG235" s="127">
        <f t="shared" si="31"/>
        <v>0</v>
      </c>
    </row>
    <row r="236" spans="1:33" x14ac:dyDescent="0.15">
      <c r="A236" s="52">
        <f>'tab bord'!L22</f>
        <v>0</v>
      </c>
      <c r="B236" s="132">
        <f t="shared" si="32"/>
        <v>0</v>
      </c>
      <c r="C236" s="133" t="e">
        <f t="shared" si="33"/>
        <v>#DIV/0!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 t="e">
        <f t="shared" si="30"/>
        <v>#DIV/0!</v>
      </c>
      <c r="AF236" s="127">
        <f>achats!V234</f>
        <v>0</v>
      </c>
      <c r="AG236" s="127">
        <f t="shared" si="31"/>
        <v>0</v>
      </c>
    </row>
    <row r="237" spans="1:33" x14ac:dyDescent="0.15">
      <c r="A237" s="52">
        <f>'tab bord'!L23</f>
        <v>0</v>
      </c>
      <c r="B237" s="132">
        <f t="shared" si="32"/>
        <v>0</v>
      </c>
      <c r="C237" s="133" t="e">
        <f t="shared" si="33"/>
        <v>#DIV/0!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 t="e">
        <f t="shared" si="30"/>
        <v>#DIV/0!</v>
      </c>
      <c r="AF237" s="127">
        <f>achats!V235</f>
        <v>0</v>
      </c>
      <c r="AG237" s="127">
        <f t="shared" si="31"/>
        <v>0</v>
      </c>
    </row>
    <row r="238" spans="1:33" x14ac:dyDescent="0.15">
      <c r="A238" s="52">
        <f>'tab bord'!L24</f>
        <v>0</v>
      </c>
      <c r="B238" s="132">
        <f t="shared" si="32"/>
        <v>0</v>
      </c>
      <c r="C238" s="133" t="e">
        <f t="shared" si="33"/>
        <v>#DIV/0!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 t="e">
        <f t="shared" si="30"/>
        <v>#DIV/0!</v>
      </c>
      <c r="AF238" s="127">
        <f>achats!V236</f>
        <v>0</v>
      </c>
      <c r="AG238" s="127">
        <f t="shared" si="31"/>
        <v>0</v>
      </c>
    </row>
    <row r="239" spans="1:33" x14ac:dyDescent="0.15">
      <c r="A239" s="52">
        <f>'tab bord'!L25</f>
        <v>0</v>
      </c>
      <c r="B239" s="132">
        <f t="shared" si="32"/>
        <v>0</v>
      </c>
      <c r="C239" s="133" t="e">
        <f t="shared" si="33"/>
        <v>#DIV/0!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 t="e">
        <f t="shared" si="30"/>
        <v>#DIV/0!</v>
      </c>
      <c r="AF239" s="127">
        <f>achats!V237</f>
        <v>0</v>
      </c>
      <c r="AG239" s="127">
        <f t="shared" si="31"/>
        <v>0</v>
      </c>
    </row>
    <row r="240" spans="1:33" x14ac:dyDescent="0.15">
      <c r="A240" s="52">
        <f>'tab bord'!L26</f>
        <v>0</v>
      </c>
      <c r="B240" s="132">
        <f t="shared" si="32"/>
        <v>0</v>
      </c>
      <c r="C240" s="133" t="e">
        <f t="shared" si="33"/>
        <v>#DIV/0!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 t="e">
        <f t="shared" si="30"/>
        <v>#DIV/0!</v>
      </c>
      <c r="AF240" s="127">
        <f>achats!V238</f>
        <v>0</v>
      </c>
      <c r="AG240" s="127">
        <f t="shared" si="31"/>
        <v>0</v>
      </c>
    </row>
    <row r="241" spans="1:33" x14ac:dyDescent="0.15">
      <c r="A241" s="52">
        <f>'tab bord'!L27</f>
        <v>0</v>
      </c>
      <c r="B241" s="132">
        <f t="shared" si="32"/>
        <v>0</v>
      </c>
      <c r="C241" s="133" t="e">
        <f t="shared" si="33"/>
        <v>#DIV/0!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 t="e">
        <f t="shared" si="30"/>
        <v>#DIV/0!</v>
      </c>
      <c r="AF241" s="127">
        <f>achats!V239</f>
        <v>0</v>
      </c>
      <c r="AG241" s="127">
        <f t="shared" si="31"/>
        <v>0</v>
      </c>
    </row>
    <row r="242" spans="1:33" x14ac:dyDescent="0.15">
      <c r="A242" s="52">
        <f>'tab bord'!L28</f>
        <v>0</v>
      </c>
      <c r="B242" s="132">
        <f t="shared" si="32"/>
        <v>0</v>
      </c>
      <c r="C242" s="133" t="e">
        <f t="shared" si="33"/>
        <v>#DIV/0!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 t="e">
        <f t="shared" si="30"/>
        <v>#DIV/0!</v>
      </c>
      <c r="AF242" s="127">
        <f>achats!V240</f>
        <v>0</v>
      </c>
      <c r="AG242" s="127">
        <f t="shared" si="31"/>
        <v>0</v>
      </c>
    </row>
    <row r="243" spans="1:33" x14ac:dyDescent="0.15">
      <c r="A243" s="52">
        <f>'tab bord'!L29</f>
        <v>0</v>
      </c>
      <c r="B243" s="132">
        <f t="shared" si="32"/>
        <v>0</v>
      </c>
      <c r="C243" s="133" t="e">
        <f t="shared" si="33"/>
        <v>#DIV/0!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 t="e">
        <f t="shared" si="30"/>
        <v>#DIV/0!</v>
      </c>
      <c r="AF243" s="127">
        <f>achats!V241</f>
        <v>0</v>
      </c>
      <c r="AG243" s="127">
        <f t="shared" si="31"/>
        <v>0</v>
      </c>
    </row>
    <row r="244" spans="1:33" x14ac:dyDescent="0.15">
      <c r="A244" s="52">
        <f>'tab bord'!L30</f>
        <v>0</v>
      </c>
      <c r="B244" s="132">
        <f t="shared" si="32"/>
        <v>0</v>
      </c>
      <c r="C244" s="133" t="e">
        <f t="shared" si="33"/>
        <v>#DIV/0!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 t="e">
        <f t="shared" si="30"/>
        <v>#DIV/0!</v>
      </c>
      <c r="AF244" s="127">
        <f>achats!V242</f>
        <v>0</v>
      </c>
      <c r="AG244" s="127">
        <f t="shared" si="31"/>
        <v>0</v>
      </c>
    </row>
    <row r="245" spans="1:33" x14ac:dyDescent="0.15">
      <c r="A245" s="52">
        <f>'tab bord'!L31</f>
        <v>0</v>
      </c>
      <c r="B245" s="132">
        <f t="shared" si="32"/>
        <v>0</v>
      </c>
      <c r="C245" s="133" t="e">
        <f t="shared" si="33"/>
        <v>#DIV/0!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 t="e">
        <f t="shared" si="30"/>
        <v>#DIV/0!</v>
      </c>
      <c r="AF245" s="127">
        <f>achats!V243</f>
        <v>0</v>
      </c>
      <c r="AG245" s="127">
        <f t="shared" si="31"/>
        <v>0</v>
      </c>
    </row>
    <row r="246" spans="1:33" x14ac:dyDescent="0.15">
      <c r="A246" s="52">
        <f>'tab bord'!L32</f>
        <v>0</v>
      </c>
      <c r="B246" s="132">
        <f t="shared" si="32"/>
        <v>0</v>
      </c>
      <c r="C246" s="133" t="e">
        <f t="shared" si="33"/>
        <v>#DIV/0!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 t="e">
        <f t="shared" si="30"/>
        <v>#DIV/0!</v>
      </c>
      <c r="AF246" s="127">
        <f>achats!V244</f>
        <v>0</v>
      </c>
      <c r="AG246" s="127">
        <f t="shared" si="31"/>
        <v>0</v>
      </c>
    </row>
    <row r="247" spans="1:33" x14ac:dyDescent="0.15">
      <c r="A247" s="52">
        <f>'tab bord'!L33</f>
        <v>0</v>
      </c>
      <c r="B247" s="132">
        <f t="shared" si="32"/>
        <v>0</v>
      </c>
      <c r="C247" s="133" t="e">
        <f t="shared" si="33"/>
        <v>#DIV/0!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 t="e">
        <f t="shared" si="30"/>
        <v>#DIV/0!</v>
      </c>
      <c r="AF247" s="127">
        <f>achats!V245</f>
        <v>0</v>
      </c>
      <c r="AG247" s="127">
        <f t="shared" si="31"/>
        <v>0</v>
      </c>
    </row>
    <row r="248" spans="1:33" x14ac:dyDescent="0.15">
      <c r="A248" s="52">
        <f>'tab bord'!L34</f>
        <v>0</v>
      </c>
      <c r="B248" s="132">
        <f t="shared" si="32"/>
        <v>0</v>
      </c>
      <c r="C248" s="133" t="e">
        <f t="shared" si="33"/>
        <v>#DIV/0!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 t="e">
        <f t="shared" si="30"/>
        <v>#DIV/0!</v>
      </c>
      <c r="AF248" s="127">
        <f>achats!V246</f>
        <v>0</v>
      </c>
      <c r="AG248" s="127">
        <f t="shared" si="31"/>
        <v>0</v>
      </c>
    </row>
    <row r="249" spans="1:33" x14ac:dyDescent="0.15">
      <c r="A249" s="52">
        <f>'tab bord'!L35</f>
        <v>0</v>
      </c>
      <c r="B249" s="132">
        <f t="shared" si="32"/>
        <v>0</v>
      </c>
      <c r="C249" s="133" t="e">
        <f t="shared" si="33"/>
        <v>#DIV/0!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 t="e">
        <f t="shared" si="30"/>
        <v>#DIV/0!</v>
      </c>
      <c r="AF249" s="127">
        <f>achats!V247</f>
        <v>0</v>
      </c>
      <c r="AG249" s="127">
        <f t="shared" si="31"/>
        <v>0</v>
      </c>
    </row>
    <row r="250" spans="1:33" x14ac:dyDescent="0.15">
      <c r="A250" s="52">
        <f>'tab bord'!L36</f>
        <v>0</v>
      </c>
      <c r="B250" s="132">
        <f t="shared" si="32"/>
        <v>0</v>
      </c>
      <c r="C250" s="133" t="e">
        <f t="shared" si="33"/>
        <v>#DIV/0!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 t="e">
        <f t="shared" si="30"/>
        <v>#DIV/0!</v>
      </c>
      <c r="AF250" s="127">
        <f>achats!V248</f>
        <v>0</v>
      </c>
      <c r="AG250" s="127">
        <f t="shared" si="31"/>
        <v>0</v>
      </c>
    </row>
    <row r="251" spans="1:33" x14ac:dyDescent="0.15">
      <c r="A251" s="52">
        <f>'tab bord'!L37</f>
        <v>0</v>
      </c>
      <c r="B251" s="132">
        <f t="shared" si="32"/>
        <v>0</v>
      </c>
      <c r="C251" s="133" t="e">
        <f t="shared" si="33"/>
        <v>#DIV/0!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 t="e">
        <f t="shared" si="30"/>
        <v>#DIV/0!</v>
      </c>
      <c r="AF251" s="127">
        <f>achats!V249</f>
        <v>0</v>
      </c>
      <c r="AG251" s="127">
        <f t="shared" si="31"/>
        <v>0</v>
      </c>
    </row>
    <row r="252" spans="1:33" x14ac:dyDescent="0.15">
      <c r="A252" s="52">
        <f>'tab bord'!L38</f>
        <v>0</v>
      </c>
      <c r="B252" s="132">
        <f t="shared" si="32"/>
        <v>0</v>
      </c>
      <c r="C252" s="133" t="e">
        <f t="shared" si="33"/>
        <v>#DIV/0!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 t="e">
        <f t="shared" si="30"/>
        <v>#DIV/0!</v>
      </c>
      <c r="AF252" s="127">
        <f>achats!V250</f>
        <v>0</v>
      </c>
      <c r="AG252" s="127">
        <f t="shared" si="31"/>
        <v>0</v>
      </c>
    </row>
    <row r="253" spans="1:33" x14ac:dyDescent="0.15">
      <c r="A253" s="52">
        <f>'tab bord'!L39</f>
        <v>0</v>
      </c>
      <c r="B253" s="132">
        <f t="shared" si="32"/>
        <v>0</v>
      </c>
      <c r="C253" s="133" t="e">
        <f t="shared" si="33"/>
        <v>#DIV/0!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 t="e">
        <f t="shared" si="30"/>
        <v>#DIV/0!</v>
      </c>
      <c r="AF253" s="127">
        <f>achats!V251</f>
        <v>0</v>
      </c>
      <c r="AG253" s="127">
        <f t="shared" si="31"/>
        <v>0</v>
      </c>
    </row>
    <row r="254" spans="1:33" x14ac:dyDescent="0.15">
      <c r="A254" s="52">
        <f>'tab bord'!L40</f>
        <v>0</v>
      </c>
      <c r="B254" s="132">
        <f t="shared" si="32"/>
        <v>0</v>
      </c>
      <c r="C254" s="133" t="e">
        <f t="shared" si="33"/>
        <v>#DIV/0!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 t="e">
        <f t="shared" si="30"/>
        <v>#DIV/0!</v>
      </c>
      <c r="AF254" s="127">
        <f>achats!V252</f>
        <v>0</v>
      </c>
      <c r="AG254" s="127">
        <f t="shared" si="31"/>
        <v>0</v>
      </c>
    </row>
    <row r="255" spans="1:33" x14ac:dyDescent="0.15">
      <c r="A255" s="52">
        <f>'tab bord'!L41</f>
        <v>0</v>
      </c>
      <c r="B255" s="132">
        <f t="shared" si="32"/>
        <v>0</v>
      </c>
      <c r="C255" s="133" t="e">
        <f t="shared" si="33"/>
        <v>#DIV/0!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 t="e">
        <f t="shared" si="30"/>
        <v>#DIV/0!</v>
      </c>
      <c r="AF255" s="127">
        <f>achats!V253</f>
        <v>0</v>
      </c>
      <c r="AG255" s="127">
        <f t="shared" si="31"/>
        <v>0</v>
      </c>
    </row>
    <row r="256" spans="1:33" x14ac:dyDescent="0.15">
      <c r="A256" s="52">
        <f>'tab bord'!L42</f>
        <v>0</v>
      </c>
      <c r="B256" s="132">
        <f t="shared" si="32"/>
        <v>0</v>
      </c>
      <c r="C256" s="133" t="e">
        <f t="shared" si="33"/>
        <v>#DIV/0!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 t="e">
        <f t="shared" si="30"/>
        <v>#DIV/0!</v>
      </c>
      <c r="AF256" s="127">
        <f>achats!V254</f>
        <v>0</v>
      </c>
      <c r="AG256" s="127">
        <f t="shared" si="31"/>
        <v>0</v>
      </c>
    </row>
    <row r="257" spans="1:33" x14ac:dyDescent="0.15">
      <c r="A257" s="52">
        <f>'tab bord'!L43</f>
        <v>0</v>
      </c>
      <c r="B257" s="132">
        <f t="shared" si="32"/>
        <v>0</v>
      </c>
      <c r="C257" s="133" t="e">
        <f t="shared" si="33"/>
        <v>#DIV/0!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 t="e">
        <f t="shared" si="30"/>
        <v>#DIV/0!</v>
      </c>
      <c r="AF257" s="127">
        <f>achats!V255</f>
        <v>0</v>
      </c>
      <c r="AG257" s="127">
        <f t="shared" si="31"/>
        <v>0</v>
      </c>
    </row>
    <row r="258" spans="1:33" x14ac:dyDescent="0.15">
      <c r="A258" s="52">
        <f>'tab bord'!L44</f>
        <v>0</v>
      </c>
      <c r="B258" s="132">
        <f t="shared" si="32"/>
        <v>0</v>
      </c>
      <c r="C258" s="133" t="e">
        <f t="shared" si="33"/>
        <v>#DIV/0!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 t="e">
        <f t="shared" si="30"/>
        <v>#DIV/0!</v>
      </c>
      <c r="AF258" s="127">
        <f>achats!V256</f>
        <v>0</v>
      </c>
      <c r="AG258" s="127">
        <f t="shared" si="31"/>
        <v>0</v>
      </c>
    </row>
    <row r="259" spans="1:33" x14ac:dyDescent="0.15">
      <c r="A259" s="52">
        <f>'tab bord'!L45</f>
        <v>0</v>
      </c>
      <c r="B259" s="132">
        <f t="shared" si="32"/>
        <v>0</v>
      </c>
      <c r="C259" s="133" t="e">
        <f t="shared" si="33"/>
        <v>#DIV/0!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 t="e">
        <f t="shared" si="30"/>
        <v>#DIV/0!</v>
      </c>
      <c r="AF259" s="127">
        <f>achats!V257</f>
        <v>0</v>
      </c>
      <c r="AG259" s="127">
        <f t="shared" si="31"/>
        <v>0</v>
      </c>
    </row>
    <row r="260" spans="1:33" x14ac:dyDescent="0.15">
      <c r="A260" s="52">
        <f>'tab bord'!L46</f>
        <v>0</v>
      </c>
      <c r="B260" s="132">
        <f t="shared" si="32"/>
        <v>0</v>
      </c>
      <c r="C260" s="133" t="e">
        <f t="shared" si="33"/>
        <v>#DIV/0!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 t="e">
        <f t="shared" si="30"/>
        <v>#DIV/0!</v>
      </c>
      <c r="AF260" s="127">
        <f>achats!V258</f>
        <v>0</v>
      </c>
      <c r="AG260" s="127">
        <f t="shared" si="31"/>
        <v>0</v>
      </c>
    </row>
    <row r="261" spans="1:33" x14ac:dyDescent="0.15">
      <c r="A261" s="52">
        <f>'tab bord'!L47</f>
        <v>0</v>
      </c>
      <c r="B261" s="132">
        <f t="shared" si="32"/>
        <v>0</v>
      </c>
      <c r="C261" s="133" t="e">
        <f t="shared" si="33"/>
        <v>#DIV/0!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 t="e">
        <f t="shared" ref="AB261:AB324" si="38">AA261/$AD$4</f>
        <v>#DIV/0!</v>
      </c>
      <c r="AF261" s="127">
        <f>achats!V259</f>
        <v>0</v>
      </c>
      <c r="AG261" s="127">
        <f t="shared" si="31"/>
        <v>0</v>
      </c>
    </row>
    <row r="262" spans="1:33" x14ac:dyDescent="0.15">
      <c r="A262" s="52">
        <f>'tab bord'!L48</f>
        <v>0</v>
      </c>
      <c r="B262" s="132">
        <f t="shared" si="32"/>
        <v>0</v>
      </c>
      <c r="C262" s="133" t="e">
        <f t="shared" si="33"/>
        <v>#DIV/0!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 t="e">
        <f t="shared" si="38"/>
        <v>#DIV/0!</v>
      </c>
      <c r="AF262" s="127">
        <f>achats!V260</f>
        <v>0</v>
      </c>
      <c r="AG262" s="127">
        <f t="shared" ref="AG262:AG325" si="39">(SUMIF(F:F,AF262,G:G))+(SUMIF(N:N,AF262,O:O))</f>
        <v>0</v>
      </c>
    </row>
    <row r="263" spans="1:33" x14ac:dyDescent="0.15">
      <c r="A263" s="52">
        <f>'tab bord'!L49</f>
        <v>0</v>
      </c>
      <c r="B263" s="132">
        <f t="shared" si="32"/>
        <v>0</v>
      </c>
      <c r="C263" s="133" t="e">
        <f t="shared" si="33"/>
        <v>#DIV/0!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 t="e">
        <f t="shared" si="38"/>
        <v>#DIV/0!</v>
      </c>
      <c r="AF263" s="127">
        <f>achats!V261</f>
        <v>0</v>
      </c>
      <c r="AG263" s="127">
        <f t="shared" si="39"/>
        <v>0</v>
      </c>
    </row>
    <row r="264" spans="1:33" x14ac:dyDescent="0.15">
      <c r="A264" s="52">
        <f>'tab bord'!L50</f>
        <v>0</v>
      </c>
      <c r="B264" s="132">
        <f t="shared" si="32"/>
        <v>0</v>
      </c>
      <c r="C264" s="133" t="e">
        <f t="shared" si="33"/>
        <v>#DIV/0!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 t="e">
        <f t="shared" si="38"/>
        <v>#DIV/0!</v>
      </c>
      <c r="AF264" s="127">
        <f>achats!V262</f>
        <v>0</v>
      </c>
      <c r="AG264" s="127">
        <f t="shared" si="39"/>
        <v>0</v>
      </c>
    </row>
    <row r="265" spans="1:33" x14ac:dyDescent="0.15">
      <c r="A265" s="52">
        <f>'tab bord'!L51</f>
        <v>0</v>
      </c>
      <c r="B265" s="132">
        <f t="shared" si="32"/>
        <v>0</v>
      </c>
      <c r="C265" s="133" t="e">
        <f t="shared" si="33"/>
        <v>#DIV/0!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 t="e">
        <f t="shared" si="38"/>
        <v>#DIV/0!</v>
      </c>
      <c r="AF265" s="127">
        <f>achats!V263</f>
        <v>0</v>
      </c>
      <c r="AG265" s="127">
        <f t="shared" si="39"/>
        <v>0</v>
      </c>
    </row>
    <row r="266" spans="1:33" x14ac:dyDescent="0.15">
      <c r="A266" s="52">
        <f>'tab bord'!L52</f>
        <v>0</v>
      </c>
      <c r="B266" s="132">
        <f t="shared" si="32"/>
        <v>0</v>
      </c>
      <c r="C266" s="133" t="e">
        <f t="shared" si="33"/>
        <v>#DIV/0!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 t="e">
        <f t="shared" si="38"/>
        <v>#DIV/0!</v>
      </c>
      <c r="AF266" s="127">
        <f>achats!V264</f>
        <v>0</v>
      </c>
      <c r="AG266" s="127">
        <f t="shared" si="39"/>
        <v>0</v>
      </c>
    </row>
    <row r="267" spans="1:33" x14ac:dyDescent="0.15">
      <c r="A267" s="52">
        <f>'tab bord'!L53</f>
        <v>0</v>
      </c>
      <c r="B267" s="132">
        <f t="shared" si="32"/>
        <v>0</v>
      </c>
      <c r="C267" s="133" t="e">
        <f t="shared" si="33"/>
        <v>#DIV/0!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 t="e">
        <f t="shared" si="38"/>
        <v>#DIV/0!</v>
      </c>
      <c r="AF267" s="127">
        <f>achats!V265</f>
        <v>0</v>
      </c>
      <c r="AG267" s="127">
        <f t="shared" si="39"/>
        <v>0</v>
      </c>
    </row>
    <row r="268" spans="1:33" x14ac:dyDescent="0.15">
      <c r="A268" s="52">
        <f>'tab bord'!L54</f>
        <v>0</v>
      </c>
      <c r="B268" s="132">
        <f t="shared" si="32"/>
        <v>0</v>
      </c>
      <c r="C268" s="133" t="e">
        <f t="shared" si="33"/>
        <v>#DIV/0!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 t="e">
        <f t="shared" si="38"/>
        <v>#DIV/0!</v>
      </c>
      <c r="AF268" s="127">
        <f>achats!V266</f>
        <v>0</v>
      </c>
      <c r="AG268" s="127">
        <f t="shared" si="39"/>
        <v>0</v>
      </c>
    </row>
    <row r="269" spans="1:33" x14ac:dyDescent="0.15">
      <c r="A269" s="52">
        <f>'tab bord'!L55</f>
        <v>0</v>
      </c>
      <c r="B269" s="132">
        <f t="shared" si="32"/>
        <v>0</v>
      </c>
      <c r="C269" s="133" t="e">
        <f t="shared" si="33"/>
        <v>#DIV/0!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 t="e">
        <f t="shared" si="38"/>
        <v>#DIV/0!</v>
      </c>
      <c r="AF269" s="127">
        <f>achats!V267</f>
        <v>0</v>
      </c>
      <c r="AG269" s="127">
        <f t="shared" si="39"/>
        <v>0</v>
      </c>
    </row>
    <row r="270" spans="1:33" x14ac:dyDescent="0.15">
      <c r="A270" s="52">
        <f>'tab bord'!L56</f>
        <v>0</v>
      </c>
      <c r="B270" s="132">
        <f t="shared" si="32"/>
        <v>0</v>
      </c>
      <c r="C270" s="133" t="e">
        <f t="shared" si="33"/>
        <v>#DIV/0!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 t="e">
        <f t="shared" si="38"/>
        <v>#DIV/0!</v>
      </c>
      <c r="AF270" s="127">
        <f>achats!V268</f>
        <v>0</v>
      </c>
      <c r="AG270" s="127">
        <f t="shared" si="39"/>
        <v>0</v>
      </c>
    </row>
    <row r="271" spans="1:33" x14ac:dyDescent="0.15">
      <c r="A271" s="52">
        <f>'tab bord'!L57</f>
        <v>0</v>
      </c>
      <c r="B271" s="132">
        <f t="shared" si="32"/>
        <v>0</v>
      </c>
      <c r="C271" s="133" t="e">
        <f t="shared" si="33"/>
        <v>#DIV/0!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 t="e">
        <f t="shared" si="38"/>
        <v>#DIV/0!</v>
      </c>
      <c r="AF271" s="127">
        <f>achats!V269</f>
        <v>0</v>
      </c>
      <c r="AG271" s="127">
        <f t="shared" si="39"/>
        <v>0</v>
      </c>
    </row>
    <row r="272" spans="1:33" x14ac:dyDescent="0.15">
      <c r="A272" s="52">
        <f>'tab bord'!L58</f>
        <v>0</v>
      </c>
      <c r="B272" s="132">
        <f t="shared" si="32"/>
        <v>0</v>
      </c>
      <c r="C272" s="133" t="e">
        <f t="shared" si="33"/>
        <v>#DIV/0!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 t="e">
        <f t="shared" si="38"/>
        <v>#DIV/0!</v>
      </c>
      <c r="AF272" s="127">
        <f>achats!V270</f>
        <v>0</v>
      </c>
      <c r="AG272" s="127">
        <f t="shared" si="39"/>
        <v>0</v>
      </c>
    </row>
    <row r="273" spans="1:33" x14ac:dyDescent="0.15">
      <c r="A273" s="52">
        <f>'tab bord'!L59</f>
        <v>0</v>
      </c>
      <c r="B273" s="132">
        <f t="shared" si="32"/>
        <v>0</v>
      </c>
      <c r="C273" s="133" t="e">
        <f t="shared" si="33"/>
        <v>#DIV/0!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 t="e">
        <f t="shared" si="38"/>
        <v>#DIV/0!</v>
      </c>
      <c r="AF273" s="127">
        <f>achats!V271</f>
        <v>0</v>
      </c>
      <c r="AG273" s="127">
        <f t="shared" si="39"/>
        <v>0</v>
      </c>
    </row>
    <row r="274" spans="1:33" x14ac:dyDescent="0.15">
      <c r="A274" s="52">
        <f>'tab bord'!L60</f>
        <v>0</v>
      </c>
      <c r="B274" s="132">
        <f t="shared" si="32"/>
        <v>0</v>
      </c>
      <c r="C274" s="133" t="e">
        <f t="shared" si="33"/>
        <v>#DIV/0!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 t="e">
        <f t="shared" si="38"/>
        <v>#DIV/0!</v>
      </c>
      <c r="AF274" s="127">
        <f>achats!V272</f>
        <v>0</v>
      </c>
      <c r="AG274" s="127">
        <f t="shared" si="39"/>
        <v>0</v>
      </c>
    </row>
    <row r="275" spans="1:33" x14ac:dyDescent="0.15">
      <c r="A275" s="52">
        <f>'tab bord'!L61</f>
        <v>0</v>
      </c>
      <c r="B275" s="132">
        <f t="shared" si="32"/>
        <v>0</v>
      </c>
      <c r="C275" s="133" t="e">
        <f t="shared" si="33"/>
        <v>#DIV/0!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 t="e">
        <f t="shared" si="38"/>
        <v>#DIV/0!</v>
      </c>
      <c r="AF275" s="127">
        <f>achats!V273</f>
        <v>0</v>
      </c>
      <c r="AG275" s="127">
        <f t="shared" si="39"/>
        <v>0</v>
      </c>
    </row>
    <row r="276" spans="1:33" x14ac:dyDescent="0.15">
      <c r="A276" s="52">
        <f>'tab bord'!L62</f>
        <v>0</v>
      </c>
      <c r="B276" s="132">
        <f t="shared" si="32"/>
        <v>0</v>
      </c>
      <c r="C276" s="133" t="e">
        <f t="shared" si="33"/>
        <v>#DIV/0!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 t="e">
        <f t="shared" si="38"/>
        <v>#DIV/0!</v>
      </c>
      <c r="AF276" s="127">
        <f>achats!V274</f>
        <v>0</v>
      </c>
      <c r="AG276" s="127">
        <f t="shared" si="39"/>
        <v>0</v>
      </c>
    </row>
    <row r="277" spans="1:33" x14ac:dyDescent="0.15">
      <c r="A277" s="52">
        <f>'tab bord'!L63</f>
        <v>0</v>
      </c>
      <c r="B277" s="132">
        <f t="shared" si="32"/>
        <v>0</v>
      </c>
      <c r="C277" s="133" t="e">
        <f t="shared" si="33"/>
        <v>#DIV/0!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 t="e">
        <f t="shared" si="38"/>
        <v>#DIV/0!</v>
      </c>
      <c r="AF277" s="127">
        <f>achats!V275</f>
        <v>0</v>
      </c>
      <c r="AG277" s="127">
        <f t="shared" si="39"/>
        <v>0</v>
      </c>
    </row>
    <row r="278" spans="1:33" x14ac:dyDescent="0.15">
      <c r="A278" s="52">
        <f>'tab bord'!L64</f>
        <v>0</v>
      </c>
      <c r="B278" s="132">
        <f t="shared" si="32"/>
        <v>0</v>
      </c>
      <c r="C278" s="133" t="e">
        <f t="shared" si="33"/>
        <v>#DIV/0!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 t="e">
        <f t="shared" si="38"/>
        <v>#DIV/0!</v>
      </c>
      <c r="AF278" s="127">
        <f>achats!V276</f>
        <v>0</v>
      </c>
      <c r="AG278" s="127">
        <f t="shared" si="39"/>
        <v>0</v>
      </c>
    </row>
    <row r="279" spans="1:33" x14ac:dyDescent="0.15">
      <c r="A279" s="52">
        <f>'tab bord'!L65</f>
        <v>0</v>
      </c>
      <c r="B279" s="132">
        <f t="shared" si="32"/>
        <v>0</v>
      </c>
      <c r="C279" s="133" t="e">
        <f t="shared" si="33"/>
        <v>#DIV/0!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 t="e">
        <f t="shared" si="38"/>
        <v>#DIV/0!</v>
      </c>
      <c r="AF279" s="127">
        <f>achats!V277</f>
        <v>0</v>
      </c>
      <c r="AG279" s="127">
        <f t="shared" si="39"/>
        <v>0</v>
      </c>
    </row>
    <row r="280" spans="1:33" x14ac:dyDescent="0.15">
      <c r="A280" s="52">
        <f>'tab bord'!L66</f>
        <v>0</v>
      </c>
      <c r="B280" s="132">
        <f t="shared" si="32"/>
        <v>0</v>
      </c>
      <c r="C280" s="133" t="e">
        <f t="shared" si="33"/>
        <v>#DIV/0!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 t="e">
        <f t="shared" si="38"/>
        <v>#DIV/0!</v>
      </c>
      <c r="AF280" s="127">
        <f>achats!V278</f>
        <v>0</v>
      </c>
      <c r="AG280" s="127">
        <f t="shared" si="39"/>
        <v>0</v>
      </c>
    </row>
    <row r="281" spans="1:33" x14ac:dyDescent="0.15">
      <c r="A281" s="52">
        <f>'tab bord'!L67</f>
        <v>0</v>
      </c>
      <c r="B281" s="132">
        <f t="shared" si="32"/>
        <v>0</v>
      </c>
      <c r="C281" s="133" t="e">
        <f t="shared" si="33"/>
        <v>#DIV/0!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 t="e">
        <f t="shared" si="38"/>
        <v>#DIV/0!</v>
      </c>
      <c r="AF281" s="127">
        <f>achats!V279</f>
        <v>0</v>
      </c>
      <c r="AG281" s="127">
        <f t="shared" si="39"/>
        <v>0</v>
      </c>
    </row>
    <row r="282" spans="1:33" x14ac:dyDescent="0.15">
      <c r="A282" s="52">
        <f>'tab bord'!L68</f>
        <v>0</v>
      </c>
      <c r="B282" s="132">
        <f t="shared" si="32"/>
        <v>0</v>
      </c>
      <c r="C282" s="133" t="e">
        <f t="shared" si="33"/>
        <v>#DIV/0!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 t="e">
        <f t="shared" si="38"/>
        <v>#DIV/0!</v>
      </c>
      <c r="AF282" s="127">
        <f>achats!V280</f>
        <v>0</v>
      </c>
      <c r="AG282" s="127">
        <f t="shared" si="39"/>
        <v>0</v>
      </c>
    </row>
    <row r="283" spans="1:33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 t="e">
        <f t="shared" ref="C283:C301" si="41">AB69</f>
        <v>#DIV/0!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 t="e">
        <f t="shared" si="38"/>
        <v>#DIV/0!</v>
      </c>
      <c r="AF283" s="127">
        <f>achats!V281</f>
        <v>0</v>
      </c>
      <c r="AG283" s="127">
        <f t="shared" si="39"/>
        <v>0</v>
      </c>
    </row>
    <row r="284" spans="1:33" x14ac:dyDescent="0.15">
      <c r="A284" s="52">
        <f>'tab bord'!L70</f>
        <v>0</v>
      </c>
      <c r="B284" s="132">
        <f t="shared" si="40"/>
        <v>0</v>
      </c>
      <c r="C284" s="133" t="e">
        <f t="shared" si="41"/>
        <v>#DIV/0!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 t="e">
        <f t="shared" si="38"/>
        <v>#DIV/0!</v>
      </c>
      <c r="AF284" s="127">
        <f>achats!V282</f>
        <v>0</v>
      </c>
      <c r="AG284" s="127">
        <f t="shared" si="39"/>
        <v>0</v>
      </c>
    </row>
    <row r="285" spans="1:33" x14ac:dyDescent="0.15">
      <c r="A285" s="52">
        <f>'tab bord'!L71</f>
        <v>0</v>
      </c>
      <c r="B285" s="132">
        <f t="shared" si="40"/>
        <v>0</v>
      </c>
      <c r="C285" s="133" t="e">
        <f t="shared" si="41"/>
        <v>#DIV/0!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 t="e">
        <f t="shared" si="38"/>
        <v>#DIV/0!</v>
      </c>
      <c r="AF285" s="127">
        <f>achats!V283</f>
        <v>0</v>
      </c>
      <c r="AG285" s="127">
        <f t="shared" si="39"/>
        <v>0</v>
      </c>
    </row>
    <row r="286" spans="1:33" x14ac:dyDescent="0.15">
      <c r="A286" s="52">
        <f>'tab bord'!L72</f>
        <v>0</v>
      </c>
      <c r="B286" s="132">
        <f t="shared" si="40"/>
        <v>0</v>
      </c>
      <c r="C286" s="133" t="e">
        <f t="shared" si="41"/>
        <v>#DIV/0!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 t="e">
        <f t="shared" si="38"/>
        <v>#DIV/0!</v>
      </c>
      <c r="AF286" s="127">
        <f>achats!V284</f>
        <v>0</v>
      </c>
      <c r="AG286" s="127">
        <f t="shared" si="39"/>
        <v>0</v>
      </c>
    </row>
    <row r="287" spans="1:33" x14ac:dyDescent="0.15">
      <c r="A287" s="52">
        <f>'tab bord'!L73</f>
        <v>0</v>
      </c>
      <c r="B287" s="132">
        <f t="shared" si="40"/>
        <v>0</v>
      </c>
      <c r="C287" s="133" t="e">
        <f t="shared" si="41"/>
        <v>#DIV/0!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 t="e">
        <f t="shared" si="38"/>
        <v>#DIV/0!</v>
      </c>
      <c r="AF287" s="127">
        <f>achats!V285</f>
        <v>0</v>
      </c>
      <c r="AG287" s="127">
        <f t="shared" si="39"/>
        <v>0</v>
      </c>
    </row>
    <row r="288" spans="1:33" x14ac:dyDescent="0.15">
      <c r="A288" s="52">
        <f>'tab bord'!L74</f>
        <v>0</v>
      </c>
      <c r="B288" s="132">
        <f t="shared" si="40"/>
        <v>0</v>
      </c>
      <c r="C288" s="133" t="e">
        <f t="shared" si="41"/>
        <v>#DIV/0!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 t="e">
        <f t="shared" si="38"/>
        <v>#DIV/0!</v>
      </c>
      <c r="AF288" s="127">
        <f>achats!V286</f>
        <v>0</v>
      </c>
      <c r="AG288" s="127">
        <f t="shared" si="39"/>
        <v>0</v>
      </c>
    </row>
    <row r="289" spans="1:33" x14ac:dyDescent="0.15">
      <c r="A289" s="52">
        <f>'tab bord'!L75</f>
        <v>0</v>
      </c>
      <c r="B289" s="132">
        <f t="shared" si="40"/>
        <v>0</v>
      </c>
      <c r="C289" s="133" t="e">
        <f t="shared" si="41"/>
        <v>#DIV/0!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 t="e">
        <f t="shared" si="38"/>
        <v>#DIV/0!</v>
      </c>
      <c r="AF289" s="127">
        <f>achats!V287</f>
        <v>0</v>
      </c>
      <c r="AG289" s="127">
        <f t="shared" si="39"/>
        <v>0</v>
      </c>
    </row>
    <row r="290" spans="1:33" x14ac:dyDescent="0.15">
      <c r="A290" s="52">
        <f>'tab bord'!L76</f>
        <v>0</v>
      </c>
      <c r="B290" s="132">
        <f t="shared" si="40"/>
        <v>0</v>
      </c>
      <c r="C290" s="133" t="e">
        <f t="shared" si="41"/>
        <v>#DIV/0!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 t="e">
        <f t="shared" si="38"/>
        <v>#DIV/0!</v>
      </c>
      <c r="AF290" s="127">
        <f>achats!V288</f>
        <v>0</v>
      </c>
      <c r="AG290" s="127">
        <f t="shared" si="39"/>
        <v>0</v>
      </c>
    </row>
    <row r="291" spans="1:33" x14ac:dyDescent="0.15">
      <c r="A291" s="52">
        <f>'tab bord'!L77</f>
        <v>0</v>
      </c>
      <c r="B291" s="132">
        <f t="shared" si="40"/>
        <v>0</v>
      </c>
      <c r="C291" s="133" t="e">
        <f t="shared" si="41"/>
        <v>#DIV/0!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 t="e">
        <f t="shared" si="38"/>
        <v>#DIV/0!</v>
      </c>
      <c r="AF291" s="127">
        <f>achats!V289</f>
        <v>0</v>
      </c>
      <c r="AG291" s="127">
        <f t="shared" si="39"/>
        <v>0</v>
      </c>
    </row>
    <row r="292" spans="1:33" x14ac:dyDescent="0.15">
      <c r="A292" s="52">
        <f>'tab bord'!L78</f>
        <v>0</v>
      </c>
      <c r="B292" s="132">
        <f t="shared" si="40"/>
        <v>0</v>
      </c>
      <c r="C292" s="133" t="e">
        <f t="shared" si="41"/>
        <v>#DIV/0!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 t="e">
        <f t="shared" si="38"/>
        <v>#DIV/0!</v>
      </c>
      <c r="AF292" s="127">
        <f>achats!V290</f>
        <v>0</v>
      </c>
      <c r="AG292" s="127">
        <f t="shared" si="39"/>
        <v>0</v>
      </c>
    </row>
    <row r="293" spans="1:33" x14ac:dyDescent="0.15">
      <c r="A293" s="52">
        <f>'tab bord'!L79</f>
        <v>0</v>
      </c>
      <c r="B293" s="132">
        <f t="shared" si="40"/>
        <v>0</v>
      </c>
      <c r="C293" s="133" t="e">
        <f t="shared" si="41"/>
        <v>#DIV/0!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 t="e">
        <f t="shared" si="38"/>
        <v>#DIV/0!</v>
      </c>
      <c r="AF293" s="127">
        <f>achats!V291</f>
        <v>0</v>
      </c>
      <c r="AG293" s="127">
        <f t="shared" si="39"/>
        <v>0</v>
      </c>
    </row>
    <row r="294" spans="1:33" x14ac:dyDescent="0.15">
      <c r="A294" s="52">
        <f>'tab bord'!L80</f>
        <v>0</v>
      </c>
      <c r="B294" s="132">
        <f t="shared" si="40"/>
        <v>0</v>
      </c>
      <c r="C294" s="133" t="e">
        <f t="shared" si="41"/>
        <v>#DIV/0!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 t="e">
        <f t="shared" si="38"/>
        <v>#DIV/0!</v>
      </c>
      <c r="AF294" s="127">
        <f>achats!V292</f>
        <v>0</v>
      </c>
      <c r="AG294" s="127">
        <f t="shared" si="39"/>
        <v>0</v>
      </c>
    </row>
    <row r="295" spans="1:33" x14ac:dyDescent="0.15">
      <c r="A295" s="52">
        <f>'tab bord'!L81</f>
        <v>0</v>
      </c>
      <c r="B295" s="132">
        <f t="shared" si="40"/>
        <v>0</v>
      </c>
      <c r="C295" s="133" t="e">
        <f t="shared" si="41"/>
        <v>#DIV/0!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 t="e">
        <f t="shared" si="38"/>
        <v>#DIV/0!</v>
      </c>
      <c r="AF295" s="127">
        <f>achats!V293</f>
        <v>0</v>
      </c>
      <c r="AG295" s="127">
        <f t="shared" si="39"/>
        <v>0</v>
      </c>
    </row>
    <row r="296" spans="1:33" x14ac:dyDescent="0.15">
      <c r="A296" s="52">
        <f>'tab bord'!L82</f>
        <v>0</v>
      </c>
      <c r="B296" s="132">
        <f t="shared" si="40"/>
        <v>0</v>
      </c>
      <c r="C296" s="133" t="e">
        <f t="shared" si="41"/>
        <v>#DIV/0!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 t="e">
        <f t="shared" si="38"/>
        <v>#DIV/0!</v>
      </c>
      <c r="AF296" s="127">
        <f>achats!V294</f>
        <v>0</v>
      </c>
      <c r="AG296" s="127">
        <f t="shared" si="39"/>
        <v>0</v>
      </c>
    </row>
    <row r="297" spans="1:33" x14ac:dyDescent="0.15">
      <c r="A297" s="52">
        <f>'tab bord'!L83</f>
        <v>0</v>
      </c>
      <c r="B297" s="132">
        <f t="shared" si="40"/>
        <v>0</v>
      </c>
      <c r="C297" s="133" t="e">
        <f t="shared" si="41"/>
        <v>#DIV/0!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 t="e">
        <f t="shared" si="38"/>
        <v>#DIV/0!</v>
      </c>
      <c r="AF297" s="127">
        <f>achats!V295</f>
        <v>0</v>
      </c>
      <c r="AG297" s="127">
        <f t="shared" si="39"/>
        <v>0</v>
      </c>
    </row>
    <row r="298" spans="1:33" x14ac:dyDescent="0.15">
      <c r="A298" s="52">
        <f>'tab bord'!L84</f>
        <v>0</v>
      </c>
      <c r="B298" s="132">
        <f t="shared" si="40"/>
        <v>0</v>
      </c>
      <c r="C298" s="133" t="e">
        <f t="shared" si="41"/>
        <v>#DIV/0!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 t="e">
        <f t="shared" si="38"/>
        <v>#DIV/0!</v>
      </c>
      <c r="AF298" s="127">
        <f>achats!V296</f>
        <v>0</v>
      </c>
      <c r="AG298" s="127">
        <f t="shared" si="39"/>
        <v>0</v>
      </c>
    </row>
    <row r="299" spans="1:33" x14ac:dyDescent="0.15">
      <c r="A299" s="52">
        <f>'tab bord'!L85</f>
        <v>0</v>
      </c>
      <c r="B299" s="132">
        <f t="shared" si="40"/>
        <v>0</v>
      </c>
      <c r="C299" s="133" t="e">
        <f t="shared" si="41"/>
        <v>#DIV/0!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 t="e">
        <f t="shared" si="38"/>
        <v>#DIV/0!</v>
      </c>
      <c r="AF299" s="127">
        <f>achats!V297</f>
        <v>0</v>
      </c>
      <c r="AG299" s="127">
        <f t="shared" si="39"/>
        <v>0</v>
      </c>
    </row>
    <row r="300" spans="1:33" x14ac:dyDescent="0.15">
      <c r="A300" s="52">
        <f>'tab bord'!L86</f>
        <v>0</v>
      </c>
      <c r="B300" s="132">
        <f t="shared" si="40"/>
        <v>0</v>
      </c>
      <c r="C300" s="133" t="e">
        <f t="shared" si="41"/>
        <v>#DIV/0!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 t="e">
        <f t="shared" si="38"/>
        <v>#DIV/0!</v>
      </c>
      <c r="AF300" s="127">
        <f>achats!V298</f>
        <v>0</v>
      </c>
      <c r="AG300" s="127">
        <f t="shared" si="39"/>
        <v>0</v>
      </c>
    </row>
    <row r="301" spans="1:33" x14ac:dyDescent="0.15">
      <c r="A301" s="52">
        <f>'tab bord'!L87</f>
        <v>0</v>
      </c>
      <c r="B301" s="132">
        <f t="shared" si="40"/>
        <v>0</v>
      </c>
      <c r="C301" s="133" t="e">
        <f t="shared" si="41"/>
        <v>#DIV/0!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 t="e">
        <f t="shared" si="38"/>
        <v>#DIV/0!</v>
      </c>
      <c r="AF301" s="127">
        <f>achats!V299</f>
        <v>0</v>
      </c>
      <c r="AG301" s="127">
        <f t="shared" si="39"/>
        <v>0</v>
      </c>
    </row>
    <row r="302" spans="1:33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 t="e">
        <f t="shared" si="38"/>
        <v>#DIV/0!</v>
      </c>
      <c r="AF302" s="127">
        <f>achats!V300</f>
        <v>0</v>
      </c>
      <c r="AG302" s="127">
        <f t="shared" si="39"/>
        <v>0</v>
      </c>
    </row>
    <row r="303" spans="1:33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 t="e">
        <f t="shared" si="38"/>
        <v>#DIV/0!</v>
      </c>
      <c r="AF303" s="127">
        <f>achats!V301</f>
        <v>0</v>
      </c>
      <c r="AG303" s="127">
        <f t="shared" si="39"/>
        <v>0</v>
      </c>
    </row>
    <row r="304" spans="1:33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 t="e">
        <f t="shared" si="38"/>
        <v>#DIV/0!</v>
      </c>
      <c r="AF304" s="127">
        <f>achats!V302</f>
        <v>0</v>
      </c>
      <c r="AG304" s="127">
        <f t="shared" si="39"/>
        <v>0</v>
      </c>
    </row>
    <row r="305" spans="1:33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 t="e">
        <f t="shared" si="38"/>
        <v>#DIV/0!</v>
      </c>
      <c r="AF305" s="127">
        <f>achats!V303</f>
        <v>0</v>
      </c>
      <c r="AG305" s="127">
        <f t="shared" si="39"/>
        <v>0</v>
      </c>
    </row>
    <row r="306" spans="1:33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 t="e">
        <f t="shared" si="38"/>
        <v>#DIV/0!</v>
      </c>
      <c r="AF306" s="127">
        <f>achats!V304</f>
        <v>0</v>
      </c>
      <c r="AG306" s="127">
        <f t="shared" si="39"/>
        <v>0</v>
      </c>
    </row>
    <row r="307" spans="1:33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 t="e">
        <f t="shared" si="38"/>
        <v>#DIV/0!</v>
      </c>
      <c r="AF307" s="127">
        <f>achats!V305</f>
        <v>0</v>
      </c>
      <c r="AG307" s="127">
        <f t="shared" si="39"/>
        <v>0</v>
      </c>
    </row>
    <row r="308" spans="1:33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 t="e">
        <f t="shared" si="38"/>
        <v>#DIV/0!</v>
      </c>
      <c r="AF308" s="127">
        <f>achats!V306</f>
        <v>0</v>
      </c>
      <c r="AG308" s="127">
        <f t="shared" si="39"/>
        <v>0</v>
      </c>
    </row>
    <row r="309" spans="1:33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 t="e">
        <f t="shared" si="38"/>
        <v>#DIV/0!</v>
      </c>
      <c r="AF309" s="127">
        <f>achats!V307</f>
        <v>0</v>
      </c>
      <c r="AG309" s="127">
        <f t="shared" si="39"/>
        <v>0</v>
      </c>
    </row>
    <row r="310" spans="1:33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 t="e">
        <f t="shared" si="38"/>
        <v>#DIV/0!</v>
      </c>
      <c r="AF310" s="127">
        <f>achats!V308</f>
        <v>0</v>
      </c>
      <c r="AG310" s="127">
        <f t="shared" si="39"/>
        <v>0</v>
      </c>
    </row>
    <row r="311" spans="1:33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 t="e">
        <f t="shared" si="38"/>
        <v>#DIV/0!</v>
      </c>
      <c r="AF311" s="127">
        <f>achats!V309</f>
        <v>0</v>
      </c>
      <c r="AG311" s="127">
        <f t="shared" si="39"/>
        <v>0</v>
      </c>
    </row>
    <row r="312" spans="1:33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 t="e">
        <f t="shared" si="38"/>
        <v>#DIV/0!</v>
      </c>
      <c r="AF312" s="127">
        <f>achats!V310</f>
        <v>0</v>
      </c>
      <c r="AG312" s="127">
        <f t="shared" si="39"/>
        <v>0</v>
      </c>
    </row>
    <row r="313" spans="1:33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 t="e">
        <f t="shared" si="38"/>
        <v>#DIV/0!</v>
      </c>
      <c r="AF313" s="127">
        <f>achats!V311</f>
        <v>0</v>
      </c>
      <c r="AG313" s="127">
        <f t="shared" si="39"/>
        <v>0</v>
      </c>
    </row>
    <row r="314" spans="1:33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 t="e">
        <f t="shared" si="38"/>
        <v>#DIV/0!</v>
      </c>
      <c r="AF314" s="127">
        <f>achats!V312</f>
        <v>0</v>
      </c>
      <c r="AG314" s="127">
        <f t="shared" si="39"/>
        <v>0</v>
      </c>
    </row>
    <row r="315" spans="1:33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 t="e">
        <f t="shared" si="38"/>
        <v>#DIV/0!</v>
      </c>
      <c r="AF315" s="127">
        <f>achats!V313</f>
        <v>0</v>
      </c>
      <c r="AG315" s="127">
        <f t="shared" si="39"/>
        <v>0</v>
      </c>
    </row>
    <row r="316" spans="1:33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 t="e">
        <f t="shared" si="38"/>
        <v>#DIV/0!</v>
      </c>
      <c r="AF316" s="127">
        <f>achats!V314</f>
        <v>0</v>
      </c>
      <c r="AG316" s="127">
        <f t="shared" si="39"/>
        <v>0</v>
      </c>
    </row>
    <row r="317" spans="1:33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 t="e">
        <f t="shared" si="38"/>
        <v>#DIV/0!</v>
      </c>
      <c r="AF317" s="127">
        <f>achats!V315</f>
        <v>0</v>
      </c>
      <c r="AG317" s="127">
        <f t="shared" si="39"/>
        <v>0</v>
      </c>
    </row>
    <row r="318" spans="1:33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 t="e">
        <f t="shared" si="38"/>
        <v>#DIV/0!</v>
      </c>
      <c r="AF318" s="127">
        <f>achats!V316</f>
        <v>0</v>
      </c>
      <c r="AG318" s="127">
        <f t="shared" si="39"/>
        <v>0</v>
      </c>
    </row>
    <row r="319" spans="1:33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 t="e">
        <f t="shared" si="38"/>
        <v>#DIV/0!</v>
      </c>
      <c r="AF319" s="127">
        <f>achats!V317</f>
        <v>0</v>
      </c>
      <c r="AG319" s="127">
        <f t="shared" si="39"/>
        <v>0</v>
      </c>
    </row>
    <row r="320" spans="1:33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 t="e">
        <f t="shared" si="38"/>
        <v>#DIV/0!</v>
      </c>
      <c r="AF320" s="127">
        <f>achats!V318</f>
        <v>0</v>
      </c>
      <c r="AG320" s="127">
        <f t="shared" si="39"/>
        <v>0</v>
      </c>
    </row>
    <row r="321" spans="1:33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 t="e">
        <f t="shared" si="38"/>
        <v>#DIV/0!</v>
      </c>
      <c r="AF321" s="127">
        <f>achats!V319</f>
        <v>0</v>
      </c>
      <c r="AG321" s="127">
        <f t="shared" si="39"/>
        <v>0</v>
      </c>
    </row>
    <row r="322" spans="1:33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 t="e">
        <f t="shared" si="38"/>
        <v>#DIV/0!</v>
      </c>
      <c r="AF322" s="127">
        <f>achats!V320</f>
        <v>0</v>
      </c>
      <c r="AG322" s="127">
        <f t="shared" si="39"/>
        <v>0</v>
      </c>
    </row>
    <row r="323" spans="1:33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 t="e">
        <f t="shared" si="38"/>
        <v>#DIV/0!</v>
      </c>
      <c r="AF323" s="127">
        <f>achats!V321</f>
        <v>0</v>
      </c>
      <c r="AG323" s="127">
        <f t="shared" si="39"/>
        <v>0</v>
      </c>
    </row>
    <row r="324" spans="1:33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 t="e">
        <f t="shared" si="38"/>
        <v>#DIV/0!</v>
      </c>
      <c r="AF324" s="127">
        <f>achats!V322</f>
        <v>0</v>
      </c>
      <c r="AG324" s="127">
        <f t="shared" si="39"/>
        <v>0</v>
      </c>
    </row>
    <row r="325" spans="1:33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 t="e">
        <f t="shared" ref="AB325:AB388" si="46">AA325/$AD$4</f>
        <v>#DIV/0!</v>
      </c>
      <c r="AF325" s="127">
        <f>achats!V323</f>
        <v>0</v>
      </c>
      <c r="AG325" s="127">
        <f t="shared" si="39"/>
        <v>0</v>
      </c>
    </row>
    <row r="326" spans="1:33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 t="e">
        <f t="shared" si="46"/>
        <v>#DIV/0!</v>
      </c>
      <c r="AF326" s="127">
        <f>achats!V324</f>
        <v>0</v>
      </c>
      <c r="AG326" s="127">
        <f t="shared" ref="AG326:AG345" si="47">(SUMIF(F:F,AF326,G:G))+(SUMIF(N:N,AF326,O:O))</f>
        <v>0</v>
      </c>
    </row>
    <row r="327" spans="1:33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 t="e">
        <f t="shared" si="46"/>
        <v>#DIV/0!</v>
      </c>
      <c r="AF327" s="127">
        <f>achats!V325</f>
        <v>0</v>
      </c>
      <c r="AG327" s="127">
        <f t="shared" si="47"/>
        <v>0</v>
      </c>
    </row>
    <row r="328" spans="1:33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 t="e">
        <f t="shared" si="46"/>
        <v>#DIV/0!</v>
      </c>
      <c r="AF328" s="127">
        <f>achats!V326</f>
        <v>0</v>
      </c>
      <c r="AG328" s="127">
        <f t="shared" si="47"/>
        <v>0</v>
      </c>
    </row>
    <row r="329" spans="1:33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 t="e">
        <f t="shared" si="46"/>
        <v>#DIV/0!</v>
      </c>
      <c r="AF329" s="127">
        <f>achats!V327</f>
        <v>0</v>
      </c>
      <c r="AG329" s="127">
        <f t="shared" si="47"/>
        <v>0</v>
      </c>
    </row>
    <row r="330" spans="1:33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 t="e">
        <f t="shared" si="46"/>
        <v>#DIV/0!</v>
      </c>
      <c r="AF330" s="127">
        <f>achats!V328</f>
        <v>0</v>
      </c>
      <c r="AG330" s="127">
        <f t="shared" si="47"/>
        <v>0</v>
      </c>
    </row>
    <row r="331" spans="1:33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 t="e">
        <f t="shared" si="46"/>
        <v>#DIV/0!</v>
      </c>
      <c r="AF331" s="127">
        <f>achats!V329</f>
        <v>0</v>
      </c>
      <c r="AG331" s="127">
        <f t="shared" si="47"/>
        <v>0</v>
      </c>
    </row>
    <row r="332" spans="1:33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 t="e">
        <f t="shared" si="46"/>
        <v>#DIV/0!</v>
      </c>
      <c r="AF332" s="127">
        <f>achats!V330</f>
        <v>0</v>
      </c>
      <c r="AG332" s="127">
        <f t="shared" si="47"/>
        <v>0</v>
      </c>
    </row>
    <row r="333" spans="1:33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 t="e">
        <f t="shared" si="46"/>
        <v>#DIV/0!</v>
      </c>
      <c r="AF333" s="127">
        <f>achats!V331</f>
        <v>0</v>
      </c>
      <c r="AG333" s="127">
        <f t="shared" si="47"/>
        <v>0</v>
      </c>
    </row>
    <row r="334" spans="1:33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 t="e">
        <f t="shared" si="46"/>
        <v>#DIV/0!</v>
      </c>
      <c r="AF334" s="127">
        <f>achats!V332</f>
        <v>0</v>
      </c>
      <c r="AG334" s="127">
        <f t="shared" si="47"/>
        <v>0</v>
      </c>
    </row>
    <row r="335" spans="1:33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 t="e">
        <f t="shared" si="46"/>
        <v>#DIV/0!</v>
      </c>
      <c r="AF335" s="127">
        <f>achats!V333</f>
        <v>0</v>
      </c>
      <c r="AG335" s="127">
        <f t="shared" si="47"/>
        <v>0</v>
      </c>
    </row>
    <row r="336" spans="1:33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 t="e">
        <f t="shared" si="46"/>
        <v>#DIV/0!</v>
      </c>
      <c r="AF336" s="127">
        <f>achats!V334</f>
        <v>0</v>
      </c>
      <c r="AG336" s="127">
        <f t="shared" si="47"/>
        <v>0</v>
      </c>
    </row>
    <row r="337" spans="1:33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 t="e">
        <f t="shared" si="46"/>
        <v>#DIV/0!</v>
      </c>
      <c r="AF337" s="127">
        <f>achats!V335</f>
        <v>0</v>
      </c>
      <c r="AG337" s="127">
        <f t="shared" si="47"/>
        <v>0</v>
      </c>
    </row>
    <row r="338" spans="1:33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 t="e">
        <f t="shared" si="46"/>
        <v>#DIV/0!</v>
      </c>
      <c r="AF338" s="127">
        <f>achats!V336</f>
        <v>0</v>
      </c>
      <c r="AG338" s="127">
        <f t="shared" si="47"/>
        <v>0</v>
      </c>
    </row>
    <row r="339" spans="1:33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 t="e">
        <f t="shared" si="46"/>
        <v>#DIV/0!</v>
      </c>
      <c r="AF339" s="127">
        <f>achats!V337</f>
        <v>0</v>
      </c>
      <c r="AG339" s="127">
        <f t="shared" si="47"/>
        <v>0</v>
      </c>
    </row>
    <row r="340" spans="1:33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 t="e">
        <f t="shared" si="46"/>
        <v>#DIV/0!</v>
      </c>
      <c r="AF340" s="127">
        <f>achats!V338</f>
        <v>0</v>
      </c>
      <c r="AG340" s="127">
        <f t="shared" si="47"/>
        <v>0</v>
      </c>
    </row>
    <row r="341" spans="1:33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 t="e">
        <f t="shared" si="46"/>
        <v>#DIV/0!</v>
      </c>
      <c r="AF341" s="127">
        <f>achats!V339</f>
        <v>0</v>
      </c>
      <c r="AG341" s="127">
        <f t="shared" si="47"/>
        <v>0</v>
      </c>
    </row>
    <row r="342" spans="1:33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 t="e">
        <f t="shared" si="46"/>
        <v>#DIV/0!</v>
      </c>
      <c r="AF342" s="127">
        <f>achats!V340</f>
        <v>0</v>
      </c>
      <c r="AG342" s="127">
        <f t="shared" si="47"/>
        <v>0</v>
      </c>
    </row>
    <row r="343" spans="1:33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 t="e">
        <f t="shared" si="46"/>
        <v>#DIV/0!</v>
      </c>
      <c r="AF343" s="127">
        <f>achats!V341</f>
        <v>0</v>
      </c>
      <c r="AG343" s="127">
        <f t="shared" si="47"/>
        <v>0</v>
      </c>
    </row>
    <row r="344" spans="1:33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 t="e">
        <f t="shared" si="46"/>
        <v>#DIV/0!</v>
      </c>
      <c r="AF344" s="127">
        <f>achats!V342</f>
        <v>0</v>
      </c>
      <c r="AG344" s="127">
        <f t="shared" si="47"/>
        <v>0</v>
      </c>
    </row>
    <row r="345" spans="1:33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 t="e">
        <f t="shared" si="46"/>
        <v>#DIV/0!</v>
      </c>
      <c r="AF345" s="127">
        <f>achats!V343</f>
        <v>0</v>
      </c>
      <c r="AG345" s="127">
        <f t="shared" si="47"/>
        <v>0</v>
      </c>
    </row>
    <row r="346" spans="1:33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 t="e">
        <f t="shared" si="46"/>
        <v>#DIV/0!</v>
      </c>
    </row>
    <row r="347" spans="1:33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 t="e">
        <f t="shared" si="46"/>
        <v>#DIV/0!</v>
      </c>
    </row>
    <row r="348" spans="1:33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 t="e">
        <f t="shared" si="46"/>
        <v>#DIV/0!</v>
      </c>
    </row>
    <row r="349" spans="1:33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 t="e">
        <f t="shared" si="46"/>
        <v>#DIV/0!</v>
      </c>
    </row>
    <row r="350" spans="1:33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 t="e">
        <f t="shared" si="46"/>
        <v>#DIV/0!</v>
      </c>
    </row>
    <row r="351" spans="1:33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 t="e">
        <f t="shared" si="46"/>
        <v>#DIV/0!</v>
      </c>
    </row>
    <row r="352" spans="1:33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 t="e">
        <f t="shared" si="46"/>
        <v>#DIV/0!</v>
      </c>
    </row>
    <row r="353" spans="1:28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 t="e">
        <f t="shared" si="46"/>
        <v>#DIV/0!</v>
      </c>
    </row>
    <row r="354" spans="1:28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 t="e">
        <f t="shared" si="46"/>
        <v>#DIV/0!</v>
      </c>
    </row>
    <row r="355" spans="1:28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 t="e">
        <f t="shared" si="46"/>
        <v>#DIV/0!</v>
      </c>
    </row>
    <row r="356" spans="1:28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 t="e">
        <f t="shared" si="46"/>
        <v>#DIV/0!</v>
      </c>
    </row>
    <row r="357" spans="1:28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 t="e">
        <f t="shared" si="46"/>
        <v>#DIV/0!</v>
      </c>
    </row>
    <row r="358" spans="1:28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 t="e">
        <f t="shared" si="46"/>
        <v>#DIV/0!</v>
      </c>
    </row>
    <row r="359" spans="1:28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 t="e">
        <f t="shared" si="46"/>
        <v>#DIV/0!</v>
      </c>
    </row>
    <row r="360" spans="1:28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 t="e">
        <f t="shared" si="46"/>
        <v>#DIV/0!</v>
      </c>
    </row>
    <row r="361" spans="1:28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 t="e">
        <f t="shared" si="46"/>
        <v>#DIV/0!</v>
      </c>
    </row>
    <row r="362" spans="1:28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 t="e">
        <f t="shared" si="46"/>
        <v>#DIV/0!</v>
      </c>
    </row>
    <row r="363" spans="1:28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 t="e">
        <f t="shared" si="46"/>
        <v>#DIV/0!</v>
      </c>
    </row>
    <row r="364" spans="1:28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 t="e">
        <f t="shared" si="46"/>
        <v>#DIV/0!</v>
      </c>
    </row>
    <row r="365" spans="1:28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 t="e">
        <f t="shared" si="46"/>
        <v>#DIV/0!</v>
      </c>
    </row>
    <row r="366" spans="1:28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 t="e">
        <f t="shared" si="46"/>
        <v>#DIV/0!</v>
      </c>
    </row>
    <row r="367" spans="1:28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 t="e">
        <f t="shared" si="46"/>
        <v>#DIV/0!</v>
      </c>
    </row>
    <row r="368" spans="1:28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 t="e">
        <f t="shared" si="46"/>
        <v>#DIV/0!</v>
      </c>
    </row>
    <row r="369" spans="1:28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 t="e">
        <f t="shared" si="46"/>
        <v>#DIV/0!</v>
      </c>
    </row>
    <row r="370" spans="1:28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 t="e">
        <f t="shared" si="46"/>
        <v>#DIV/0!</v>
      </c>
    </row>
    <row r="371" spans="1:28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 t="e">
        <f t="shared" si="46"/>
        <v>#DIV/0!</v>
      </c>
    </row>
    <row r="372" spans="1:28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 t="e">
        <f t="shared" si="46"/>
        <v>#DIV/0!</v>
      </c>
    </row>
    <row r="373" spans="1:28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 t="e">
        <f t="shared" si="46"/>
        <v>#DIV/0!</v>
      </c>
    </row>
    <row r="374" spans="1:28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 t="e">
        <f t="shared" si="46"/>
        <v>#DIV/0!</v>
      </c>
    </row>
    <row r="375" spans="1:28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 t="e">
        <f t="shared" si="46"/>
        <v>#DIV/0!</v>
      </c>
    </row>
    <row r="376" spans="1:28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 t="e">
        <f t="shared" si="46"/>
        <v>#DIV/0!</v>
      </c>
    </row>
    <row r="377" spans="1:28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 t="e">
        <f t="shared" si="46"/>
        <v>#DIV/0!</v>
      </c>
    </row>
    <row r="378" spans="1:28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 t="e">
        <f t="shared" si="46"/>
        <v>#DIV/0!</v>
      </c>
    </row>
    <row r="379" spans="1:28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 t="e">
        <f t="shared" si="46"/>
        <v>#DIV/0!</v>
      </c>
    </row>
    <row r="380" spans="1:28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 t="e">
        <f t="shared" si="46"/>
        <v>#DIV/0!</v>
      </c>
    </row>
    <row r="381" spans="1:28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 t="e">
        <f t="shared" si="46"/>
        <v>#DIV/0!</v>
      </c>
    </row>
    <row r="382" spans="1:28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 t="e">
        <f t="shared" si="46"/>
        <v>#DIV/0!</v>
      </c>
    </row>
    <row r="383" spans="1:28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 t="e">
        <f t="shared" si="46"/>
        <v>#DIV/0!</v>
      </c>
    </row>
    <row r="384" spans="1:28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 t="e">
        <f t="shared" si="46"/>
        <v>#DIV/0!</v>
      </c>
    </row>
    <row r="385" spans="24:28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 t="e">
        <f t="shared" si="46"/>
        <v>#DIV/0!</v>
      </c>
    </row>
    <row r="386" spans="24:28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 t="e">
        <f t="shared" si="46"/>
        <v>#DIV/0!</v>
      </c>
    </row>
    <row r="387" spans="24:28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 t="e">
        <f t="shared" si="46"/>
        <v>#DIV/0!</v>
      </c>
    </row>
    <row r="388" spans="24:28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 t="e">
        <f t="shared" si="46"/>
        <v>#DIV/0!</v>
      </c>
    </row>
    <row r="389" spans="24:28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 t="e">
        <f t="shared" ref="AB389:AB431" si="52">AA389/$AD$4</f>
        <v>#DIV/0!</v>
      </c>
    </row>
    <row r="390" spans="24:28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 t="e">
        <f t="shared" si="52"/>
        <v>#DIV/0!</v>
      </c>
    </row>
    <row r="391" spans="24:28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 t="e">
        <f t="shared" si="52"/>
        <v>#DIV/0!</v>
      </c>
    </row>
    <row r="392" spans="24:28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 t="e">
        <f t="shared" si="52"/>
        <v>#DIV/0!</v>
      </c>
    </row>
    <row r="393" spans="24:28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 t="e">
        <f t="shared" si="52"/>
        <v>#DIV/0!</v>
      </c>
    </row>
    <row r="394" spans="24:28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 t="e">
        <f t="shared" si="52"/>
        <v>#DIV/0!</v>
      </c>
    </row>
    <row r="395" spans="24:28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 t="e">
        <f t="shared" si="52"/>
        <v>#DIV/0!</v>
      </c>
    </row>
    <row r="396" spans="24:28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 t="e">
        <f t="shared" si="52"/>
        <v>#DIV/0!</v>
      </c>
    </row>
    <row r="397" spans="24:28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 t="e">
        <f t="shared" si="52"/>
        <v>#DIV/0!</v>
      </c>
    </row>
    <row r="398" spans="24:28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 t="e">
        <f t="shared" si="52"/>
        <v>#DIV/0!</v>
      </c>
    </row>
    <row r="399" spans="24:28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 t="e">
        <f t="shared" si="52"/>
        <v>#DIV/0!</v>
      </c>
    </row>
    <row r="400" spans="24:28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 t="e">
        <f t="shared" si="52"/>
        <v>#DIV/0!</v>
      </c>
    </row>
    <row r="401" spans="24:28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 t="e">
        <f t="shared" si="52"/>
        <v>#DIV/0!</v>
      </c>
    </row>
    <row r="402" spans="24:28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 t="e">
        <f t="shared" si="52"/>
        <v>#DIV/0!</v>
      </c>
    </row>
    <row r="403" spans="24:28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 t="e">
        <f t="shared" si="52"/>
        <v>#DIV/0!</v>
      </c>
    </row>
    <row r="404" spans="24:28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 t="e">
        <f t="shared" si="52"/>
        <v>#DIV/0!</v>
      </c>
    </row>
    <row r="405" spans="24:28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 t="e">
        <f t="shared" si="52"/>
        <v>#DIV/0!</v>
      </c>
    </row>
    <row r="406" spans="24:28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 t="e">
        <f t="shared" si="52"/>
        <v>#DIV/0!</v>
      </c>
    </row>
    <row r="407" spans="24:28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 t="e">
        <f t="shared" si="52"/>
        <v>#DIV/0!</v>
      </c>
    </row>
    <row r="408" spans="24:28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 t="e">
        <f t="shared" si="52"/>
        <v>#DIV/0!</v>
      </c>
    </row>
    <row r="409" spans="24:28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 t="e">
        <f t="shared" si="52"/>
        <v>#DIV/0!</v>
      </c>
    </row>
    <row r="410" spans="24:28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 t="e">
        <f t="shared" si="52"/>
        <v>#DIV/0!</v>
      </c>
    </row>
    <row r="411" spans="24:28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 t="e">
        <f t="shared" si="52"/>
        <v>#DIV/0!</v>
      </c>
    </row>
    <row r="412" spans="24:28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 t="e">
        <f t="shared" si="52"/>
        <v>#DIV/0!</v>
      </c>
    </row>
    <row r="413" spans="24:28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 t="e">
        <f t="shared" si="52"/>
        <v>#DIV/0!</v>
      </c>
    </row>
    <row r="414" spans="24:28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 t="e">
        <f t="shared" si="52"/>
        <v>#DIV/0!</v>
      </c>
    </row>
    <row r="415" spans="24:28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 t="e">
        <f t="shared" si="52"/>
        <v>#DIV/0!</v>
      </c>
    </row>
    <row r="416" spans="24:28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 t="e">
        <f t="shared" si="52"/>
        <v>#DIV/0!</v>
      </c>
    </row>
    <row r="417" spans="24:28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 t="e">
        <f t="shared" si="52"/>
        <v>#DIV/0!</v>
      </c>
    </row>
    <row r="418" spans="24:28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 t="e">
        <f t="shared" si="52"/>
        <v>#DIV/0!</v>
      </c>
    </row>
    <row r="419" spans="24:28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 t="e">
        <f t="shared" si="52"/>
        <v>#DIV/0!</v>
      </c>
    </row>
    <row r="420" spans="24:28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 t="e">
        <f t="shared" si="52"/>
        <v>#DIV/0!</v>
      </c>
    </row>
    <row r="421" spans="24:28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 t="e">
        <f t="shared" si="52"/>
        <v>#DIV/0!</v>
      </c>
    </row>
    <row r="422" spans="24:28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 t="e">
        <f t="shared" si="52"/>
        <v>#DIV/0!</v>
      </c>
    </row>
    <row r="423" spans="24:28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 t="e">
        <f t="shared" si="52"/>
        <v>#DIV/0!</v>
      </c>
    </row>
    <row r="424" spans="24:28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 t="e">
        <f t="shared" si="52"/>
        <v>#DIV/0!</v>
      </c>
    </row>
    <row r="425" spans="24:28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 t="e">
        <f t="shared" si="52"/>
        <v>#DIV/0!</v>
      </c>
    </row>
    <row r="426" spans="24:28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 t="e">
        <f t="shared" si="52"/>
        <v>#DIV/0!</v>
      </c>
    </row>
    <row r="427" spans="24:28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 t="e">
        <f t="shared" si="52"/>
        <v>#DIV/0!</v>
      </c>
    </row>
    <row r="428" spans="24:28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 t="e">
        <f t="shared" si="52"/>
        <v>#DIV/0!</v>
      </c>
    </row>
    <row r="429" spans="24:28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 t="e">
        <f t="shared" si="52"/>
        <v>#DIV/0!</v>
      </c>
    </row>
    <row r="430" spans="24:28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 t="e">
        <f t="shared" si="52"/>
        <v>#DIV/0!</v>
      </c>
    </row>
    <row r="431" spans="24:28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 t="e">
        <f t="shared" si="52"/>
        <v>#DIV/0!</v>
      </c>
    </row>
  </sheetData>
  <mergeCells count="28">
    <mergeCell ref="R100:U101"/>
    <mergeCell ref="V100:V101"/>
    <mergeCell ref="C111:E111"/>
    <mergeCell ref="L111:M111"/>
    <mergeCell ref="Q12:V12"/>
    <mergeCell ref="R13:U14"/>
    <mergeCell ref="V13:V14"/>
    <mergeCell ref="Q15:V15"/>
    <mergeCell ref="R16:U17"/>
    <mergeCell ref="V16:V17"/>
    <mergeCell ref="Q18:V18"/>
    <mergeCell ref="R19:U20"/>
    <mergeCell ref="V19:V20"/>
    <mergeCell ref="Q21:V21"/>
    <mergeCell ref="R22:U23"/>
    <mergeCell ref="V22:V23"/>
    <mergeCell ref="Q24:V24"/>
    <mergeCell ref="C2:E2"/>
    <mergeCell ref="L2:M2"/>
    <mergeCell ref="Q3:V3"/>
    <mergeCell ref="R4:U5"/>
    <mergeCell ref="V4:V5"/>
    <mergeCell ref="Q6:V6"/>
    <mergeCell ref="R7:U8"/>
    <mergeCell ref="V7:V8"/>
    <mergeCell ref="Q9:V9"/>
    <mergeCell ref="R10:U11"/>
    <mergeCell ref="V10:V11"/>
  </mergeCells>
  <dataValidations count="1">
    <dataValidation type="list" allowBlank="1" showInputMessage="1" showErrorMessage="1" sqref="M114:M214" xr:uid="{00000000-0002-0000-0300-000000000000}">
      <formula1>$A$218:$A$230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3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3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3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3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3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3" tint="0.59999389629810485"/>
  </sheetPr>
  <dimension ref="A2:AG431"/>
  <sheetViews>
    <sheetView topLeftCell="A95" workbookViewId="0">
      <selection activeCell="L111" sqref="L111:M111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519531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/>
      <c r="D2" s="195"/>
      <c r="E2" s="196"/>
      <c r="F2" s="67"/>
      <c r="K2" s="129" t="s">
        <v>135</v>
      </c>
      <c r="L2" s="194"/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 t="e">
        <f>AA4/$AD$4</f>
        <v>#DIV/0!</v>
      </c>
      <c r="AD4" s="71">
        <f>SUM(AA:AA)</f>
        <v>0</v>
      </c>
      <c r="AF4" s="109" t="s">
        <v>162</v>
      </c>
      <c r="AG4" s="109" t="s">
        <v>8</v>
      </c>
    </row>
    <row r="5" spans="1:33" ht="13.5" customHeight="1" thickBot="1" x14ac:dyDescent="0.2">
      <c r="A5" s="103"/>
      <c r="B5" s="126" t="str">
        <f>IF(A5="","",VLOOKUP(A5,'Rég clients'!A:B,2,0))</f>
        <v/>
      </c>
      <c r="C5" s="123"/>
      <c r="D5" s="123"/>
      <c r="E5" s="124"/>
      <c r="F5" s="125"/>
      <c r="G5" s="106" t="e">
        <f>B5*D5</f>
        <v>#VALUE!</v>
      </c>
      <c r="H5" s="104" t="e">
        <f>SUM(G5:G105)</f>
        <v>#VALUE!</v>
      </c>
      <c r="I5" s="107"/>
      <c r="J5" s="128" t="str">
        <f>IF(I5="","",VLOOKUP(I5,'Rég clients'!A:B,2,0))</f>
        <v/>
      </c>
      <c r="K5" s="123"/>
      <c r="L5" s="123"/>
      <c r="M5" s="123"/>
      <c r="N5" s="123"/>
      <c r="O5" s="3" t="e">
        <f>J5*L5</f>
        <v>#VALUE!</v>
      </c>
      <c r="P5" s="54" t="e">
        <f>SUM(O5:O105)</f>
        <v>#VALUE!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0</v>
      </c>
      <c r="Z5" s="7">
        <f t="shared" ref="Z5:Z68" si="2">SUMIF(M:M,A219,L:L)</f>
        <v>0</v>
      </c>
      <c r="AA5" s="7">
        <f t="shared" ref="AA5:AA68" si="3">SUM(Y5:Z5)</f>
        <v>0</v>
      </c>
      <c r="AB5" s="72" t="e">
        <f t="shared" ref="AB5:AB68" si="4">AA5/$AD$4</f>
        <v>#DIV/0!</v>
      </c>
      <c r="AD5" s="74" t="e">
        <f>SUM(AB4:AB431)</f>
        <v>#DIV/0!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/>
      <c r="B6" s="126" t="str">
        <f>IF(A6="","",VLOOKUP(A6,'Rég clients'!A:B,2,0))</f>
        <v/>
      </c>
      <c r="C6" s="123"/>
      <c r="D6" s="123"/>
      <c r="E6" s="124"/>
      <c r="F6" s="125"/>
      <c r="G6" s="106" t="e">
        <f t="shared" ref="G6:G69" si="5">B6*D6</f>
        <v>#VALUE!</v>
      </c>
      <c r="I6" s="107"/>
      <c r="J6" s="128" t="str">
        <f>IF(I6="","",VLOOKUP(I6,'Rég clients'!A:B,2,0))</f>
        <v/>
      </c>
      <c r="K6" s="123"/>
      <c r="L6" s="123"/>
      <c r="M6" s="123"/>
      <c r="N6" s="123"/>
      <c r="O6" s="3" t="e">
        <f t="shared" ref="O6:O69" si="6">J6*L6</f>
        <v>#VALUE!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0</v>
      </c>
      <c r="Z6" s="7">
        <f t="shared" si="2"/>
        <v>0</v>
      </c>
      <c r="AA6" s="7">
        <f t="shared" si="3"/>
        <v>0</v>
      </c>
      <c r="AB6" s="72" t="e">
        <f t="shared" si="4"/>
        <v>#DIV/0!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/>
      <c r="B7" s="126" t="str">
        <f>IF(A7="","",VLOOKUP(A7,'Rég clients'!A:B,2,0))</f>
        <v/>
      </c>
      <c r="C7" s="123"/>
      <c r="D7" s="123"/>
      <c r="E7" s="124"/>
      <c r="F7" s="125"/>
      <c r="G7" s="106" t="e">
        <f t="shared" si="5"/>
        <v>#VALUE!</v>
      </c>
      <c r="I7" s="107"/>
      <c r="J7" s="128" t="str">
        <f>IF(I7="","",VLOOKUP(I7,'Rég clients'!A:B,2,0))</f>
        <v/>
      </c>
      <c r="K7" s="123"/>
      <c r="L7" s="123"/>
      <c r="M7" s="123"/>
      <c r="N7" s="123"/>
      <c r="O7" s="3" t="e">
        <f t="shared" si="6"/>
        <v>#VALUE!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 t="e">
        <f t="shared" si="4"/>
        <v>#DIV/0!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/>
      <c r="B8" s="126" t="str">
        <f>IF(A8="","",VLOOKUP(A8,'Rég clients'!A:B,2,0))</f>
        <v/>
      </c>
      <c r="C8" s="123"/>
      <c r="D8" s="123"/>
      <c r="E8" s="124"/>
      <c r="F8" s="125"/>
      <c r="G8" s="106" t="e">
        <f t="shared" si="5"/>
        <v>#VALUE!</v>
      </c>
      <c r="I8" s="107"/>
      <c r="J8" s="128" t="str">
        <f>IF(I8="","",VLOOKUP(I8,'Rég clients'!A:B,2,0))</f>
        <v/>
      </c>
      <c r="K8" s="123"/>
      <c r="L8" s="123"/>
      <c r="M8" s="123"/>
      <c r="N8" s="123"/>
      <c r="O8" s="3" t="e">
        <f t="shared" si="6"/>
        <v>#VALUE!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 t="e">
        <f t="shared" si="4"/>
        <v>#DIV/0!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/>
      <c r="B9" s="126" t="str">
        <f>IF(A9="","",VLOOKUP(A9,'Rég clients'!A:B,2,0))</f>
        <v/>
      </c>
      <c r="C9" s="123"/>
      <c r="D9" s="123"/>
      <c r="E9" s="124"/>
      <c r="F9" s="125"/>
      <c r="G9" s="106" t="e">
        <f t="shared" si="5"/>
        <v>#VALUE!</v>
      </c>
      <c r="I9" s="107"/>
      <c r="J9" s="128" t="str">
        <f>IF(I9="","",VLOOKUP(I9,'Rég clients'!A:B,2,0))</f>
        <v/>
      </c>
      <c r="K9" s="123"/>
      <c r="L9" s="123"/>
      <c r="M9" s="123"/>
      <c r="N9" s="123"/>
      <c r="O9" s="3" t="e">
        <f t="shared" si="6"/>
        <v>#VALUE!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 t="e">
        <f t="shared" si="4"/>
        <v>#DIV/0!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/>
      <c r="B10" s="126" t="str">
        <f>IF(A10="","",VLOOKUP(A10,'Rég clients'!A:B,2,0))</f>
        <v/>
      </c>
      <c r="C10" s="123"/>
      <c r="D10" s="123"/>
      <c r="E10" s="124"/>
      <c r="F10" s="125"/>
      <c r="G10" s="106" t="e">
        <f t="shared" si="5"/>
        <v>#VALUE!</v>
      </c>
      <c r="I10" s="107"/>
      <c r="J10" s="128" t="str">
        <f>IF(I10="","",VLOOKUP(I10,'Rég clients'!A:B,2,0))</f>
        <v/>
      </c>
      <c r="K10" s="123"/>
      <c r="L10" s="123"/>
      <c r="M10" s="123"/>
      <c r="N10" s="123"/>
      <c r="O10" s="3" t="e">
        <f t="shared" si="6"/>
        <v>#VALUE!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 t="e">
        <f t="shared" si="4"/>
        <v>#DIV/0!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/>
      <c r="B11" s="126" t="str">
        <f>IF(A11="","",VLOOKUP(A11,'Rég clients'!A:B,2,0))</f>
        <v/>
      </c>
      <c r="C11" s="123"/>
      <c r="D11" s="123"/>
      <c r="E11" s="124"/>
      <c r="F11" s="125"/>
      <c r="G11" s="106" t="e">
        <f t="shared" si="5"/>
        <v>#VALUE!</v>
      </c>
      <c r="I11" s="107"/>
      <c r="J11" s="128" t="str">
        <f>IF(I11="","",VLOOKUP(I11,'Rég clients'!A:B,2,0))</f>
        <v/>
      </c>
      <c r="K11" s="123"/>
      <c r="L11" s="123"/>
      <c r="M11" s="123"/>
      <c r="N11" s="123"/>
      <c r="O11" s="3" t="e">
        <f t="shared" si="6"/>
        <v>#VALUE!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 t="e">
        <f t="shared" si="4"/>
        <v>#DIV/0!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/>
      <c r="B12" s="126" t="str">
        <f>IF(A12="","",VLOOKUP(A12,'Rég clients'!A:B,2,0))</f>
        <v/>
      </c>
      <c r="C12" s="123"/>
      <c r="D12" s="123"/>
      <c r="E12" s="124"/>
      <c r="F12" s="125"/>
      <c r="G12" s="106" t="e">
        <f t="shared" si="5"/>
        <v>#VALUE!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 t="e">
        <f t="shared" si="4"/>
        <v>#DIV/0!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/>
      <c r="B13" s="126" t="str">
        <f>IF(A13="","",VLOOKUP(A13,'Rég clients'!A:B,2,0))</f>
        <v/>
      </c>
      <c r="C13" s="123"/>
      <c r="D13" s="123"/>
      <c r="E13" s="124"/>
      <c r="F13" s="125"/>
      <c r="G13" s="106" t="e">
        <f t="shared" si="5"/>
        <v>#VALUE!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 t="e">
        <f t="shared" si="4"/>
        <v>#DIV/0!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 t="e">
        <f t="shared" si="4"/>
        <v>#DIV/0!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 t="e">
        <f t="shared" si="4"/>
        <v>#DIV/0!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 t="e">
        <f t="shared" si="4"/>
        <v>#DIV/0!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 t="e">
        <f t="shared" si="4"/>
        <v>#DIV/0!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 t="e">
        <f t="shared" si="4"/>
        <v>#DIV/0!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 t="e">
        <f t="shared" si="4"/>
        <v>#DIV/0!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 t="e">
        <f t="shared" si="4"/>
        <v>#DIV/0!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 t="e">
        <f t="shared" si="4"/>
        <v>#DIV/0!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 t="e">
        <f t="shared" si="4"/>
        <v>#DIV/0!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 t="e">
        <f t="shared" si="4"/>
        <v>#DIV/0!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 t="e">
        <f t="shared" si="4"/>
        <v>#DIV/0!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 t="e">
        <f t="shared" si="4"/>
        <v>#DIV/0!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 t="e">
        <f t="shared" si="4"/>
        <v>#DIV/0!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 t="e">
        <f t="shared" si="4"/>
        <v>#DIV/0!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 t="e">
        <f t="shared" si="4"/>
        <v>#DIV/0!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 t="e">
        <f t="shared" si="4"/>
        <v>#DIV/0!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 t="e">
        <f t="shared" si="4"/>
        <v>#DIV/0!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 t="e">
        <f t="shared" si="4"/>
        <v>#DIV/0!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 t="e">
        <f t="shared" si="4"/>
        <v>#DIV/0!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 t="e">
        <f t="shared" si="4"/>
        <v>#DIV/0!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 t="e">
        <f t="shared" si="4"/>
        <v>#DIV/0!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 t="e">
        <f t="shared" si="4"/>
        <v>#DIV/0!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 t="e">
        <f t="shared" si="4"/>
        <v>#DIV/0!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 t="e">
        <f t="shared" si="4"/>
        <v>#DIV/0!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 t="e">
        <f t="shared" si="4"/>
        <v>#DIV/0!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 t="e">
        <f t="shared" si="4"/>
        <v>#DIV/0!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 t="e">
        <f t="shared" si="4"/>
        <v>#DIV/0!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 t="e">
        <f t="shared" si="4"/>
        <v>#DIV/0!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 t="e">
        <f t="shared" si="4"/>
        <v>#DIV/0!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 t="e">
        <f t="shared" si="4"/>
        <v>#DIV/0!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 t="e">
        <f t="shared" si="4"/>
        <v>#DIV/0!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 t="e">
        <f t="shared" si="4"/>
        <v>#DIV/0!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 t="e">
        <f t="shared" si="4"/>
        <v>#DIV/0!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 t="e">
        <f t="shared" si="4"/>
        <v>#DIV/0!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 t="e">
        <f t="shared" si="4"/>
        <v>#DIV/0!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 t="e">
        <f t="shared" si="4"/>
        <v>#DIV/0!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 t="e">
        <f t="shared" si="4"/>
        <v>#DIV/0!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 t="e">
        <f t="shared" si="4"/>
        <v>#DIV/0!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 t="e">
        <f t="shared" si="4"/>
        <v>#DIV/0!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 t="e">
        <f t="shared" si="4"/>
        <v>#DIV/0!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 t="e">
        <f t="shared" si="4"/>
        <v>#DIV/0!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 t="e">
        <f t="shared" si="4"/>
        <v>#DIV/0!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 t="e">
        <f t="shared" si="4"/>
        <v>#DIV/0!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 t="e">
        <f t="shared" si="4"/>
        <v>#DIV/0!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 t="e">
        <f t="shared" si="4"/>
        <v>#DIV/0!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 t="e">
        <f t="shared" si="4"/>
        <v>#DIV/0!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 t="e">
        <f t="shared" si="4"/>
        <v>#DIV/0!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 t="e">
        <f t="shared" si="4"/>
        <v>#DIV/0!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 t="e">
        <f t="shared" si="4"/>
        <v>#DIV/0!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 t="e">
        <f t="shared" si="4"/>
        <v>#DIV/0!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 t="e">
        <f t="shared" si="4"/>
        <v>#DIV/0!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 t="e">
        <f t="shared" si="4"/>
        <v>#DIV/0!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 t="e">
        <f t="shared" si="4"/>
        <v>#DIV/0!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 t="e">
        <f t="shared" si="4"/>
        <v>#DIV/0!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 t="e">
        <f t="shared" si="4"/>
        <v>#DIV/0!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 t="e">
        <f t="shared" ref="AB69:AB132" si="12">AA69/$AD$4</f>
        <v>#DIV/0!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 t="e">
        <f t="shared" si="12"/>
        <v>#DIV/0!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 t="e">
        <f t="shared" si="12"/>
        <v>#DIV/0!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 t="e">
        <f t="shared" si="12"/>
        <v>#DIV/0!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 t="e">
        <f t="shared" si="12"/>
        <v>#DIV/0!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 t="e">
        <f t="shared" si="12"/>
        <v>#DIV/0!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 t="e">
        <f t="shared" si="12"/>
        <v>#DIV/0!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 t="e">
        <f t="shared" si="12"/>
        <v>#DIV/0!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 t="e">
        <f t="shared" si="12"/>
        <v>#DIV/0!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 t="e">
        <f t="shared" si="12"/>
        <v>#DIV/0!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 t="e">
        <f t="shared" si="12"/>
        <v>#DIV/0!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 t="e">
        <f t="shared" si="12"/>
        <v>#DIV/0!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 t="e">
        <f t="shared" si="12"/>
        <v>#DIV/0!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 t="e">
        <f t="shared" si="12"/>
        <v>#DIV/0!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 t="e">
        <f t="shared" si="12"/>
        <v>#DIV/0!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 t="e">
        <f t="shared" si="12"/>
        <v>#DIV/0!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 t="e">
        <f t="shared" si="12"/>
        <v>#DIV/0!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 t="e">
        <f t="shared" si="12"/>
        <v>#DIV/0!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 t="e">
        <f t="shared" si="12"/>
        <v>#DIV/0!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 t="e">
        <f t="shared" si="12"/>
        <v>#DIV/0!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 t="e">
        <f t="shared" si="12"/>
        <v>#DIV/0!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 t="e">
        <f t="shared" si="12"/>
        <v>#DIV/0!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 t="e">
        <f t="shared" si="12"/>
        <v>#DIV/0!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 t="e">
        <f t="shared" si="12"/>
        <v>#DIV/0!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 t="e">
        <f t="shared" si="12"/>
        <v>#DIV/0!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 t="e">
        <f t="shared" si="12"/>
        <v>#DIV/0!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 t="e">
        <f t="shared" si="12"/>
        <v>#DIV/0!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 t="e">
        <f t="shared" si="12"/>
        <v>#DIV/0!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 t="e">
        <f t="shared" si="12"/>
        <v>#DIV/0!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 t="e">
        <f t="shared" si="12"/>
        <v>#DIV/0!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 t="e">
        <f t="shared" si="12"/>
        <v>#DIV/0!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 t="e">
        <f t="shared" si="12"/>
        <v>#DIV/0!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 t="e">
        <f t="shared" si="12"/>
        <v>#DIV/0!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 t="e">
        <f t="shared" si="12"/>
        <v>#DIV/0!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 t="e">
        <f t="shared" si="12"/>
        <v>#DIV/0!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 t="e">
        <f t="shared" si="12"/>
        <v>#DIV/0!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 t="e">
        <f t="shared" si="12"/>
        <v>#DIV/0!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 t="e">
        <f t="shared" si="12"/>
        <v>#DIV/0!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 t="e">
        <f t="shared" si="12"/>
        <v>#DIV/0!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 t="e">
        <f t="shared" si="12"/>
        <v>#DIV/0!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 t="e">
        <f t="shared" si="12"/>
        <v>#DIV/0!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 t="e">
        <f t="shared" si="12"/>
        <v>#DIV/0!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/>
      <c r="D111" s="195"/>
      <c r="E111" s="196"/>
      <c r="F111" s="67"/>
      <c r="K111" s="129" t="s">
        <v>133</v>
      </c>
      <c r="L111" s="194"/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 t="e">
        <f t="shared" si="12"/>
        <v>#DIV/0!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 t="e">
        <f t="shared" si="12"/>
        <v>#DIV/0!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 t="e">
        <f t="shared" si="12"/>
        <v>#DIV/0!</v>
      </c>
      <c r="AF113" s="127">
        <f>achats!V111</f>
        <v>0</v>
      </c>
      <c r="AG113" s="127">
        <f t="shared" si="15"/>
        <v>0</v>
      </c>
    </row>
    <row r="114" spans="1:33" x14ac:dyDescent="0.15">
      <c r="A114" s="103"/>
      <c r="B114" s="126" t="str">
        <f>IF(A114="","",VLOOKUP(A114,'Rég clients'!A:B,2,0))</f>
        <v/>
      </c>
      <c r="C114" s="123"/>
      <c r="D114" s="123"/>
      <c r="E114" s="123"/>
      <c r="F114" s="123"/>
      <c r="G114" s="130" t="e">
        <f>B114*D114</f>
        <v>#VALUE!</v>
      </c>
      <c r="H114" s="54" t="e">
        <f>SUM(G114:G214)</f>
        <v>#VALUE!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 t="e">
        <f t="shared" si="12"/>
        <v>#DIV/0!</v>
      </c>
      <c r="AF114" s="127">
        <f>achats!V112</f>
        <v>0</v>
      </c>
      <c r="AG114" s="127">
        <f t="shared" si="15"/>
        <v>0</v>
      </c>
    </row>
    <row r="115" spans="1:33" x14ac:dyDescent="0.15">
      <c r="A115" s="103"/>
      <c r="B115" s="126" t="str">
        <f>IF(A115="","",VLOOKUP(A115,'Rég clients'!A:B,2,0))</f>
        <v/>
      </c>
      <c r="C115" s="123"/>
      <c r="D115" s="123"/>
      <c r="E115" s="123"/>
      <c r="F115" s="123"/>
      <c r="G115" s="130" t="e">
        <f t="shared" ref="G115:G178" si="16">B115*D115</f>
        <v>#VALUE!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 t="e">
        <f t="shared" si="12"/>
        <v>#DIV/0!</v>
      </c>
      <c r="AF115" s="127">
        <f>achats!V113</f>
        <v>0</v>
      </c>
      <c r="AG115" s="127">
        <f t="shared" si="15"/>
        <v>0</v>
      </c>
    </row>
    <row r="116" spans="1:33" x14ac:dyDescent="0.15">
      <c r="A116" s="103"/>
      <c r="B116" s="126" t="str">
        <f>IF(A116="","",VLOOKUP(A116,'Rég clients'!A:B,2,0))</f>
        <v/>
      </c>
      <c r="C116" s="123"/>
      <c r="D116" s="123"/>
      <c r="E116" s="123"/>
      <c r="F116" s="123"/>
      <c r="G116" s="130" t="e">
        <f t="shared" si="16"/>
        <v>#VALUE!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 t="e">
        <f t="shared" si="12"/>
        <v>#DIV/0!</v>
      </c>
      <c r="AF116" s="127">
        <f>achats!V114</f>
        <v>0</v>
      </c>
      <c r="AG116" s="127">
        <f t="shared" si="15"/>
        <v>0</v>
      </c>
    </row>
    <row r="117" spans="1:33" x14ac:dyDescent="0.15">
      <c r="A117" s="103"/>
      <c r="B117" s="126" t="str">
        <f>IF(A117="","",VLOOKUP(A117,'Rég clients'!A:B,2,0))</f>
        <v/>
      </c>
      <c r="C117" s="123"/>
      <c r="D117" s="123"/>
      <c r="E117" s="123"/>
      <c r="F117" s="123"/>
      <c r="G117" s="130" t="e">
        <f t="shared" si="16"/>
        <v>#VALUE!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 t="e">
        <f t="shared" si="12"/>
        <v>#DIV/0!</v>
      </c>
      <c r="AF117" s="127">
        <f>achats!V115</f>
        <v>0</v>
      </c>
      <c r="AG117" s="127">
        <f t="shared" si="15"/>
        <v>0</v>
      </c>
    </row>
    <row r="118" spans="1:33" x14ac:dyDescent="0.15">
      <c r="A118" s="103"/>
      <c r="B118" s="126" t="str">
        <f>IF(A118="","",VLOOKUP(A118,'Rég clients'!A:B,2,0))</f>
        <v/>
      </c>
      <c r="C118" s="123"/>
      <c r="D118" s="123"/>
      <c r="E118" s="123"/>
      <c r="F118" s="123"/>
      <c r="G118" s="130" t="e">
        <f t="shared" si="16"/>
        <v>#VALUE!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 t="e">
        <f t="shared" si="12"/>
        <v>#DIV/0!</v>
      </c>
      <c r="AF118" s="127">
        <f>achats!V116</f>
        <v>0</v>
      </c>
      <c r="AG118" s="127">
        <f t="shared" si="15"/>
        <v>0</v>
      </c>
    </row>
    <row r="119" spans="1:33" x14ac:dyDescent="0.15">
      <c r="A119" s="103"/>
      <c r="B119" s="126" t="str">
        <f>IF(A119="","",VLOOKUP(A119,'Rég clients'!A:B,2,0))</f>
        <v/>
      </c>
      <c r="C119" s="123"/>
      <c r="D119" s="123"/>
      <c r="E119" s="123"/>
      <c r="F119" s="123"/>
      <c r="G119" s="130" t="e">
        <f t="shared" si="16"/>
        <v>#VALUE!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 t="e">
        <f t="shared" si="12"/>
        <v>#DIV/0!</v>
      </c>
      <c r="AF119" s="127">
        <f>achats!V117</f>
        <v>0</v>
      </c>
      <c r="AG119" s="127">
        <f t="shared" si="15"/>
        <v>0</v>
      </c>
    </row>
    <row r="120" spans="1:33" x14ac:dyDescent="0.15">
      <c r="A120" s="103"/>
      <c r="B120" s="126" t="str">
        <f>IF(A120="","",VLOOKUP(A120,'Rég clients'!A:B,2,0))</f>
        <v/>
      </c>
      <c r="C120" s="123"/>
      <c r="D120" s="123"/>
      <c r="E120" s="123"/>
      <c r="F120" s="123"/>
      <c r="G120" s="130" t="e">
        <f t="shared" si="16"/>
        <v>#VALUE!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 t="e">
        <f t="shared" si="12"/>
        <v>#DIV/0!</v>
      </c>
      <c r="AF120" s="127">
        <f>achats!V118</f>
        <v>0</v>
      </c>
      <c r="AG120" s="127">
        <f t="shared" si="15"/>
        <v>0</v>
      </c>
    </row>
    <row r="121" spans="1:33" x14ac:dyDescent="0.15">
      <c r="A121" s="103"/>
      <c r="B121" s="126" t="str">
        <f>IF(A121="","",VLOOKUP(A121,'Rég clients'!A:B,2,0))</f>
        <v/>
      </c>
      <c r="C121" s="123"/>
      <c r="D121" s="123"/>
      <c r="E121" s="123"/>
      <c r="F121" s="123"/>
      <c r="G121" s="130" t="e">
        <f t="shared" si="16"/>
        <v>#VALUE!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 t="e">
        <f t="shared" si="12"/>
        <v>#DIV/0!</v>
      </c>
      <c r="AF121" s="127">
        <f>achats!V119</f>
        <v>0</v>
      </c>
      <c r="AG121" s="127">
        <f t="shared" si="15"/>
        <v>0</v>
      </c>
    </row>
    <row r="122" spans="1:33" x14ac:dyDescent="0.15">
      <c r="A122" s="103"/>
      <c r="B122" s="126" t="str">
        <f>IF(A122="","",VLOOKUP(A122,'Rég clients'!A:B,2,0))</f>
        <v/>
      </c>
      <c r="C122" s="123"/>
      <c r="D122" s="123"/>
      <c r="E122" s="123"/>
      <c r="F122" s="123"/>
      <c r="G122" s="130" t="e">
        <f t="shared" si="16"/>
        <v>#VALUE!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 t="e">
        <f t="shared" si="12"/>
        <v>#DIV/0!</v>
      </c>
      <c r="AF122" s="127">
        <f>achats!V120</f>
        <v>0</v>
      </c>
      <c r="AG122" s="127">
        <f t="shared" si="15"/>
        <v>0</v>
      </c>
    </row>
    <row r="123" spans="1:33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 t="e">
        <f t="shared" si="12"/>
        <v>#DIV/0!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 t="e">
        <f t="shared" si="12"/>
        <v>#DIV/0!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 t="e">
        <f t="shared" si="12"/>
        <v>#DIV/0!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 t="e">
        <f t="shared" si="12"/>
        <v>#DIV/0!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 t="e">
        <f t="shared" si="12"/>
        <v>#DIV/0!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 t="e">
        <f t="shared" si="12"/>
        <v>#DIV/0!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 t="e">
        <f t="shared" si="12"/>
        <v>#DIV/0!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 t="e">
        <f t="shared" si="12"/>
        <v>#DIV/0!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 t="e">
        <f t="shared" si="12"/>
        <v>#DIV/0!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 t="e">
        <f t="shared" si="12"/>
        <v>#DIV/0!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 t="e">
        <f t="shared" ref="AB133:AB196" si="22">AA133/$AD$4</f>
        <v>#DIV/0!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 t="e">
        <f t="shared" si="22"/>
        <v>#DIV/0!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 t="e">
        <f t="shared" si="22"/>
        <v>#DIV/0!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 t="e">
        <f t="shared" si="22"/>
        <v>#DIV/0!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 t="e">
        <f t="shared" si="22"/>
        <v>#DIV/0!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 t="e">
        <f t="shared" si="22"/>
        <v>#DIV/0!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 t="e">
        <f t="shared" si="22"/>
        <v>#DIV/0!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 t="e">
        <f t="shared" si="22"/>
        <v>#DIV/0!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 t="e">
        <f t="shared" si="22"/>
        <v>#DIV/0!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 t="e">
        <f t="shared" si="22"/>
        <v>#DIV/0!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 t="e">
        <f t="shared" si="22"/>
        <v>#DIV/0!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 t="e">
        <f t="shared" si="22"/>
        <v>#DIV/0!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 t="e">
        <f t="shared" si="22"/>
        <v>#DIV/0!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 t="e">
        <f t="shared" si="22"/>
        <v>#DIV/0!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 t="e">
        <f t="shared" si="22"/>
        <v>#DIV/0!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 t="e">
        <f t="shared" si="22"/>
        <v>#DIV/0!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 t="e">
        <f t="shared" si="22"/>
        <v>#DIV/0!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 t="e">
        <f t="shared" si="22"/>
        <v>#DIV/0!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 t="e">
        <f t="shared" si="22"/>
        <v>#DIV/0!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 t="e">
        <f t="shared" si="22"/>
        <v>#DIV/0!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 t="e">
        <f t="shared" si="22"/>
        <v>#DIV/0!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 t="e">
        <f t="shared" si="22"/>
        <v>#DIV/0!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 t="e">
        <f t="shared" si="22"/>
        <v>#DIV/0!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 t="e">
        <f t="shared" si="22"/>
        <v>#DIV/0!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 t="e">
        <f t="shared" si="22"/>
        <v>#DIV/0!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 t="e">
        <f t="shared" si="22"/>
        <v>#DIV/0!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 t="e">
        <f t="shared" si="22"/>
        <v>#DIV/0!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 t="e">
        <f t="shared" si="22"/>
        <v>#DIV/0!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 t="e">
        <f t="shared" si="22"/>
        <v>#DIV/0!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 t="e">
        <f t="shared" si="22"/>
        <v>#DIV/0!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 t="e">
        <f t="shared" si="22"/>
        <v>#DIV/0!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 t="e">
        <f t="shared" si="22"/>
        <v>#DIV/0!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 t="e">
        <f t="shared" si="22"/>
        <v>#DIV/0!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 t="e">
        <f t="shared" si="22"/>
        <v>#DIV/0!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 t="e">
        <f t="shared" si="22"/>
        <v>#DIV/0!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 t="e">
        <f t="shared" si="22"/>
        <v>#DIV/0!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 t="e">
        <f t="shared" si="22"/>
        <v>#DIV/0!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 t="e">
        <f t="shared" si="22"/>
        <v>#DIV/0!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 t="e">
        <f t="shared" si="22"/>
        <v>#DIV/0!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 t="e">
        <f t="shared" si="22"/>
        <v>#DIV/0!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 t="e">
        <f t="shared" si="22"/>
        <v>#DIV/0!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 t="e">
        <f t="shared" si="22"/>
        <v>#DIV/0!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 t="e">
        <f t="shared" si="22"/>
        <v>#DIV/0!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 t="e">
        <f t="shared" si="22"/>
        <v>#DIV/0!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 t="e">
        <f t="shared" si="22"/>
        <v>#DIV/0!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 t="e">
        <f t="shared" si="22"/>
        <v>#DIV/0!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 t="e">
        <f t="shared" si="22"/>
        <v>#DIV/0!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 t="e">
        <f t="shared" si="22"/>
        <v>#DIV/0!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 t="e">
        <f t="shared" si="22"/>
        <v>#DIV/0!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 t="e">
        <f t="shared" si="22"/>
        <v>#DIV/0!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 t="e">
        <f t="shared" si="22"/>
        <v>#DIV/0!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 t="e">
        <f t="shared" si="22"/>
        <v>#DIV/0!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 t="e">
        <f t="shared" si="22"/>
        <v>#DIV/0!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 t="e">
        <f t="shared" si="22"/>
        <v>#DIV/0!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 t="e">
        <f t="shared" si="22"/>
        <v>#DIV/0!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 t="e">
        <f t="shared" si="22"/>
        <v>#DIV/0!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 t="e">
        <f t="shared" si="22"/>
        <v>#DIV/0!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 t="e">
        <f t="shared" si="22"/>
        <v>#DIV/0!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 t="e">
        <f t="shared" si="22"/>
        <v>#DIV/0!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 t="e">
        <f t="shared" si="22"/>
        <v>#DIV/0!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 t="e">
        <f t="shared" si="22"/>
        <v>#DIV/0!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 t="e">
        <f t="shared" si="22"/>
        <v>#DIV/0!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 t="e">
        <f t="shared" si="22"/>
        <v>#DIV/0!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 t="e">
        <f t="shared" si="22"/>
        <v>#DIV/0!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 t="e">
        <f t="shared" ref="AB197:AB260" si="30">AA197/$AD$4</f>
        <v>#DIV/0!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 t="e">
        <f t="shared" si="30"/>
        <v>#DIV/0!</v>
      </c>
      <c r="AF198" s="127">
        <f>achats!V196</f>
        <v>0</v>
      </c>
      <c r="AG198" s="127">
        <f t="shared" ref="AG198:AG261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 t="e">
        <f t="shared" si="30"/>
        <v>#DIV/0!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 t="e">
        <f t="shared" si="30"/>
        <v>#DIV/0!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 t="e">
        <f t="shared" si="30"/>
        <v>#DIV/0!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 t="e">
        <f t="shared" si="30"/>
        <v>#DIV/0!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 t="e">
        <f t="shared" si="30"/>
        <v>#DIV/0!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 t="e">
        <f t="shared" si="30"/>
        <v>#DIV/0!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 t="e">
        <f t="shared" si="30"/>
        <v>#DIV/0!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 t="e">
        <f t="shared" si="30"/>
        <v>#DIV/0!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 t="e">
        <f t="shared" si="30"/>
        <v>#DIV/0!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 t="e">
        <f t="shared" si="30"/>
        <v>#DIV/0!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 t="e">
        <f t="shared" si="30"/>
        <v>#DIV/0!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 t="e">
        <f t="shared" si="30"/>
        <v>#DIV/0!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 t="e">
        <f t="shared" si="30"/>
        <v>#DIV/0!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 t="e">
        <f t="shared" si="30"/>
        <v>#DIV/0!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 t="e">
        <f t="shared" si="30"/>
        <v>#DIV/0!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 t="e">
        <f t="shared" si="30"/>
        <v>#DIV/0!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 t="e">
        <f t="shared" si="30"/>
        <v>#DIV/0!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 t="e">
        <f t="shared" si="30"/>
        <v>#DIV/0!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 t="e">
        <f t="shared" si="30"/>
        <v>#DIV/0!</v>
      </c>
      <c r="AF217" s="127">
        <f>achats!V215</f>
        <v>0</v>
      </c>
      <c r="AG217" s="127">
        <f t="shared" si="31"/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 t="e">
        <f>AB4</f>
        <v>#DIV/0!</v>
      </c>
      <c r="D218" s="73" t="e">
        <f>AD5</f>
        <v>#DIV/0!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 t="e">
        <f t="shared" si="30"/>
        <v>#DIV/0!</v>
      </c>
      <c r="AF218" s="127">
        <f>achats!V216</f>
        <v>0</v>
      </c>
      <c r="AG218" s="127">
        <f t="shared" si="31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0</v>
      </c>
      <c r="C219" s="133" t="e">
        <f t="shared" ref="C219:C282" si="33">AB5</f>
        <v>#DIV/0!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 t="e">
        <f t="shared" si="30"/>
        <v>#DIV/0!</v>
      </c>
      <c r="AF219" s="127">
        <f>achats!V217</f>
        <v>0</v>
      </c>
      <c r="AG219" s="127">
        <f t="shared" si="31"/>
        <v>0</v>
      </c>
    </row>
    <row r="220" spans="1:33" ht="14.25" customHeight="1" x14ac:dyDescent="0.15">
      <c r="A220" s="52" t="str">
        <f>'tab bord'!L6</f>
        <v>Bab ftouh</v>
      </c>
      <c r="B220" s="132">
        <f t="shared" si="32"/>
        <v>0</v>
      </c>
      <c r="C220" s="133" t="e">
        <f t="shared" si="33"/>
        <v>#DIV/0!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 t="e">
        <f t="shared" si="30"/>
        <v>#DIV/0!</v>
      </c>
      <c r="AF220" s="127">
        <f>achats!V218</f>
        <v>0</v>
      </c>
      <c r="AG220" s="127">
        <f t="shared" si="31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2"/>
        <v>0</v>
      </c>
      <c r="C221" s="133" t="e">
        <f t="shared" si="33"/>
        <v>#DIV/0!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 t="e">
        <f t="shared" si="30"/>
        <v>#DIV/0!</v>
      </c>
      <c r="AF221" s="127">
        <f>achats!V219</f>
        <v>0</v>
      </c>
      <c r="AG221" s="127">
        <f t="shared" si="31"/>
        <v>0</v>
      </c>
    </row>
    <row r="222" spans="1:33" ht="15.75" customHeight="1" x14ac:dyDescent="0.15">
      <c r="A222" s="52">
        <f>'tab bord'!L8</f>
        <v>0</v>
      </c>
      <c r="B222" s="132">
        <f t="shared" si="32"/>
        <v>0</v>
      </c>
      <c r="C222" s="133" t="e">
        <f t="shared" si="33"/>
        <v>#DIV/0!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 t="e">
        <f t="shared" si="30"/>
        <v>#DIV/0!</v>
      </c>
      <c r="AF222" s="127">
        <f>achats!V220</f>
        <v>0</v>
      </c>
      <c r="AG222" s="127">
        <f t="shared" si="31"/>
        <v>0</v>
      </c>
    </row>
    <row r="223" spans="1:33" x14ac:dyDescent="0.15">
      <c r="A223" s="52">
        <f>'tab bord'!L9</f>
        <v>0</v>
      </c>
      <c r="B223" s="132">
        <f t="shared" si="32"/>
        <v>0</v>
      </c>
      <c r="C223" s="133" t="e">
        <f t="shared" si="33"/>
        <v>#DIV/0!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 t="e">
        <f t="shared" si="30"/>
        <v>#DIV/0!</v>
      </c>
      <c r="AF223" s="127">
        <f>achats!V221</f>
        <v>0</v>
      </c>
      <c r="AG223" s="127">
        <f t="shared" si="31"/>
        <v>0</v>
      </c>
    </row>
    <row r="224" spans="1:33" x14ac:dyDescent="0.15">
      <c r="A224" s="52">
        <f>'tab bord'!L10</f>
        <v>0</v>
      </c>
      <c r="B224" s="132">
        <f t="shared" si="32"/>
        <v>0</v>
      </c>
      <c r="C224" s="133" t="e">
        <f t="shared" si="33"/>
        <v>#DIV/0!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 t="e">
        <f t="shared" si="30"/>
        <v>#DIV/0!</v>
      </c>
      <c r="AF224" s="127">
        <f>achats!V222</f>
        <v>0</v>
      </c>
      <c r="AG224" s="127">
        <f t="shared" si="31"/>
        <v>0</v>
      </c>
    </row>
    <row r="225" spans="1:33" x14ac:dyDescent="0.15">
      <c r="A225" s="52">
        <f>'tab bord'!L11</f>
        <v>0</v>
      </c>
      <c r="B225" s="132">
        <f t="shared" si="32"/>
        <v>0</v>
      </c>
      <c r="C225" s="133" t="e">
        <f t="shared" si="33"/>
        <v>#DIV/0!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 t="e">
        <f t="shared" si="30"/>
        <v>#DIV/0!</v>
      </c>
      <c r="AF225" s="127">
        <f>achats!V223</f>
        <v>0</v>
      </c>
      <c r="AG225" s="127">
        <f t="shared" si="31"/>
        <v>0</v>
      </c>
    </row>
    <row r="226" spans="1:33" x14ac:dyDescent="0.15">
      <c r="A226" s="52">
        <f>'tab bord'!L12</f>
        <v>0</v>
      </c>
      <c r="B226" s="132">
        <f t="shared" si="32"/>
        <v>0</v>
      </c>
      <c r="C226" s="133" t="e">
        <f t="shared" si="33"/>
        <v>#DIV/0!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 t="e">
        <f t="shared" si="30"/>
        <v>#DIV/0!</v>
      </c>
      <c r="AF226" s="127">
        <f>achats!V224</f>
        <v>0</v>
      </c>
      <c r="AG226" s="127">
        <f t="shared" si="31"/>
        <v>0</v>
      </c>
    </row>
    <row r="227" spans="1:33" x14ac:dyDescent="0.15">
      <c r="A227" s="52">
        <f>'tab bord'!L13</f>
        <v>0</v>
      </c>
      <c r="B227" s="132">
        <f t="shared" si="32"/>
        <v>0</v>
      </c>
      <c r="C227" s="133" t="e">
        <f t="shared" si="33"/>
        <v>#DIV/0!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 t="e">
        <f t="shared" si="30"/>
        <v>#DIV/0!</v>
      </c>
      <c r="AF227" s="127">
        <f>achats!V225</f>
        <v>0</v>
      </c>
      <c r="AG227" s="127">
        <f t="shared" si="31"/>
        <v>0</v>
      </c>
    </row>
    <row r="228" spans="1:33" x14ac:dyDescent="0.15">
      <c r="A228" s="52">
        <f>'tab bord'!L14</f>
        <v>0</v>
      </c>
      <c r="B228" s="132">
        <f t="shared" si="32"/>
        <v>0</v>
      </c>
      <c r="C228" s="133" t="e">
        <f t="shared" si="33"/>
        <v>#DIV/0!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 t="e">
        <f t="shared" si="30"/>
        <v>#DIV/0!</v>
      </c>
      <c r="AF228" s="127">
        <f>achats!V226</f>
        <v>0</v>
      </c>
      <c r="AG228" s="127">
        <f t="shared" si="31"/>
        <v>0</v>
      </c>
    </row>
    <row r="229" spans="1:33" x14ac:dyDescent="0.15">
      <c r="A229" s="52">
        <f>'tab bord'!L15</f>
        <v>0</v>
      </c>
      <c r="B229" s="132">
        <f t="shared" si="32"/>
        <v>0</v>
      </c>
      <c r="C229" s="133" t="e">
        <f t="shared" si="33"/>
        <v>#DIV/0!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 t="e">
        <f t="shared" si="30"/>
        <v>#DIV/0!</v>
      </c>
      <c r="AF229" s="127">
        <f>achats!V227</f>
        <v>0</v>
      </c>
      <c r="AG229" s="127">
        <f t="shared" si="31"/>
        <v>0</v>
      </c>
    </row>
    <row r="230" spans="1:33" x14ac:dyDescent="0.15">
      <c r="A230" s="52">
        <f>'tab bord'!L16</f>
        <v>0</v>
      </c>
      <c r="B230" s="132">
        <f t="shared" si="32"/>
        <v>0</v>
      </c>
      <c r="C230" s="133" t="e">
        <f t="shared" si="33"/>
        <v>#DIV/0!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 t="e">
        <f t="shared" si="30"/>
        <v>#DIV/0!</v>
      </c>
      <c r="AF230" s="127">
        <f>achats!V228</f>
        <v>0</v>
      </c>
      <c r="AG230" s="127">
        <f t="shared" si="31"/>
        <v>0</v>
      </c>
    </row>
    <row r="231" spans="1:33" x14ac:dyDescent="0.15">
      <c r="A231" s="52">
        <f>'tab bord'!L17</f>
        <v>0</v>
      </c>
      <c r="B231" s="132">
        <f t="shared" si="32"/>
        <v>0</v>
      </c>
      <c r="C231" s="133" t="e">
        <f t="shared" si="33"/>
        <v>#DIV/0!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 t="e">
        <f t="shared" si="30"/>
        <v>#DIV/0!</v>
      </c>
      <c r="AF231" s="127">
        <f>achats!V229</f>
        <v>0</v>
      </c>
      <c r="AG231" s="127">
        <f t="shared" si="31"/>
        <v>0</v>
      </c>
    </row>
    <row r="232" spans="1:33" x14ac:dyDescent="0.15">
      <c r="A232" s="52">
        <f>'tab bord'!L18</f>
        <v>0</v>
      </c>
      <c r="B232" s="132">
        <f t="shared" si="32"/>
        <v>0</v>
      </c>
      <c r="C232" s="133" t="e">
        <f t="shared" si="33"/>
        <v>#DIV/0!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 t="e">
        <f t="shared" si="30"/>
        <v>#DIV/0!</v>
      </c>
      <c r="AF232" s="127">
        <f>achats!V230</f>
        <v>0</v>
      </c>
      <c r="AG232" s="127">
        <f t="shared" si="31"/>
        <v>0</v>
      </c>
    </row>
    <row r="233" spans="1:33" x14ac:dyDescent="0.15">
      <c r="A233" s="52">
        <f>'tab bord'!L19</f>
        <v>0</v>
      </c>
      <c r="B233" s="132">
        <f t="shared" si="32"/>
        <v>0</v>
      </c>
      <c r="C233" s="133" t="e">
        <f t="shared" si="33"/>
        <v>#DIV/0!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 t="e">
        <f t="shared" si="30"/>
        <v>#DIV/0!</v>
      </c>
      <c r="AF233" s="127">
        <f>achats!V231</f>
        <v>0</v>
      </c>
      <c r="AG233" s="127">
        <f t="shared" si="31"/>
        <v>0</v>
      </c>
    </row>
    <row r="234" spans="1:33" x14ac:dyDescent="0.15">
      <c r="A234" s="52">
        <f>'tab bord'!L20</f>
        <v>0</v>
      </c>
      <c r="B234" s="132">
        <f t="shared" si="32"/>
        <v>0</v>
      </c>
      <c r="C234" s="133" t="e">
        <f t="shared" si="33"/>
        <v>#DIV/0!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 t="e">
        <f t="shared" si="30"/>
        <v>#DIV/0!</v>
      </c>
      <c r="AF234" s="127">
        <f>achats!V232</f>
        <v>0</v>
      </c>
      <c r="AG234" s="127">
        <f t="shared" si="31"/>
        <v>0</v>
      </c>
    </row>
    <row r="235" spans="1:33" x14ac:dyDescent="0.15">
      <c r="A235" s="52">
        <f>'tab bord'!L21</f>
        <v>0</v>
      </c>
      <c r="B235" s="132">
        <f t="shared" si="32"/>
        <v>0</v>
      </c>
      <c r="C235" s="133" t="e">
        <f t="shared" si="33"/>
        <v>#DIV/0!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 t="e">
        <f t="shared" si="30"/>
        <v>#DIV/0!</v>
      </c>
      <c r="AF235" s="127">
        <f>achats!V233</f>
        <v>0</v>
      </c>
      <c r="AG235" s="127">
        <f t="shared" si="31"/>
        <v>0</v>
      </c>
    </row>
    <row r="236" spans="1:33" x14ac:dyDescent="0.15">
      <c r="A236" s="52">
        <f>'tab bord'!L22</f>
        <v>0</v>
      </c>
      <c r="B236" s="132">
        <f t="shared" si="32"/>
        <v>0</v>
      </c>
      <c r="C236" s="133" t="e">
        <f t="shared" si="33"/>
        <v>#DIV/0!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 t="e">
        <f t="shared" si="30"/>
        <v>#DIV/0!</v>
      </c>
      <c r="AF236" s="127">
        <f>achats!V234</f>
        <v>0</v>
      </c>
      <c r="AG236" s="127">
        <f t="shared" si="31"/>
        <v>0</v>
      </c>
    </row>
    <row r="237" spans="1:33" x14ac:dyDescent="0.15">
      <c r="A237" s="52">
        <f>'tab bord'!L23</f>
        <v>0</v>
      </c>
      <c r="B237" s="132">
        <f t="shared" si="32"/>
        <v>0</v>
      </c>
      <c r="C237" s="133" t="e">
        <f t="shared" si="33"/>
        <v>#DIV/0!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 t="e">
        <f t="shared" si="30"/>
        <v>#DIV/0!</v>
      </c>
      <c r="AF237" s="127">
        <f>achats!V235</f>
        <v>0</v>
      </c>
      <c r="AG237" s="127">
        <f t="shared" si="31"/>
        <v>0</v>
      </c>
    </row>
    <row r="238" spans="1:33" x14ac:dyDescent="0.15">
      <c r="A238" s="52">
        <f>'tab bord'!L24</f>
        <v>0</v>
      </c>
      <c r="B238" s="132">
        <f t="shared" si="32"/>
        <v>0</v>
      </c>
      <c r="C238" s="133" t="e">
        <f t="shared" si="33"/>
        <v>#DIV/0!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 t="e">
        <f t="shared" si="30"/>
        <v>#DIV/0!</v>
      </c>
      <c r="AF238" s="127">
        <f>achats!V236</f>
        <v>0</v>
      </c>
      <c r="AG238" s="127">
        <f t="shared" si="31"/>
        <v>0</v>
      </c>
    </row>
    <row r="239" spans="1:33" x14ac:dyDescent="0.15">
      <c r="A239" s="52">
        <f>'tab bord'!L25</f>
        <v>0</v>
      </c>
      <c r="B239" s="132">
        <f t="shared" si="32"/>
        <v>0</v>
      </c>
      <c r="C239" s="133" t="e">
        <f t="shared" si="33"/>
        <v>#DIV/0!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 t="e">
        <f t="shared" si="30"/>
        <v>#DIV/0!</v>
      </c>
      <c r="AF239" s="127">
        <f>achats!V237</f>
        <v>0</v>
      </c>
      <c r="AG239" s="127">
        <f t="shared" si="31"/>
        <v>0</v>
      </c>
    </row>
    <row r="240" spans="1:33" x14ac:dyDescent="0.15">
      <c r="A240" s="52">
        <f>'tab bord'!L26</f>
        <v>0</v>
      </c>
      <c r="B240" s="132">
        <f t="shared" si="32"/>
        <v>0</v>
      </c>
      <c r="C240" s="133" t="e">
        <f t="shared" si="33"/>
        <v>#DIV/0!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 t="e">
        <f t="shared" si="30"/>
        <v>#DIV/0!</v>
      </c>
      <c r="AF240" s="127">
        <f>achats!V238</f>
        <v>0</v>
      </c>
      <c r="AG240" s="127">
        <f t="shared" si="31"/>
        <v>0</v>
      </c>
    </row>
    <row r="241" spans="1:33" x14ac:dyDescent="0.15">
      <c r="A241" s="52">
        <f>'tab bord'!L27</f>
        <v>0</v>
      </c>
      <c r="B241" s="132">
        <f t="shared" si="32"/>
        <v>0</v>
      </c>
      <c r="C241" s="133" t="e">
        <f t="shared" si="33"/>
        <v>#DIV/0!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 t="e">
        <f t="shared" si="30"/>
        <v>#DIV/0!</v>
      </c>
      <c r="AF241" s="127">
        <f>achats!V239</f>
        <v>0</v>
      </c>
      <c r="AG241" s="127">
        <f t="shared" si="31"/>
        <v>0</v>
      </c>
    </row>
    <row r="242" spans="1:33" x14ac:dyDescent="0.15">
      <c r="A242" s="52">
        <f>'tab bord'!L28</f>
        <v>0</v>
      </c>
      <c r="B242" s="132">
        <f t="shared" si="32"/>
        <v>0</v>
      </c>
      <c r="C242" s="133" t="e">
        <f t="shared" si="33"/>
        <v>#DIV/0!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 t="e">
        <f t="shared" si="30"/>
        <v>#DIV/0!</v>
      </c>
      <c r="AF242" s="127">
        <f>achats!V240</f>
        <v>0</v>
      </c>
      <c r="AG242" s="127">
        <f t="shared" si="31"/>
        <v>0</v>
      </c>
    </row>
    <row r="243" spans="1:33" x14ac:dyDescent="0.15">
      <c r="A243" s="52">
        <f>'tab bord'!L29</f>
        <v>0</v>
      </c>
      <c r="B243" s="132">
        <f t="shared" si="32"/>
        <v>0</v>
      </c>
      <c r="C243" s="133" t="e">
        <f t="shared" si="33"/>
        <v>#DIV/0!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 t="e">
        <f t="shared" si="30"/>
        <v>#DIV/0!</v>
      </c>
      <c r="AF243" s="127">
        <f>achats!V241</f>
        <v>0</v>
      </c>
      <c r="AG243" s="127">
        <f t="shared" si="31"/>
        <v>0</v>
      </c>
    </row>
    <row r="244" spans="1:33" x14ac:dyDescent="0.15">
      <c r="A244" s="52">
        <f>'tab bord'!L30</f>
        <v>0</v>
      </c>
      <c r="B244" s="132">
        <f t="shared" si="32"/>
        <v>0</v>
      </c>
      <c r="C244" s="133" t="e">
        <f t="shared" si="33"/>
        <v>#DIV/0!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 t="e">
        <f t="shared" si="30"/>
        <v>#DIV/0!</v>
      </c>
      <c r="AF244" s="127">
        <f>achats!V242</f>
        <v>0</v>
      </c>
      <c r="AG244" s="127">
        <f t="shared" si="31"/>
        <v>0</v>
      </c>
    </row>
    <row r="245" spans="1:33" x14ac:dyDescent="0.15">
      <c r="A245" s="52">
        <f>'tab bord'!L31</f>
        <v>0</v>
      </c>
      <c r="B245" s="132">
        <f t="shared" si="32"/>
        <v>0</v>
      </c>
      <c r="C245" s="133" t="e">
        <f t="shared" si="33"/>
        <v>#DIV/0!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 t="e">
        <f t="shared" si="30"/>
        <v>#DIV/0!</v>
      </c>
      <c r="AF245" s="127">
        <f>achats!V243</f>
        <v>0</v>
      </c>
      <c r="AG245" s="127">
        <f t="shared" si="31"/>
        <v>0</v>
      </c>
    </row>
    <row r="246" spans="1:33" x14ac:dyDescent="0.15">
      <c r="A246" s="52">
        <f>'tab bord'!L32</f>
        <v>0</v>
      </c>
      <c r="B246" s="132">
        <f t="shared" si="32"/>
        <v>0</v>
      </c>
      <c r="C246" s="133" t="e">
        <f t="shared" si="33"/>
        <v>#DIV/0!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 t="e">
        <f t="shared" si="30"/>
        <v>#DIV/0!</v>
      </c>
      <c r="AF246" s="127">
        <f>achats!V244</f>
        <v>0</v>
      </c>
      <c r="AG246" s="127">
        <f t="shared" si="31"/>
        <v>0</v>
      </c>
    </row>
    <row r="247" spans="1:33" x14ac:dyDescent="0.15">
      <c r="A247" s="52">
        <f>'tab bord'!L33</f>
        <v>0</v>
      </c>
      <c r="B247" s="132">
        <f t="shared" si="32"/>
        <v>0</v>
      </c>
      <c r="C247" s="133" t="e">
        <f t="shared" si="33"/>
        <v>#DIV/0!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 t="e">
        <f t="shared" si="30"/>
        <v>#DIV/0!</v>
      </c>
      <c r="AF247" s="127">
        <f>achats!V245</f>
        <v>0</v>
      </c>
      <c r="AG247" s="127">
        <f t="shared" si="31"/>
        <v>0</v>
      </c>
    </row>
    <row r="248" spans="1:33" x14ac:dyDescent="0.15">
      <c r="A248" s="52">
        <f>'tab bord'!L34</f>
        <v>0</v>
      </c>
      <c r="B248" s="132">
        <f t="shared" si="32"/>
        <v>0</v>
      </c>
      <c r="C248" s="133" t="e">
        <f t="shared" si="33"/>
        <v>#DIV/0!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 t="e">
        <f t="shared" si="30"/>
        <v>#DIV/0!</v>
      </c>
      <c r="AF248" s="127">
        <f>achats!V246</f>
        <v>0</v>
      </c>
      <c r="AG248" s="127">
        <f t="shared" si="31"/>
        <v>0</v>
      </c>
    </row>
    <row r="249" spans="1:33" x14ac:dyDescent="0.15">
      <c r="A249" s="52">
        <f>'tab bord'!L35</f>
        <v>0</v>
      </c>
      <c r="B249" s="132">
        <f t="shared" si="32"/>
        <v>0</v>
      </c>
      <c r="C249" s="133" t="e">
        <f t="shared" si="33"/>
        <v>#DIV/0!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 t="e">
        <f t="shared" si="30"/>
        <v>#DIV/0!</v>
      </c>
      <c r="AF249" s="127">
        <f>achats!V247</f>
        <v>0</v>
      </c>
      <c r="AG249" s="127">
        <f t="shared" si="31"/>
        <v>0</v>
      </c>
    </row>
    <row r="250" spans="1:33" x14ac:dyDescent="0.15">
      <c r="A250" s="52">
        <f>'tab bord'!L36</f>
        <v>0</v>
      </c>
      <c r="B250" s="132">
        <f t="shared" si="32"/>
        <v>0</v>
      </c>
      <c r="C250" s="133" t="e">
        <f t="shared" si="33"/>
        <v>#DIV/0!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 t="e">
        <f t="shared" si="30"/>
        <v>#DIV/0!</v>
      </c>
      <c r="AF250" s="127">
        <f>achats!V248</f>
        <v>0</v>
      </c>
      <c r="AG250" s="127">
        <f t="shared" si="31"/>
        <v>0</v>
      </c>
    </row>
    <row r="251" spans="1:33" x14ac:dyDescent="0.15">
      <c r="A251" s="52">
        <f>'tab bord'!L37</f>
        <v>0</v>
      </c>
      <c r="B251" s="132">
        <f t="shared" si="32"/>
        <v>0</v>
      </c>
      <c r="C251" s="133" t="e">
        <f t="shared" si="33"/>
        <v>#DIV/0!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 t="e">
        <f t="shared" si="30"/>
        <v>#DIV/0!</v>
      </c>
      <c r="AF251" s="127">
        <f>achats!V249</f>
        <v>0</v>
      </c>
      <c r="AG251" s="127">
        <f t="shared" si="31"/>
        <v>0</v>
      </c>
    </row>
    <row r="252" spans="1:33" x14ac:dyDescent="0.15">
      <c r="A252" s="52">
        <f>'tab bord'!L38</f>
        <v>0</v>
      </c>
      <c r="B252" s="132">
        <f t="shared" si="32"/>
        <v>0</v>
      </c>
      <c r="C252" s="133" t="e">
        <f t="shared" si="33"/>
        <v>#DIV/0!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 t="e">
        <f t="shared" si="30"/>
        <v>#DIV/0!</v>
      </c>
      <c r="AF252" s="127">
        <f>achats!V250</f>
        <v>0</v>
      </c>
      <c r="AG252" s="127">
        <f t="shared" si="31"/>
        <v>0</v>
      </c>
    </row>
    <row r="253" spans="1:33" x14ac:dyDescent="0.15">
      <c r="A253" s="52">
        <f>'tab bord'!L39</f>
        <v>0</v>
      </c>
      <c r="B253" s="132">
        <f t="shared" si="32"/>
        <v>0</v>
      </c>
      <c r="C253" s="133" t="e">
        <f t="shared" si="33"/>
        <v>#DIV/0!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 t="e">
        <f t="shared" si="30"/>
        <v>#DIV/0!</v>
      </c>
      <c r="AF253" s="127">
        <f>achats!V251</f>
        <v>0</v>
      </c>
      <c r="AG253" s="127">
        <f t="shared" si="31"/>
        <v>0</v>
      </c>
    </row>
    <row r="254" spans="1:33" x14ac:dyDescent="0.15">
      <c r="A254" s="52">
        <f>'tab bord'!L40</f>
        <v>0</v>
      </c>
      <c r="B254" s="132">
        <f t="shared" si="32"/>
        <v>0</v>
      </c>
      <c r="C254" s="133" t="e">
        <f t="shared" si="33"/>
        <v>#DIV/0!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 t="e">
        <f t="shared" si="30"/>
        <v>#DIV/0!</v>
      </c>
      <c r="AF254" s="127">
        <f>achats!V252</f>
        <v>0</v>
      </c>
      <c r="AG254" s="127">
        <f t="shared" si="31"/>
        <v>0</v>
      </c>
    </row>
    <row r="255" spans="1:33" x14ac:dyDescent="0.15">
      <c r="A255" s="52">
        <f>'tab bord'!L41</f>
        <v>0</v>
      </c>
      <c r="B255" s="132">
        <f t="shared" si="32"/>
        <v>0</v>
      </c>
      <c r="C255" s="133" t="e">
        <f t="shared" si="33"/>
        <v>#DIV/0!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 t="e">
        <f t="shared" si="30"/>
        <v>#DIV/0!</v>
      </c>
      <c r="AF255" s="127">
        <f>achats!V253</f>
        <v>0</v>
      </c>
      <c r="AG255" s="127">
        <f t="shared" si="31"/>
        <v>0</v>
      </c>
    </row>
    <row r="256" spans="1:33" x14ac:dyDescent="0.15">
      <c r="A256" s="52">
        <f>'tab bord'!L42</f>
        <v>0</v>
      </c>
      <c r="B256" s="132">
        <f t="shared" si="32"/>
        <v>0</v>
      </c>
      <c r="C256" s="133" t="e">
        <f t="shared" si="33"/>
        <v>#DIV/0!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 t="e">
        <f t="shared" si="30"/>
        <v>#DIV/0!</v>
      </c>
      <c r="AF256" s="127">
        <f>achats!V254</f>
        <v>0</v>
      </c>
      <c r="AG256" s="127">
        <f t="shared" si="31"/>
        <v>0</v>
      </c>
    </row>
    <row r="257" spans="1:33" x14ac:dyDescent="0.15">
      <c r="A257" s="52">
        <f>'tab bord'!L43</f>
        <v>0</v>
      </c>
      <c r="B257" s="132">
        <f t="shared" si="32"/>
        <v>0</v>
      </c>
      <c r="C257" s="133" t="e">
        <f t="shared" si="33"/>
        <v>#DIV/0!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 t="e">
        <f t="shared" si="30"/>
        <v>#DIV/0!</v>
      </c>
      <c r="AF257" s="127">
        <f>achats!V255</f>
        <v>0</v>
      </c>
      <c r="AG257" s="127">
        <f t="shared" si="31"/>
        <v>0</v>
      </c>
    </row>
    <row r="258" spans="1:33" x14ac:dyDescent="0.15">
      <c r="A258" s="52">
        <f>'tab bord'!L44</f>
        <v>0</v>
      </c>
      <c r="B258" s="132">
        <f t="shared" si="32"/>
        <v>0</v>
      </c>
      <c r="C258" s="133" t="e">
        <f t="shared" si="33"/>
        <v>#DIV/0!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 t="e">
        <f t="shared" si="30"/>
        <v>#DIV/0!</v>
      </c>
      <c r="AF258" s="127">
        <f>achats!V256</f>
        <v>0</v>
      </c>
      <c r="AG258" s="127">
        <f t="shared" si="31"/>
        <v>0</v>
      </c>
    </row>
    <row r="259" spans="1:33" x14ac:dyDescent="0.15">
      <c r="A259" s="52">
        <f>'tab bord'!L45</f>
        <v>0</v>
      </c>
      <c r="B259" s="132">
        <f t="shared" si="32"/>
        <v>0</v>
      </c>
      <c r="C259" s="133" t="e">
        <f t="shared" si="33"/>
        <v>#DIV/0!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 t="e">
        <f t="shared" si="30"/>
        <v>#DIV/0!</v>
      </c>
      <c r="AF259" s="127">
        <f>achats!V257</f>
        <v>0</v>
      </c>
      <c r="AG259" s="127">
        <f t="shared" si="31"/>
        <v>0</v>
      </c>
    </row>
    <row r="260" spans="1:33" x14ac:dyDescent="0.15">
      <c r="A260" s="52">
        <f>'tab bord'!L46</f>
        <v>0</v>
      </c>
      <c r="B260" s="132">
        <f t="shared" si="32"/>
        <v>0</v>
      </c>
      <c r="C260" s="133" t="e">
        <f t="shared" si="33"/>
        <v>#DIV/0!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 t="e">
        <f t="shared" si="30"/>
        <v>#DIV/0!</v>
      </c>
      <c r="AF260" s="127">
        <f>achats!V258</f>
        <v>0</v>
      </c>
      <c r="AG260" s="127">
        <f t="shared" si="31"/>
        <v>0</v>
      </c>
    </row>
    <row r="261" spans="1:33" x14ac:dyDescent="0.15">
      <c r="A261" s="52">
        <f>'tab bord'!L47</f>
        <v>0</v>
      </c>
      <c r="B261" s="132">
        <f t="shared" si="32"/>
        <v>0</v>
      </c>
      <c r="C261" s="133" t="e">
        <f t="shared" si="33"/>
        <v>#DIV/0!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 t="e">
        <f t="shared" ref="AB261:AB324" si="38">AA261/$AD$4</f>
        <v>#DIV/0!</v>
      </c>
      <c r="AF261" s="127">
        <f>achats!V259</f>
        <v>0</v>
      </c>
      <c r="AG261" s="127">
        <f t="shared" si="31"/>
        <v>0</v>
      </c>
    </row>
    <row r="262" spans="1:33" x14ac:dyDescent="0.15">
      <c r="A262" s="52">
        <f>'tab bord'!L48</f>
        <v>0</v>
      </c>
      <c r="B262" s="132">
        <f t="shared" si="32"/>
        <v>0</v>
      </c>
      <c r="C262" s="133" t="e">
        <f t="shared" si="33"/>
        <v>#DIV/0!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 t="e">
        <f t="shared" si="38"/>
        <v>#DIV/0!</v>
      </c>
      <c r="AF262" s="127">
        <f>achats!V260</f>
        <v>0</v>
      </c>
      <c r="AG262" s="127">
        <f t="shared" ref="AG262:AG325" si="39">(SUMIF(F:F,AF262,G:G))+(SUMIF(N:N,AF262,O:O))</f>
        <v>0</v>
      </c>
    </row>
    <row r="263" spans="1:33" x14ac:dyDescent="0.15">
      <c r="A263" s="52">
        <f>'tab bord'!L49</f>
        <v>0</v>
      </c>
      <c r="B263" s="132">
        <f t="shared" si="32"/>
        <v>0</v>
      </c>
      <c r="C263" s="133" t="e">
        <f t="shared" si="33"/>
        <v>#DIV/0!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 t="e">
        <f t="shared" si="38"/>
        <v>#DIV/0!</v>
      </c>
      <c r="AF263" s="127">
        <f>achats!V261</f>
        <v>0</v>
      </c>
      <c r="AG263" s="127">
        <f t="shared" si="39"/>
        <v>0</v>
      </c>
    </row>
    <row r="264" spans="1:33" x14ac:dyDescent="0.15">
      <c r="A264" s="52">
        <f>'tab bord'!L50</f>
        <v>0</v>
      </c>
      <c r="B264" s="132">
        <f t="shared" si="32"/>
        <v>0</v>
      </c>
      <c r="C264" s="133" t="e">
        <f t="shared" si="33"/>
        <v>#DIV/0!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 t="e">
        <f t="shared" si="38"/>
        <v>#DIV/0!</v>
      </c>
      <c r="AF264" s="127">
        <f>achats!V262</f>
        <v>0</v>
      </c>
      <c r="AG264" s="127">
        <f t="shared" si="39"/>
        <v>0</v>
      </c>
    </row>
    <row r="265" spans="1:33" x14ac:dyDescent="0.15">
      <c r="A265" s="52">
        <f>'tab bord'!L51</f>
        <v>0</v>
      </c>
      <c r="B265" s="132">
        <f t="shared" si="32"/>
        <v>0</v>
      </c>
      <c r="C265" s="133" t="e">
        <f t="shared" si="33"/>
        <v>#DIV/0!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 t="e">
        <f t="shared" si="38"/>
        <v>#DIV/0!</v>
      </c>
      <c r="AF265" s="127">
        <f>achats!V263</f>
        <v>0</v>
      </c>
      <c r="AG265" s="127">
        <f t="shared" si="39"/>
        <v>0</v>
      </c>
    </row>
    <row r="266" spans="1:33" x14ac:dyDescent="0.15">
      <c r="A266" s="52">
        <f>'tab bord'!L52</f>
        <v>0</v>
      </c>
      <c r="B266" s="132">
        <f t="shared" si="32"/>
        <v>0</v>
      </c>
      <c r="C266" s="133" t="e">
        <f t="shared" si="33"/>
        <v>#DIV/0!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 t="e">
        <f t="shared" si="38"/>
        <v>#DIV/0!</v>
      </c>
      <c r="AF266" s="127">
        <f>achats!V264</f>
        <v>0</v>
      </c>
      <c r="AG266" s="127">
        <f t="shared" si="39"/>
        <v>0</v>
      </c>
    </row>
    <row r="267" spans="1:33" x14ac:dyDescent="0.15">
      <c r="A267" s="52">
        <f>'tab bord'!L53</f>
        <v>0</v>
      </c>
      <c r="B267" s="132">
        <f t="shared" si="32"/>
        <v>0</v>
      </c>
      <c r="C267" s="133" t="e">
        <f t="shared" si="33"/>
        <v>#DIV/0!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 t="e">
        <f t="shared" si="38"/>
        <v>#DIV/0!</v>
      </c>
      <c r="AF267" s="127">
        <f>achats!V265</f>
        <v>0</v>
      </c>
      <c r="AG267" s="127">
        <f t="shared" si="39"/>
        <v>0</v>
      </c>
    </row>
    <row r="268" spans="1:33" x14ac:dyDescent="0.15">
      <c r="A268" s="52">
        <f>'tab bord'!L54</f>
        <v>0</v>
      </c>
      <c r="B268" s="132">
        <f t="shared" si="32"/>
        <v>0</v>
      </c>
      <c r="C268" s="133" t="e">
        <f t="shared" si="33"/>
        <v>#DIV/0!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 t="e">
        <f t="shared" si="38"/>
        <v>#DIV/0!</v>
      </c>
      <c r="AF268" s="127">
        <f>achats!V266</f>
        <v>0</v>
      </c>
      <c r="AG268" s="127">
        <f t="shared" si="39"/>
        <v>0</v>
      </c>
    </row>
    <row r="269" spans="1:33" x14ac:dyDescent="0.15">
      <c r="A269" s="52">
        <f>'tab bord'!L55</f>
        <v>0</v>
      </c>
      <c r="B269" s="132">
        <f t="shared" si="32"/>
        <v>0</v>
      </c>
      <c r="C269" s="133" t="e">
        <f t="shared" si="33"/>
        <v>#DIV/0!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 t="e">
        <f t="shared" si="38"/>
        <v>#DIV/0!</v>
      </c>
      <c r="AF269" s="127">
        <f>achats!V267</f>
        <v>0</v>
      </c>
      <c r="AG269" s="127">
        <f t="shared" si="39"/>
        <v>0</v>
      </c>
    </row>
    <row r="270" spans="1:33" x14ac:dyDescent="0.15">
      <c r="A270" s="52">
        <f>'tab bord'!L56</f>
        <v>0</v>
      </c>
      <c r="B270" s="132">
        <f t="shared" si="32"/>
        <v>0</v>
      </c>
      <c r="C270" s="133" t="e">
        <f t="shared" si="33"/>
        <v>#DIV/0!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 t="e">
        <f t="shared" si="38"/>
        <v>#DIV/0!</v>
      </c>
      <c r="AF270" s="127">
        <f>achats!V268</f>
        <v>0</v>
      </c>
      <c r="AG270" s="127">
        <f t="shared" si="39"/>
        <v>0</v>
      </c>
    </row>
    <row r="271" spans="1:33" x14ac:dyDescent="0.15">
      <c r="A271" s="52">
        <f>'tab bord'!L57</f>
        <v>0</v>
      </c>
      <c r="B271" s="132">
        <f t="shared" si="32"/>
        <v>0</v>
      </c>
      <c r="C271" s="133" t="e">
        <f t="shared" si="33"/>
        <v>#DIV/0!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 t="e">
        <f t="shared" si="38"/>
        <v>#DIV/0!</v>
      </c>
      <c r="AF271" s="127">
        <f>achats!V269</f>
        <v>0</v>
      </c>
      <c r="AG271" s="127">
        <f t="shared" si="39"/>
        <v>0</v>
      </c>
    </row>
    <row r="272" spans="1:33" x14ac:dyDescent="0.15">
      <c r="A272" s="52">
        <f>'tab bord'!L58</f>
        <v>0</v>
      </c>
      <c r="B272" s="132">
        <f t="shared" si="32"/>
        <v>0</v>
      </c>
      <c r="C272" s="133" t="e">
        <f t="shared" si="33"/>
        <v>#DIV/0!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 t="e">
        <f t="shared" si="38"/>
        <v>#DIV/0!</v>
      </c>
      <c r="AF272" s="127">
        <f>achats!V270</f>
        <v>0</v>
      </c>
      <c r="AG272" s="127">
        <f t="shared" si="39"/>
        <v>0</v>
      </c>
    </row>
    <row r="273" spans="1:33" x14ac:dyDescent="0.15">
      <c r="A273" s="52">
        <f>'tab bord'!L59</f>
        <v>0</v>
      </c>
      <c r="B273" s="132">
        <f t="shared" si="32"/>
        <v>0</v>
      </c>
      <c r="C273" s="133" t="e">
        <f t="shared" si="33"/>
        <v>#DIV/0!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 t="e">
        <f t="shared" si="38"/>
        <v>#DIV/0!</v>
      </c>
      <c r="AF273" s="127">
        <f>achats!V271</f>
        <v>0</v>
      </c>
      <c r="AG273" s="127">
        <f t="shared" si="39"/>
        <v>0</v>
      </c>
    </row>
    <row r="274" spans="1:33" x14ac:dyDescent="0.15">
      <c r="A274" s="52">
        <f>'tab bord'!L60</f>
        <v>0</v>
      </c>
      <c r="B274" s="132">
        <f t="shared" si="32"/>
        <v>0</v>
      </c>
      <c r="C274" s="133" t="e">
        <f t="shared" si="33"/>
        <v>#DIV/0!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 t="e">
        <f t="shared" si="38"/>
        <v>#DIV/0!</v>
      </c>
      <c r="AF274" s="127">
        <f>achats!V272</f>
        <v>0</v>
      </c>
      <c r="AG274" s="127">
        <f t="shared" si="39"/>
        <v>0</v>
      </c>
    </row>
    <row r="275" spans="1:33" x14ac:dyDescent="0.15">
      <c r="A275" s="52">
        <f>'tab bord'!L61</f>
        <v>0</v>
      </c>
      <c r="B275" s="132">
        <f t="shared" si="32"/>
        <v>0</v>
      </c>
      <c r="C275" s="133" t="e">
        <f t="shared" si="33"/>
        <v>#DIV/0!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 t="e">
        <f t="shared" si="38"/>
        <v>#DIV/0!</v>
      </c>
      <c r="AF275" s="127">
        <f>achats!V273</f>
        <v>0</v>
      </c>
      <c r="AG275" s="127">
        <f t="shared" si="39"/>
        <v>0</v>
      </c>
    </row>
    <row r="276" spans="1:33" x14ac:dyDescent="0.15">
      <c r="A276" s="52">
        <f>'tab bord'!L62</f>
        <v>0</v>
      </c>
      <c r="B276" s="132">
        <f t="shared" si="32"/>
        <v>0</v>
      </c>
      <c r="C276" s="133" t="e">
        <f t="shared" si="33"/>
        <v>#DIV/0!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 t="e">
        <f t="shared" si="38"/>
        <v>#DIV/0!</v>
      </c>
      <c r="AF276" s="127">
        <f>achats!V274</f>
        <v>0</v>
      </c>
      <c r="AG276" s="127">
        <f t="shared" si="39"/>
        <v>0</v>
      </c>
    </row>
    <row r="277" spans="1:33" x14ac:dyDescent="0.15">
      <c r="A277" s="52">
        <f>'tab bord'!L63</f>
        <v>0</v>
      </c>
      <c r="B277" s="132">
        <f t="shared" si="32"/>
        <v>0</v>
      </c>
      <c r="C277" s="133" t="e">
        <f t="shared" si="33"/>
        <v>#DIV/0!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 t="e">
        <f t="shared" si="38"/>
        <v>#DIV/0!</v>
      </c>
      <c r="AF277" s="127">
        <f>achats!V275</f>
        <v>0</v>
      </c>
      <c r="AG277" s="127">
        <f t="shared" si="39"/>
        <v>0</v>
      </c>
    </row>
    <row r="278" spans="1:33" x14ac:dyDescent="0.15">
      <c r="A278" s="52">
        <f>'tab bord'!L64</f>
        <v>0</v>
      </c>
      <c r="B278" s="132">
        <f t="shared" si="32"/>
        <v>0</v>
      </c>
      <c r="C278" s="133" t="e">
        <f t="shared" si="33"/>
        <v>#DIV/0!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 t="e">
        <f t="shared" si="38"/>
        <v>#DIV/0!</v>
      </c>
      <c r="AF278" s="127">
        <f>achats!V276</f>
        <v>0</v>
      </c>
      <c r="AG278" s="127">
        <f t="shared" si="39"/>
        <v>0</v>
      </c>
    </row>
    <row r="279" spans="1:33" x14ac:dyDescent="0.15">
      <c r="A279" s="52">
        <f>'tab bord'!L65</f>
        <v>0</v>
      </c>
      <c r="B279" s="132">
        <f t="shared" si="32"/>
        <v>0</v>
      </c>
      <c r="C279" s="133" t="e">
        <f t="shared" si="33"/>
        <v>#DIV/0!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 t="e">
        <f t="shared" si="38"/>
        <v>#DIV/0!</v>
      </c>
      <c r="AF279" s="127">
        <f>achats!V277</f>
        <v>0</v>
      </c>
      <c r="AG279" s="127">
        <f t="shared" si="39"/>
        <v>0</v>
      </c>
    </row>
    <row r="280" spans="1:33" x14ac:dyDescent="0.15">
      <c r="A280" s="52">
        <f>'tab bord'!L66</f>
        <v>0</v>
      </c>
      <c r="B280" s="132">
        <f t="shared" si="32"/>
        <v>0</v>
      </c>
      <c r="C280" s="133" t="e">
        <f t="shared" si="33"/>
        <v>#DIV/0!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 t="e">
        <f t="shared" si="38"/>
        <v>#DIV/0!</v>
      </c>
      <c r="AF280" s="127">
        <f>achats!V278</f>
        <v>0</v>
      </c>
      <c r="AG280" s="127">
        <f t="shared" si="39"/>
        <v>0</v>
      </c>
    </row>
    <row r="281" spans="1:33" x14ac:dyDescent="0.15">
      <c r="A281" s="52">
        <f>'tab bord'!L67</f>
        <v>0</v>
      </c>
      <c r="B281" s="132">
        <f t="shared" si="32"/>
        <v>0</v>
      </c>
      <c r="C281" s="133" t="e">
        <f t="shared" si="33"/>
        <v>#DIV/0!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 t="e">
        <f t="shared" si="38"/>
        <v>#DIV/0!</v>
      </c>
      <c r="AF281" s="127">
        <f>achats!V279</f>
        <v>0</v>
      </c>
      <c r="AG281" s="127">
        <f t="shared" si="39"/>
        <v>0</v>
      </c>
    </row>
    <row r="282" spans="1:33" x14ac:dyDescent="0.15">
      <c r="A282" s="52">
        <f>'tab bord'!L68</f>
        <v>0</v>
      </c>
      <c r="B282" s="132">
        <f t="shared" si="32"/>
        <v>0</v>
      </c>
      <c r="C282" s="133" t="e">
        <f t="shared" si="33"/>
        <v>#DIV/0!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 t="e">
        <f t="shared" si="38"/>
        <v>#DIV/0!</v>
      </c>
      <c r="AF282" s="127">
        <f>achats!V280</f>
        <v>0</v>
      </c>
      <c r="AG282" s="127">
        <f t="shared" si="39"/>
        <v>0</v>
      </c>
    </row>
    <row r="283" spans="1:33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 t="e">
        <f t="shared" ref="C283:C301" si="41">AB69</f>
        <v>#DIV/0!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 t="e">
        <f t="shared" si="38"/>
        <v>#DIV/0!</v>
      </c>
      <c r="AF283" s="127">
        <f>achats!V281</f>
        <v>0</v>
      </c>
      <c r="AG283" s="127">
        <f t="shared" si="39"/>
        <v>0</v>
      </c>
    </row>
    <row r="284" spans="1:33" x14ac:dyDescent="0.15">
      <c r="A284" s="52">
        <f>'tab bord'!L70</f>
        <v>0</v>
      </c>
      <c r="B284" s="132">
        <f t="shared" si="40"/>
        <v>0</v>
      </c>
      <c r="C284" s="133" t="e">
        <f t="shared" si="41"/>
        <v>#DIV/0!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 t="e">
        <f t="shared" si="38"/>
        <v>#DIV/0!</v>
      </c>
      <c r="AF284" s="127">
        <f>achats!V282</f>
        <v>0</v>
      </c>
      <c r="AG284" s="127">
        <f t="shared" si="39"/>
        <v>0</v>
      </c>
    </row>
    <row r="285" spans="1:33" x14ac:dyDescent="0.15">
      <c r="A285" s="52">
        <f>'tab bord'!L71</f>
        <v>0</v>
      </c>
      <c r="B285" s="132">
        <f t="shared" si="40"/>
        <v>0</v>
      </c>
      <c r="C285" s="133" t="e">
        <f t="shared" si="41"/>
        <v>#DIV/0!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 t="e">
        <f t="shared" si="38"/>
        <v>#DIV/0!</v>
      </c>
      <c r="AF285" s="127">
        <f>achats!V283</f>
        <v>0</v>
      </c>
      <c r="AG285" s="127">
        <f t="shared" si="39"/>
        <v>0</v>
      </c>
    </row>
    <row r="286" spans="1:33" x14ac:dyDescent="0.15">
      <c r="A286" s="52">
        <f>'tab bord'!L72</f>
        <v>0</v>
      </c>
      <c r="B286" s="132">
        <f t="shared" si="40"/>
        <v>0</v>
      </c>
      <c r="C286" s="133" t="e">
        <f t="shared" si="41"/>
        <v>#DIV/0!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 t="e">
        <f t="shared" si="38"/>
        <v>#DIV/0!</v>
      </c>
      <c r="AF286" s="127">
        <f>achats!V284</f>
        <v>0</v>
      </c>
      <c r="AG286" s="127">
        <f t="shared" si="39"/>
        <v>0</v>
      </c>
    </row>
    <row r="287" spans="1:33" x14ac:dyDescent="0.15">
      <c r="A287" s="52">
        <f>'tab bord'!L73</f>
        <v>0</v>
      </c>
      <c r="B287" s="132">
        <f t="shared" si="40"/>
        <v>0</v>
      </c>
      <c r="C287" s="133" t="e">
        <f t="shared" si="41"/>
        <v>#DIV/0!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 t="e">
        <f t="shared" si="38"/>
        <v>#DIV/0!</v>
      </c>
      <c r="AF287" s="127">
        <f>achats!V285</f>
        <v>0</v>
      </c>
      <c r="AG287" s="127">
        <f t="shared" si="39"/>
        <v>0</v>
      </c>
    </row>
    <row r="288" spans="1:33" x14ac:dyDescent="0.15">
      <c r="A288" s="52">
        <f>'tab bord'!L74</f>
        <v>0</v>
      </c>
      <c r="B288" s="132">
        <f t="shared" si="40"/>
        <v>0</v>
      </c>
      <c r="C288" s="133" t="e">
        <f t="shared" si="41"/>
        <v>#DIV/0!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 t="e">
        <f t="shared" si="38"/>
        <v>#DIV/0!</v>
      </c>
      <c r="AF288" s="127">
        <f>achats!V286</f>
        <v>0</v>
      </c>
      <c r="AG288" s="127">
        <f t="shared" si="39"/>
        <v>0</v>
      </c>
    </row>
    <row r="289" spans="1:33" x14ac:dyDescent="0.15">
      <c r="A289" s="52">
        <f>'tab bord'!L75</f>
        <v>0</v>
      </c>
      <c r="B289" s="132">
        <f t="shared" si="40"/>
        <v>0</v>
      </c>
      <c r="C289" s="133" t="e">
        <f t="shared" si="41"/>
        <v>#DIV/0!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 t="e">
        <f t="shared" si="38"/>
        <v>#DIV/0!</v>
      </c>
      <c r="AF289" s="127">
        <f>achats!V287</f>
        <v>0</v>
      </c>
      <c r="AG289" s="127">
        <f t="shared" si="39"/>
        <v>0</v>
      </c>
    </row>
    <row r="290" spans="1:33" x14ac:dyDescent="0.15">
      <c r="A290" s="52">
        <f>'tab bord'!L76</f>
        <v>0</v>
      </c>
      <c r="B290" s="132">
        <f t="shared" si="40"/>
        <v>0</v>
      </c>
      <c r="C290" s="133" t="e">
        <f t="shared" si="41"/>
        <v>#DIV/0!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 t="e">
        <f t="shared" si="38"/>
        <v>#DIV/0!</v>
      </c>
      <c r="AF290" s="127">
        <f>achats!V288</f>
        <v>0</v>
      </c>
      <c r="AG290" s="127">
        <f t="shared" si="39"/>
        <v>0</v>
      </c>
    </row>
    <row r="291" spans="1:33" x14ac:dyDescent="0.15">
      <c r="A291" s="52">
        <f>'tab bord'!L77</f>
        <v>0</v>
      </c>
      <c r="B291" s="132">
        <f t="shared" si="40"/>
        <v>0</v>
      </c>
      <c r="C291" s="133" t="e">
        <f t="shared" si="41"/>
        <v>#DIV/0!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 t="e">
        <f t="shared" si="38"/>
        <v>#DIV/0!</v>
      </c>
      <c r="AF291" s="127">
        <f>achats!V289</f>
        <v>0</v>
      </c>
      <c r="AG291" s="127">
        <f t="shared" si="39"/>
        <v>0</v>
      </c>
    </row>
    <row r="292" spans="1:33" x14ac:dyDescent="0.15">
      <c r="A292" s="52">
        <f>'tab bord'!L78</f>
        <v>0</v>
      </c>
      <c r="B292" s="132">
        <f t="shared" si="40"/>
        <v>0</v>
      </c>
      <c r="C292" s="133" t="e">
        <f t="shared" si="41"/>
        <v>#DIV/0!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 t="e">
        <f t="shared" si="38"/>
        <v>#DIV/0!</v>
      </c>
      <c r="AF292" s="127">
        <f>achats!V290</f>
        <v>0</v>
      </c>
      <c r="AG292" s="127">
        <f t="shared" si="39"/>
        <v>0</v>
      </c>
    </row>
    <row r="293" spans="1:33" x14ac:dyDescent="0.15">
      <c r="A293" s="52">
        <f>'tab bord'!L79</f>
        <v>0</v>
      </c>
      <c r="B293" s="132">
        <f t="shared" si="40"/>
        <v>0</v>
      </c>
      <c r="C293" s="133" t="e">
        <f t="shared" si="41"/>
        <v>#DIV/0!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 t="e">
        <f t="shared" si="38"/>
        <v>#DIV/0!</v>
      </c>
      <c r="AF293" s="127">
        <f>achats!V291</f>
        <v>0</v>
      </c>
      <c r="AG293" s="127">
        <f t="shared" si="39"/>
        <v>0</v>
      </c>
    </row>
    <row r="294" spans="1:33" x14ac:dyDescent="0.15">
      <c r="A294" s="52">
        <f>'tab bord'!L80</f>
        <v>0</v>
      </c>
      <c r="B294" s="132">
        <f t="shared" si="40"/>
        <v>0</v>
      </c>
      <c r="C294" s="133" t="e">
        <f t="shared" si="41"/>
        <v>#DIV/0!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 t="e">
        <f t="shared" si="38"/>
        <v>#DIV/0!</v>
      </c>
      <c r="AF294" s="127">
        <f>achats!V292</f>
        <v>0</v>
      </c>
      <c r="AG294" s="127">
        <f t="shared" si="39"/>
        <v>0</v>
      </c>
    </row>
    <row r="295" spans="1:33" x14ac:dyDescent="0.15">
      <c r="A295" s="52">
        <f>'tab bord'!L81</f>
        <v>0</v>
      </c>
      <c r="B295" s="132">
        <f t="shared" si="40"/>
        <v>0</v>
      </c>
      <c r="C295" s="133" t="e">
        <f t="shared" si="41"/>
        <v>#DIV/0!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 t="e">
        <f t="shared" si="38"/>
        <v>#DIV/0!</v>
      </c>
      <c r="AF295" s="127">
        <f>achats!V293</f>
        <v>0</v>
      </c>
      <c r="AG295" s="127">
        <f t="shared" si="39"/>
        <v>0</v>
      </c>
    </row>
    <row r="296" spans="1:33" x14ac:dyDescent="0.15">
      <c r="A296" s="52">
        <f>'tab bord'!L82</f>
        <v>0</v>
      </c>
      <c r="B296" s="132">
        <f t="shared" si="40"/>
        <v>0</v>
      </c>
      <c r="C296" s="133" t="e">
        <f t="shared" si="41"/>
        <v>#DIV/0!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 t="e">
        <f t="shared" si="38"/>
        <v>#DIV/0!</v>
      </c>
      <c r="AF296" s="127">
        <f>achats!V294</f>
        <v>0</v>
      </c>
      <c r="AG296" s="127">
        <f t="shared" si="39"/>
        <v>0</v>
      </c>
    </row>
    <row r="297" spans="1:33" x14ac:dyDescent="0.15">
      <c r="A297" s="52">
        <f>'tab bord'!L83</f>
        <v>0</v>
      </c>
      <c r="B297" s="132">
        <f t="shared" si="40"/>
        <v>0</v>
      </c>
      <c r="C297" s="133" t="e">
        <f t="shared" si="41"/>
        <v>#DIV/0!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 t="e">
        <f t="shared" si="38"/>
        <v>#DIV/0!</v>
      </c>
      <c r="AF297" s="127">
        <f>achats!V295</f>
        <v>0</v>
      </c>
      <c r="AG297" s="127">
        <f t="shared" si="39"/>
        <v>0</v>
      </c>
    </row>
    <row r="298" spans="1:33" x14ac:dyDescent="0.15">
      <c r="A298" s="52">
        <f>'tab bord'!L84</f>
        <v>0</v>
      </c>
      <c r="B298" s="132">
        <f t="shared" si="40"/>
        <v>0</v>
      </c>
      <c r="C298" s="133" t="e">
        <f t="shared" si="41"/>
        <v>#DIV/0!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 t="e">
        <f t="shared" si="38"/>
        <v>#DIV/0!</v>
      </c>
      <c r="AF298" s="127">
        <f>achats!V296</f>
        <v>0</v>
      </c>
      <c r="AG298" s="127">
        <f t="shared" si="39"/>
        <v>0</v>
      </c>
    </row>
    <row r="299" spans="1:33" x14ac:dyDescent="0.15">
      <c r="A299" s="52">
        <f>'tab bord'!L85</f>
        <v>0</v>
      </c>
      <c r="B299" s="132">
        <f t="shared" si="40"/>
        <v>0</v>
      </c>
      <c r="C299" s="133" t="e">
        <f t="shared" si="41"/>
        <v>#DIV/0!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 t="e">
        <f t="shared" si="38"/>
        <v>#DIV/0!</v>
      </c>
      <c r="AF299" s="127">
        <f>achats!V297</f>
        <v>0</v>
      </c>
      <c r="AG299" s="127">
        <f t="shared" si="39"/>
        <v>0</v>
      </c>
    </row>
    <row r="300" spans="1:33" x14ac:dyDescent="0.15">
      <c r="A300" s="52">
        <f>'tab bord'!L86</f>
        <v>0</v>
      </c>
      <c r="B300" s="132">
        <f t="shared" si="40"/>
        <v>0</v>
      </c>
      <c r="C300" s="133" t="e">
        <f t="shared" si="41"/>
        <v>#DIV/0!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 t="e">
        <f t="shared" si="38"/>
        <v>#DIV/0!</v>
      </c>
      <c r="AF300" s="127">
        <f>achats!V298</f>
        <v>0</v>
      </c>
      <c r="AG300" s="127">
        <f t="shared" si="39"/>
        <v>0</v>
      </c>
    </row>
    <row r="301" spans="1:33" x14ac:dyDescent="0.15">
      <c r="A301" s="52">
        <f>'tab bord'!L87</f>
        <v>0</v>
      </c>
      <c r="B301" s="132">
        <f t="shared" si="40"/>
        <v>0</v>
      </c>
      <c r="C301" s="133" t="e">
        <f t="shared" si="41"/>
        <v>#DIV/0!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 t="e">
        <f t="shared" si="38"/>
        <v>#DIV/0!</v>
      </c>
      <c r="AF301" s="127">
        <f>achats!V299</f>
        <v>0</v>
      </c>
      <c r="AG301" s="127">
        <f t="shared" si="39"/>
        <v>0</v>
      </c>
    </row>
    <row r="302" spans="1:33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 t="e">
        <f t="shared" si="38"/>
        <v>#DIV/0!</v>
      </c>
      <c r="AF302" s="127">
        <f>achats!V300</f>
        <v>0</v>
      </c>
      <c r="AG302" s="127">
        <f t="shared" si="39"/>
        <v>0</v>
      </c>
    </row>
    <row r="303" spans="1:33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 t="e">
        <f t="shared" si="38"/>
        <v>#DIV/0!</v>
      </c>
      <c r="AF303" s="127">
        <f>achats!V301</f>
        <v>0</v>
      </c>
      <c r="AG303" s="127">
        <f t="shared" si="39"/>
        <v>0</v>
      </c>
    </row>
    <row r="304" spans="1:33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 t="e">
        <f t="shared" si="38"/>
        <v>#DIV/0!</v>
      </c>
      <c r="AF304" s="127">
        <f>achats!V302</f>
        <v>0</v>
      </c>
      <c r="AG304" s="127">
        <f t="shared" si="39"/>
        <v>0</v>
      </c>
    </row>
    <row r="305" spans="1:33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 t="e">
        <f t="shared" si="38"/>
        <v>#DIV/0!</v>
      </c>
      <c r="AF305" s="127">
        <f>achats!V303</f>
        <v>0</v>
      </c>
      <c r="AG305" s="127">
        <f t="shared" si="39"/>
        <v>0</v>
      </c>
    </row>
    <row r="306" spans="1:33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 t="e">
        <f t="shared" si="38"/>
        <v>#DIV/0!</v>
      </c>
      <c r="AF306" s="127">
        <f>achats!V304</f>
        <v>0</v>
      </c>
      <c r="AG306" s="127">
        <f t="shared" si="39"/>
        <v>0</v>
      </c>
    </row>
    <row r="307" spans="1:33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 t="e">
        <f t="shared" si="38"/>
        <v>#DIV/0!</v>
      </c>
      <c r="AF307" s="127">
        <f>achats!V305</f>
        <v>0</v>
      </c>
      <c r="AG307" s="127">
        <f t="shared" si="39"/>
        <v>0</v>
      </c>
    </row>
    <row r="308" spans="1:33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 t="e">
        <f t="shared" si="38"/>
        <v>#DIV/0!</v>
      </c>
      <c r="AF308" s="127">
        <f>achats!V306</f>
        <v>0</v>
      </c>
      <c r="AG308" s="127">
        <f t="shared" si="39"/>
        <v>0</v>
      </c>
    </row>
    <row r="309" spans="1:33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 t="e">
        <f t="shared" si="38"/>
        <v>#DIV/0!</v>
      </c>
      <c r="AF309" s="127">
        <f>achats!V307</f>
        <v>0</v>
      </c>
      <c r="AG309" s="127">
        <f t="shared" si="39"/>
        <v>0</v>
      </c>
    </row>
    <row r="310" spans="1:33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 t="e">
        <f t="shared" si="38"/>
        <v>#DIV/0!</v>
      </c>
      <c r="AF310" s="127">
        <f>achats!V308</f>
        <v>0</v>
      </c>
      <c r="AG310" s="127">
        <f t="shared" si="39"/>
        <v>0</v>
      </c>
    </row>
    <row r="311" spans="1:33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 t="e">
        <f t="shared" si="38"/>
        <v>#DIV/0!</v>
      </c>
      <c r="AF311" s="127">
        <f>achats!V309</f>
        <v>0</v>
      </c>
      <c r="AG311" s="127">
        <f t="shared" si="39"/>
        <v>0</v>
      </c>
    </row>
    <row r="312" spans="1:33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 t="e">
        <f t="shared" si="38"/>
        <v>#DIV/0!</v>
      </c>
      <c r="AF312" s="127">
        <f>achats!V310</f>
        <v>0</v>
      </c>
      <c r="AG312" s="127">
        <f t="shared" si="39"/>
        <v>0</v>
      </c>
    </row>
    <row r="313" spans="1:33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 t="e">
        <f t="shared" si="38"/>
        <v>#DIV/0!</v>
      </c>
      <c r="AF313" s="127">
        <f>achats!V311</f>
        <v>0</v>
      </c>
      <c r="AG313" s="127">
        <f t="shared" si="39"/>
        <v>0</v>
      </c>
    </row>
    <row r="314" spans="1:33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 t="e">
        <f t="shared" si="38"/>
        <v>#DIV/0!</v>
      </c>
      <c r="AF314" s="127">
        <f>achats!V312</f>
        <v>0</v>
      </c>
      <c r="AG314" s="127">
        <f t="shared" si="39"/>
        <v>0</v>
      </c>
    </row>
    <row r="315" spans="1:33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 t="e">
        <f t="shared" si="38"/>
        <v>#DIV/0!</v>
      </c>
      <c r="AF315" s="127">
        <f>achats!V313</f>
        <v>0</v>
      </c>
      <c r="AG315" s="127">
        <f t="shared" si="39"/>
        <v>0</v>
      </c>
    </row>
    <row r="316" spans="1:33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 t="e">
        <f t="shared" si="38"/>
        <v>#DIV/0!</v>
      </c>
      <c r="AF316" s="127">
        <f>achats!V314</f>
        <v>0</v>
      </c>
      <c r="AG316" s="127">
        <f t="shared" si="39"/>
        <v>0</v>
      </c>
    </row>
    <row r="317" spans="1:33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 t="e">
        <f t="shared" si="38"/>
        <v>#DIV/0!</v>
      </c>
      <c r="AF317" s="127">
        <f>achats!V315</f>
        <v>0</v>
      </c>
      <c r="AG317" s="127">
        <f t="shared" si="39"/>
        <v>0</v>
      </c>
    </row>
    <row r="318" spans="1:33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 t="e">
        <f t="shared" si="38"/>
        <v>#DIV/0!</v>
      </c>
      <c r="AF318" s="127">
        <f>achats!V316</f>
        <v>0</v>
      </c>
      <c r="AG318" s="127">
        <f t="shared" si="39"/>
        <v>0</v>
      </c>
    </row>
    <row r="319" spans="1:33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 t="e">
        <f t="shared" si="38"/>
        <v>#DIV/0!</v>
      </c>
      <c r="AF319" s="127">
        <f>achats!V317</f>
        <v>0</v>
      </c>
      <c r="AG319" s="127">
        <f t="shared" si="39"/>
        <v>0</v>
      </c>
    </row>
    <row r="320" spans="1:33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 t="e">
        <f t="shared" si="38"/>
        <v>#DIV/0!</v>
      </c>
      <c r="AF320" s="127">
        <f>achats!V318</f>
        <v>0</v>
      </c>
      <c r="AG320" s="127">
        <f t="shared" si="39"/>
        <v>0</v>
      </c>
    </row>
    <row r="321" spans="1:33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 t="e">
        <f t="shared" si="38"/>
        <v>#DIV/0!</v>
      </c>
      <c r="AF321" s="127">
        <f>achats!V319</f>
        <v>0</v>
      </c>
      <c r="AG321" s="127">
        <f t="shared" si="39"/>
        <v>0</v>
      </c>
    </row>
    <row r="322" spans="1:33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 t="e">
        <f t="shared" si="38"/>
        <v>#DIV/0!</v>
      </c>
      <c r="AF322" s="127">
        <f>achats!V320</f>
        <v>0</v>
      </c>
      <c r="AG322" s="127">
        <f t="shared" si="39"/>
        <v>0</v>
      </c>
    </row>
    <row r="323" spans="1:33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 t="e">
        <f t="shared" si="38"/>
        <v>#DIV/0!</v>
      </c>
      <c r="AF323" s="127">
        <f>achats!V321</f>
        <v>0</v>
      </c>
      <c r="AG323" s="127">
        <f t="shared" si="39"/>
        <v>0</v>
      </c>
    </row>
    <row r="324" spans="1:33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 t="e">
        <f t="shared" si="38"/>
        <v>#DIV/0!</v>
      </c>
      <c r="AF324" s="127">
        <f>achats!V322</f>
        <v>0</v>
      </c>
      <c r="AG324" s="127">
        <f t="shared" si="39"/>
        <v>0</v>
      </c>
    </row>
    <row r="325" spans="1:33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 t="e">
        <f t="shared" ref="AB325:AB388" si="46">AA325/$AD$4</f>
        <v>#DIV/0!</v>
      </c>
      <c r="AF325" s="127">
        <f>achats!V323</f>
        <v>0</v>
      </c>
      <c r="AG325" s="127">
        <f t="shared" si="39"/>
        <v>0</v>
      </c>
    </row>
    <row r="326" spans="1:33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 t="e">
        <f t="shared" si="46"/>
        <v>#DIV/0!</v>
      </c>
      <c r="AF326" s="127">
        <f>achats!V324</f>
        <v>0</v>
      </c>
      <c r="AG326" s="127">
        <f t="shared" ref="AG326:AG345" si="47">(SUMIF(F:F,AF326,G:G))+(SUMIF(N:N,AF326,O:O))</f>
        <v>0</v>
      </c>
    </row>
    <row r="327" spans="1:33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 t="e">
        <f t="shared" si="46"/>
        <v>#DIV/0!</v>
      </c>
      <c r="AF327" s="127">
        <f>achats!V325</f>
        <v>0</v>
      </c>
      <c r="AG327" s="127">
        <f t="shared" si="47"/>
        <v>0</v>
      </c>
    </row>
    <row r="328" spans="1:33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 t="e">
        <f t="shared" si="46"/>
        <v>#DIV/0!</v>
      </c>
      <c r="AF328" s="127">
        <f>achats!V326</f>
        <v>0</v>
      </c>
      <c r="AG328" s="127">
        <f t="shared" si="47"/>
        <v>0</v>
      </c>
    </row>
    <row r="329" spans="1:33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 t="e">
        <f t="shared" si="46"/>
        <v>#DIV/0!</v>
      </c>
      <c r="AF329" s="127">
        <f>achats!V327</f>
        <v>0</v>
      </c>
      <c r="AG329" s="127">
        <f t="shared" si="47"/>
        <v>0</v>
      </c>
    </row>
    <row r="330" spans="1:33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 t="e">
        <f t="shared" si="46"/>
        <v>#DIV/0!</v>
      </c>
      <c r="AF330" s="127">
        <f>achats!V328</f>
        <v>0</v>
      </c>
      <c r="AG330" s="127">
        <f t="shared" si="47"/>
        <v>0</v>
      </c>
    </row>
    <row r="331" spans="1:33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 t="e">
        <f t="shared" si="46"/>
        <v>#DIV/0!</v>
      </c>
      <c r="AF331" s="127">
        <f>achats!V329</f>
        <v>0</v>
      </c>
      <c r="AG331" s="127">
        <f t="shared" si="47"/>
        <v>0</v>
      </c>
    </row>
    <row r="332" spans="1:33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 t="e">
        <f t="shared" si="46"/>
        <v>#DIV/0!</v>
      </c>
      <c r="AF332" s="127">
        <f>achats!V330</f>
        <v>0</v>
      </c>
      <c r="AG332" s="127">
        <f t="shared" si="47"/>
        <v>0</v>
      </c>
    </row>
    <row r="333" spans="1:33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 t="e">
        <f t="shared" si="46"/>
        <v>#DIV/0!</v>
      </c>
      <c r="AF333" s="127">
        <f>achats!V331</f>
        <v>0</v>
      </c>
      <c r="AG333" s="127">
        <f t="shared" si="47"/>
        <v>0</v>
      </c>
    </row>
    <row r="334" spans="1:33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 t="e">
        <f t="shared" si="46"/>
        <v>#DIV/0!</v>
      </c>
      <c r="AF334" s="127">
        <f>achats!V332</f>
        <v>0</v>
      </c>
      <c r="AG334" s="127">
        <f t="shared" si="47"/>
        <v>0</v>
      </c>
    </row>
    <row r="335" spans="1:33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 t="e">
        <f t="shared" si="46"/>
        <v>#DIV/0!</v>
      </c>
      <c r="AF335" s="127">
        <f>achats!V333</f>
        <v>0</v>
      </c>
      <c r="AG335" s="127">
        <f t="shared" si="47"/>
        <v>0</v>
      </c>
    </row>
    <row r="336" spans="1:33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 t="e">
        <f t="shared" si="46"/>
        <v>#DIV/0!</v>
      </c>
      <c r="AF336" s="127">
        <f>achats!V334</f>
        <v>0</v>
      </c>
      <c r="AG336" s="127">
        <f t="shared" si="47"/>
        <v>0</v>
      </c>
    </row>
    <row r="337" spans="1:33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 t="e">
        <f t="shared" si="46"/>
        <v>#DIV/0!</v>
      </c>
      <c r="AF337" s="127">
        <f>achats!V335</f>
        <v>0</v>
      </c>
      <c r="AG337" s="127">
        <f t="shared" si="47"/>
        <v>0</v>
      </c>
    </row>
    <row r="338" spans="1:33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 t="e">
        <f t="shared" si="46"/>
        <v>#DIV/0!</v>
      </c>
      <c r="AF338" s="127">
        <f>achats!V336</f>
        <v>0</v>
      </c>
      <c r="AG338" s="127">
        <f t="shared" si="47"/>
        <v>0</v>
      </c>
    </row>
    <row r="339" spans="1:33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 t="e">
        <f t="shared" si="46"/>
        <v>#DIV/0!</v>
      </c>
      <c r="AF339" s="127">
        <f>achats!V337</f>
        <v>0</v>
      </c>
      <c r="AG339" s="127">
        <f t="shared" si="47"/>
        <v>0</v>
      </c>
    </row>
    <row r="340" spans="1:33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 t="e">
        <f t="shared" si="46"/>
        <v>#DIV/0!</v>
      </c>
      <c r="AF340" s="127">
        <f>achats!V338</f>
        <v>0</v>
      </c>
      <c r="AG340" s="127">
        <f t="shared" si="47"/>
        <v>0</v>
      </c>
    </row>
    <row r="341" spans="1:33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 t="e">
        <f t="shared" si="46"/>
        <v>#DIV/0!</v>
      </c>
      <c r="AF341" s="127">
        <f>achats!V339</f>
        <v>0</v>
      </c>
      <c r="AG341" s="127">
        <f t="shared" si="47"/>
        <v>0</v>
      </c>
    </row>
    <row r="342" spans="1:33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 t="e">
        <f t="shared" si="46"/>
        <v>#DIV/0!</v>
      </c>
      <c r="AF342" s="127">
        <f>achats!V340</f>
        <v>0</v>
      </c>
      <c r="AG342" s="127">
        <f t="shared" si="47"/>
        <v>0</v>
      </c>
    </row>
    <row r="343" spans="1:33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 t="e">
        <f t="shared" si="46"/>
        <v>#DIV/0!</v>
      </c>
      <c r="AF343" s="127">
        <f>achats!V341</f>
        <v>0</v>
      </c>
      <c r="AG343" s="127">
        <f t="shared" si="47"/>
        <v>0</v>
      </c>
    </row>
    <row r="344" spans="1:33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 t="e">
        <f t="shared" si="46"/>
        <v>#DIV/0!</v>
      </c>
      <c r="AF344" s="127">
        <f>achats!V342</f>
        <v>0</v>
      </c>
      <c r="AG344" s="127">
        <f t="shared" si="47"/>
        <v>0</v>
      </c>
    </row>
    <row r="345" spans="1:33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 t="e">
        <f t="shared" si="46"/>
        <v>#DIV/0!</v>
      </c>
      <c r="AF345" s="127">
        <f>achats!V343</f>
        <v>0</v>
      </c>
      <c r="AG345" s="127">
        <f t="shared" si="47"/>
        <v>0</v>
      </c>
    </row>
    <row r="346" spans="1:33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 t="e">
        <f t="shared" si="46"/>
        <v>#DIV/0!</v>
      </c>
    </row>
    <row r="347" spans="1:33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 t="e">
        <f t="shared" si="46"/>
        <v>#DIV/0!</v>
      </c>
    </row>
    <row r="348" spans="1:33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 t="e">
        <f t="shared" si="46"/>
        <v>#DIV/0!</v>
      </c>
    </row>
    <row r="349" spans="1:33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 t="e">
        <f t="shared" si="46"/>
        <v>#DIV/0!</v>
      </c>
    </row>
    <row r="350" spans="1:33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 t="e">
        <f t="shared" si="46"/>
        <v>#DIV/0!</v>
      </c>
    </row>
    <row r="351" spans="1:33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 t="e">
        <f t="shared" si="46"/>
        <v>#DIV/0!</v>
      </c>
    </row>
    <row r="352" spans="1:33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 t="e">
        <f t="shared" si="46"/>
        <v>#DIV/0!</v>
      </c>
    </row>
    <row r="353" spans="1:28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 t="e">
        <f t="shared" si="46"/>
        <v>#DIV/0!</v>
      </c>
    </row>
    <row r="354" spans="1:28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 t="e">
        <f t="shared" si="46"/>
        <v>#DIV/0!</v>
      </c>
    </row>
    <row r="355" spans="1:28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 t="e">
        <f t="shared" si="46"/>
        <v>#DIV/0!</v>
      </c>
    </row>
    <row r="356" spans="1:28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 t="e">
        <f t="shared" si="46"/>
        <v>#DIV/0!</v>
      </c>
    </row>
    <row r="357" spans="1:28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 t="e">
        <f t="shared" si="46"/>
        <v>#DIV/0!</v>
      </c>
    </row>
    <row r="358" spans="1:28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 t="e">
        <f t="shared" si="46"/>
        <v>#DIV/0!</v>
      </c>
    </row>
    <row r="359" spans="1:28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 t="e">
        <f t="shared" si="46"/>
        <v>#DIV/0!</v>
      </c>
    </row>
    <row r="360" spans="1:28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 t="e">
        <f t="shared" si="46"/>
        <v>#DIV/0!</v>
      </c>
    </row>
    <row r="361" spans="1:28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 t="e">
        <f t="shared" si="46"/>
        <v>#DIV/0!</v>
      </c>
    </row>
    <row r="362" spans="1:28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 t="e">
        <f t="shared" si="46"/>
        <v>#DIV/0!</v>
      </c>
    </row>
    <row r="363" spans="1:28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 t="e">
        <f t="shared" si="46"/>
        <v>#DIV/0!</v>
      </c>
    </row>
    <row r="364" spans="1:28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 t="e">
        <f t="shared" si="46"/>
        <v>#DIV/0!</v>
      </c>
    </row>
    <row r="365" spans="1:28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 t="e">
        <f t="shared" si="46"/>
        <v>#DIV/0!</v>
      </c>
    </row>
    <row r="366" spans="1:28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 t="e">
        <f t="shared" si="46"/>
        <v>#DIV/0!</v>
      </c>
    </row>
    <row r="367" spans="1:28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 t="e">
        <f t="shared" si="46"/>
        <v>#DIV/0!</v>
      </c>
    </row>
    <row r="368" spans="1:28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 t="e">
        <f t="shared" si="46"/>
        <v>#DIV/0!</v>
      </c>
    </row>
    <row r="369" spans="1:28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 t="e">
        <f t="shared" si="46"/>
        <v>#DIV/0!</v>
      </c>
    </row>
    <row r="370" spans="1:28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 t="e">
        <f t="shared" si="46"/>
        <v>#DIV/0!</v>
      </c>
    </row>
    <row r="371" spans="1:28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 t="e">
        <f t="shared" si="46"/>
        <v>#DIV/0!</v>
      </c>
    </row>
    <row r="372" spans="1:28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 t="e">
        <f t="shared" si="46"/>
        <v>#DIV/0!</v>
      </c>
    </row>
    <row r="373" spans="1:28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 t="e">
        <f t="shared" si="46"/>
        <v>#DIV/0!</v>
      </c>
    </row>
    <row r="374" spans="1:28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 t="e">
        <f t="shared" si="46"/>
        <v>#DIV/0!</v>
      </c>
    </row>
    <row r="375" spans="1:28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 t="e">
        <f t="shared" si="46"/>
        <v>#DIV/0!</v>
      </c>
    </row>
    <row r="376" spans="1:28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 t="e">
        <f t="shared" si="46"/>
        <v>#DIV/0!</v>
      </c>
    </row>
    <row r="377" spans="1:28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 t="e">
        <f t="shared" si="46"/>
        <v>#DIV/0!</v>
      </c>
    </row>
    <row r="378" spans="1:28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 t="e">
        <f t="shared" si="46"/>
        <v>#DIV/0!</v>
      </c>
    </row>
    <row r="379" spans="1:28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 t="e">
        <f t="shared" si="46"/>
        <v>#DIV/0!</v>
      </c>
    </row>
    <row r="380" spans="1:28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 t="e">
        <f t="shared" si="46"/>
        <v>#DIV/0!</v>
      </c>
    </row>
    <row r="381" spans="1:28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 t="e">
        <f t="shared" si="46"/>
        <v>#DIV/0!</v>
      </c>
    </row>
    <row r="382" spans="1:28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 t="e">
        <f t="shared" si="46"/>
        <v>#DIV/0!</v>
      </c>
    </row>
    <row r="383" spans="1:28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 t="e">
        <f t="shared" si="46"/>
        <v>#DIV/0!</v>
      </c>
    </row>
    <row r="384" spans="1:28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 t="e">
        <f t="shared" si="46"/>
        <v>#DIV/0!</v>
      </c>
    </row>
    <row r="385" spans="24:28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 t="e">
        <f t="shared" si="46"/>
        <v>#DIV/0!</v>
      </c>
    </row>
    <row r="386" spans="24:28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 t="e">
        <f t="shared" si="46"/>
        <v>#DIV/0!</v>
      </c>
    </row>
    <row r="387" spans="24:28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 t="e">
        <f t="shared" si="46"/>
        <v>#DIV/0!</v>
      </c>
    </row>
    <row r="388" spans="24:28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 t="e">
        <f t="shared" si="46"/>
        <v>#DIV/0!</v>
      </c>
    </row>
    <row r="389" spans="24:28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 t="e">
        <f t="shared" ref="AB389:AB431" si="52">AA389/$AD$4</f>
        <v>#DIV/0!</v>
      </c>
    </row>
    <row r="390" spans="24:28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 t="e">
        <f t="shared" si="52"/>
        <v>#DIV/0!</v>
      </c>
    </row>
    <row r="391" spans="24:28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 t="e">
        <f t="shared" si="52"/>
        <v>#DIV/0!</v>
      </c>
    </row>
    <row r="392" spans="24:28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 t="e">
        <f t="shared" si="52"/>
        <v>#DIV/0!</v>
      </c>
    </row>
    <row r="393" spans="24:28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 t="e">
        <f t="shared" si="52"/>
        <v>#DIV/0!</v>
      </c>
    </row>
    <row r="394" spans="24:28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 t="e">
        <f t="shared" si="52"/>
        <v>#DIV/0!</v>
      </c>
    </row>
    <row r="395" spans="24:28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 t="e">
        <f t="shared" si="52"/>
        <v>#DIV/0!</v>
      </c>
    </row>
    <row r="396" spans="24:28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 t="e">
        <f t="shared" si="52"/>
        <v>#DIV/0!</v>
      </c>
    </row>
    <row r="397" spans="24:28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 t="e">
        <f t="shared" si="52"/>
        <v>#DIV/0!</v>
      </c>
    </row>
    <row r="398" spans="24:28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 t="e">
        <f t="shared" si="52"/>
        <v>#DIV/0!</v>
      </c>
    </row>
    <row r="399" spans="24:28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 t="e">
        <f t="shared" si="52"/>
        <v>#DIV/0!</v>
      </c>
    </row>
    <row r="400" spans="24:28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 t="e">
        <f t="shared" si="52"/>
        <v>#DIV/0!</v>
      </c>
    </row>
    <row r="401" spans="24:28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 t="e">
        <f t="shared" si="52"/>
        <v>#DIV/0!</v>
      </c>
    </row>
    <row r="402" spans="24:28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 t="e">
        <f t="shared" si="52"/>
        <v>#DIV/0!</v>
      </c>
    </row>
    <row r="403" spans="24:28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 t="e">
        <f t="shared" si="52"/>
        <v>#DIV/0!</v>
      </c>
    </row>
    <row r="404" spans="24:28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 t="e">
        <f t="shared" si="52"/>
        <v>#DIV/0!</v>
      </c>
    </row>
    <row r="405" spans="24:28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 t="e">
        <f t="shared" si="52"/>
        <v>#DIV/0!</v>
      </c>
    </row>
    <row r="406" spans="24:28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 t="e">
        <f t="shared" si="52"/>
        <v>#DIV/0!</v>
      </c>
    </row>
    <row r="407" spans="24:28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 t="e">
        <f t="shared" si="52"/>
        <v>#DIV/0!</v>
      </c>
    </row>
    <row r="408" spans="24:28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 t="e">
        <f t="shared" si="52"/>
        <v>#DIV/0!</v>
      </c>
    </row>
    <row r="409" spans="24:28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 t="e">
        <f t="shared" si="52"/>
        <v>#DIV/0!</v>
      </c>
    </row>
    <row r="410" spans="24:28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 t="e">
        <f t="shared" si="52"/>
        <v>#DIV/0!</v>
      </c>
    </row>
    <row r="411" spans="24:28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 t="e">
        <f t="shared" si="52"/>
        <v>#DIV/0!</v>
      </c>
    </row>
    <row r="412" spans="24:28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 t="e">
        <f t="shared" si="52"/>
        <v>#DIV/0!</v>
      </c>
    </row>
    <row r="413" spans="24:28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 t="e">
        <f t="shared" si="52"/>
        <v>#DIV/0!</v>
      </c>
    </row>
    <row r="414" spans="24:28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 t="e">
        <f t="shared" si="52"/>
        <v>#DIV/0!</v>
      </c>
    </row>
    <row r="415" spans="24:28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 t="e">
        <f t="shared" si="52"/>
        <v>#DIV/0!</v>
      </c>
    </row>
    <row r="416" spans="24:28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 t="e">
        <f t="shared" si="52"/>
        <v>#DIV/0!</v>
      </c>
    </row>
    <row r="417" spans="24:28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 t="e">
        <f t="shared" si="52"/>
        <v>#DIV/0!</v>
      </c>
    </row>
    <row r="418" spans="24:28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 t="e">
        <f t="shared" si="52"/>
        <v>#DIV/0!</v>
      </c>
    </row>
    <row r="419" spans="24:28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 t="e">
        <f t="shared" si="52"/>
        <v>#DIV/0!</v>
      </c>
    </row>
    <row r="420" spans="24:28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 t="e">
        <f t="shared" si="52"/>
        <v>#DIV/0!</v>
      </c>
    </row>
    <row r="421" spans="24:28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 t="e">
        <f t="shared" si="52"/>
        <v>#DIV/0!</v>
      </c>
    </row>
    <row r="422" spans="24:28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 t="e">
        <f t="shared" si="52"/>
        <v>#DIV/0!</v>
      </c>
    </row>
    <row r="423" spans="24:28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 t="e">
        <f t="shared" si="52"/>
        <v>#DIV/0!</v>
      </c>
    </row>
    <row r="424" spans="24:28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 t="e">
        <f t="shared" si="52"/>
        <v>#DIV/0!</v>
      </c>
    </row>
    <row r="425" spans="24:28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 t="e">
        <f t="shared" si="52"/>
        <v>#DIV/0!</v>
      </c>
    </row>
    <row r="426" spans="24:28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 t="e">
        <f t="shared" si="52"/>
        <v>#DIV/0!</v>
      </c>
    </row>
    <row r="427" spans="24:28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 t="e">
        <f t="shared" si="52"/>
        <v>#DIV/0!</v>
      </c>
    </row>
    <row r="428" spans="24:28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 t="e">
        <f t="shared" si="52"/>
        <v>#DIV/0!</v>
      </c>
    </row>
    <row r="429" spans="24:28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 t="e">
        <f t="shared" si="52"/>
        <v>#DIV/0!</v>
      </c>
    </row>
    <row r="430" spans="24:28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 t="e">
        <f t="shared" si="52"/>
        <v>#DIV/0!</v>
      </c>
    </row>
    <row r="431" spans="24:28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 t="e">
        <f t="shared" si="52"/>
        <v>#DIV/0!</v>
      </c>
    </row>
  </sheetData>
  <mergeCells count="28">
    <mergeCell ref="R13:U14"/>
    <mergeCell ref="V13:V14"/>
    <mergeCell ref="Q15:V15"/>
    <mergeCell ref="R16:U17"/>
    <mergeCell ref="V16:V17"/>
    <mergeCell ref="C111:E111"/>
    <mergeCell ref="L111:M111"/>
    <mergeCell ref="Q18:V18"/>
    <mergeCell ref="R19:U20"/>
    <mergeCell ref="V19:V20"/>
    <mergeCell ref="Q21:V21"/>
    <mergeCell ref="R22:U23"/>
    <mergeCell ref="V22:V23"/>
    <mergeCell ref="Q24:V24"/>
    <mergeCell ref="R100:U101"/>
    <mergeCell ref="V100:V101"/>
    <mergeCell ref="C2:E2"/>
    <mergeCell ref="L2:M2"/>
    <mergeCell ref="Q3:V3"/>
    <mergeCell ref="R4:U5"/>
    <mergeCell ref="V4:V5"/>
    <mergeCell ref="Q12:V12"/>
    <mergeCell ref="Q6:V6"/>
    <mergeCell ref="R7:U8"/>
    <mergeCell ref="V7:V8"/>
    <mergeCell ref="Q9:V9"/>
    <mergeCell ref="R10:U11"/>
    <mergeCell ref="V10:V11"/>
  </mergeCells>
  <dataValidations count="1">
    <dataValidation type="list" allowBlank="1" showInputMessage="1" showErrorMessage="1" sqref="M114:M214" xr:uid="{00000000-0002-0000-0400-000000000000}">
      <formula1>$A$218:$A$230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4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4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4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4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3" tint="0.39997558519241921"/>
  </sheetPr>
  <dimension ref="A2:AG431"/>
  <sheetViews>
    <sheetView topLeftCell="A186" zoomScaleNormal="100" workbookViewId="0">
      <selection activeCell="L111" sqref="L111:M111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519531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/>
      <c r="D2" s="195"/>
      <c r="E2" s="196"/>
      <c r="F2" s="67"/>
      <c r="K2" s="129" t="s">
        <v>135</v>
      </c>
      <c r="L2" s="194"/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 t="e">
        <f>AA4/$AD$4</f>
        <v>#DIV/0!</v>
      </c>
      <c r="AD4" s="71">
        <f>SUM(AA:AA)</f>
        <v>0</v>
      </c>
      <c r="AF4" s="109" t="s">
        <v>162</v>
      </c>
      <c r="AG4" s="109" t="s">
        <v>8</v>
      </c>
    </row>
    <row r="5" spans="1:33" ht="13.5" customHeight="1" thickBot="1" x14ac:dyDescent="0.2">
      <c r="A5" s="103"/>
      <c r="B5" s="126" t="str">
        <f>IF(A5="","",VLOOKUP(A5,'Rég clients'!A:B,2,0))</f>
        <v/>
      </c>
      <c r="C5" s="123"/>
      <c r="D5" s="123"/>
      <c r="E5" s="124"/>
      <c r="F5" s="125"/>
      <c r="G5" s="106" t="e">
        <f>B5*D5</f>
        <v>#VALUE!</v>
      </c>
      <c r="H5" s="104" t="e">
        <f>SUM(G5:G105)</f>
        <v>#VALUE!</v>
      </c>
      <c r="I5" s="107"/>
      <c r="J5" s="128" t="str">
        <f>IF(I5="","",VLOOKUP(I5,'Rég clients'!A:B,2,0))</f>
        <v/>
      </c>
      <c r="K5" s="123"/>
      <c r="L5" s="123"/>
      <c r="M5" s="123"/>
      <c r="N5" s="123"/>
      <c r="O5" s="3" t="e">
        <f>J5*L5</f>
        <v>#VALUE!</v>
      </c>
      <c r="P5" s="54" t="e">
        <f>SUM(O5:O105)</f>
        <v>#VALUE!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0</v>
      </c>
      <c r="Z5" s="7">
        <f t="shared" ref="Z5:Z68" si="2">SUMIF(M:M,A219,L:L)</f>
        <v>0</v>
      </c>
      <c r="AA5" s="7">
        <f t="shared" ref="AA5:AA68" si="3">SUM(Y5:Z5)</f>
        <v>0</v>
      </c>
      <c r="AB5" s="72" t="e">
        <f t="shared" ref="AB5:AB68" si="4">AA5/$AD$4</f>
        <v>#DIV/0!</v>
      </c>
      <c r="AD5" s="74" t="e">
        <f>SUM(AB4:AB431)</f>
        <v>#DIV/0!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/>
      <c r="B6" s="126" t="str">
        <f>IF(A6="","",VLOOKUP(A6,'Rég clients'!A:B,2,0))</f>
        <v/>
      </c>
      <c r="C6" s="123"/>
      <c r="D6" s="123"/>
      <c r="E6" s="124"/>
      <c r="F6" s="125"/>
      <c r="G6" s="106" t="e">
        <f t="shared" ref="G6:G69" si="5">B6*D6</f>
        <v>#VALUE!</v>
      </c>
      <c r="I6" s="107"/>
      <c r="J6" s="128" t="str">
        <f>IF(I6="","",VLOOKUP(I6,'Rég clients'!A:B,2,0))</f>
        <v/>
      </c>
      <c r="K6" s="123"/>
      <c r="L6" s="123"/>
      <c r="M6" s="123"/>
      <c r="N6" s="123"/>
      <c r="O6" s="3" t="e">
        <f t="shared" ref="O6:O69" si="6">J6*L6</f>
        <v>#VALUE!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0</v>
      </c>
      <c r="Z6" s="7">
        <f t="shared" si="2"/>
        <v>0</v>
      </c>
      <c r="AA6" s="7">
        <f t="shared" si="3"/>
        <v>0</v>
      </c>
      <c r="AB6" s="72" t="e">
        <f t="shared" si="4"/>
        <v>#DIV/0!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/>
      <c r="B7" s="126" t="str">
        <f>IF(A7="","",VLOOKUP(A7,'Rég clients'!A:B,2,0))</f>
        <v/>
      </c>
      <c r="C7" s="123"/>
      <c r="D7" s="123"/>
      <c r="E7" s="124"/>
      <c r="F7" s="125"/>
      <c r="G7" s="106" t="e">
        <f t="shared" si="5"/>
        <v>#VALUE!</v>
      </c>
      <c r="I7" s="107"/>
      <c r="J7" s="128" t="str">
        <f>IF(I7="","",VLOOKUP(I7,'Rég clients'!A:B,2,0))</f>
        <v/>
      </c>
      <c r="K7" s="123"/>
      <c r="L7" s="123"/>
      <c r="M7" s="123"/>
      <c r="N7" s="123"/>
      <c r="O7" s="3" t="e">
        <f t="shared" si="6"/>
        <v>#VALUE!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 t="e">
        <f t="shared" si="4"/>
        <v>#DIV/0!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/>
      <c r="B8" s="126" t="str">
        <f>IF(A8="","",VLOOKUP(A8,'Rég clients'!A:B,2,0))</f>
        <v/>
      </c>
      <c r="C8" s="123"/>
      <c r="D8" s="123"/>
      <c r="E8" s="124"/>
      <c r="F8" s="125"/>
      <c r="G8" s="106" t="e">
        <f t="shared" si="5"/>
        <v>#VALUE!</v>
      </c>
      <c r="I8" s="107"/>
      <c r="J8" s="128" t="str">
        <f>IF(I8="","",VLOOKUP(I8,'Rég clients'!A:B,2,0))</f>
        <v/>
      </c>
      <c r="K8" s="123"/>
      <c r="L8" s="123"/>
      <c r="M8" s="123"/>
      <c r="N8" s="123"/>
      <c r="O8" s="3" t="e">
        <f t="shared" si="6"/>
        <v>#VALUE!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 t="e">
        <f t="shared" si="4"/>
        <v>#DIV/0!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/>
      <c r="B9" s="126" t="str">
        <f>IF(A9="","",VLOOKUP(A9,'Rég clients'!A:B,2,0))</f>
        <v/>
      </c>
      <c r="C9" s="123"/>
      <c r="D9" s="123"/>
      <c r="E9" s="124"/>
      <c r="F9" s="125"/>
      <c r="G9" s="106" t="e">
        <f t="shared" si="5"/>
        <v>#VALUE!</v>
      </c>
      <c r="I9" s="107"/>
      <c r="J9" s="128" t="str">
        <f>IF(I9="","",VLOOKUP(I9,'Rég clients'!A:B,2,0))</f>
        <v/>
      </c>
      <c r="K9" s="123"/>
      <c r="L9" s="123"/>
      <c r="M9" s="123"/>
      <c r="N9" s="123"/>
      <c r="O9" s="3" t="e">
        <f t="shared" si="6"/>
        <v>#VALUE!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 t="e">
        <f t="shared" si="4"/>
        <v>#DIV/0!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/>
      <c r="B10" s="126" t="str">
        <f>IF(A10="","",VLOOKUP(A10,'Rég clients'!A:B,2,0))</f>
        <v/>
      </c>
      <c r="C10" s="123"/>
      <c r="D10" s="123"/>
      <c r="E10" s="124"/>
      <c r="F10" s="125"/>
      <c r="G10" s="106" t="e">
        <f t="shared" si="5"/>
        <v>#VALUE!</v>
      </c>
      <c r="I10" s="107"/>
      <c r="J10" s="128" t="str">
        <f>IF(I10="","",VLOOKUP(I10,'Rég clients'!A:B,2,0))</f>
        <v/>
      </c>
      <c r="K10" s="123"/>
      <c r="L10" s="123"/>
      <c r="M10" s="123"/>
      <c r="N10" s="123"/>
      <c r="O10" s="3" t="e">
        <f t="shared" si="6"/>
        <v>#VALUE!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 t="e">
        <f t="shared" si="4"/>
        <v>#DIV/0!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/>
      <c r="B11" s="126" t="str">
        <f>IF(A11="","",VLOOKUP(A11,'Rég clients'!A:B,2,0))</f>
        <v/>
      </c>
      <c r="C11" s="123"/>
      <c r="D11" s="123"/>
      <c r="E11" s="124"/>
      <c r="F11" s="125"/>
      <c r="G11" s="106" t="e">
        <f t="shared" si="5"/>
        <v>#VALUE!</v>
      </c>
      <c r="I11" s="107"/>
      <c r="J11" s="128" t="str">
        <f>IF(I11="","",VLOOKUP(I11,'Rég clients'!A:B,2,0))</f>
        <v/>
      </c>
      <c r="K11" s="123"/>
      <c r="L11" s="123"/>
      <c r="M11" s="123"/>
      <c r="N11" s="123"/>
      <c r="O11" s="3" t="e">
        <f t="shared" si="6"/>
        <v>#VALUE!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 t="e">
        <f t="shared" si="4"/>
        <v>#DIV/0!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/>
      <c r="B12" s="126" t="str">
        <f>IF(A12="","",VLOOKUP(A12,'Rég clients'!A:B,2,0))</f>
        <v/>
      </c>
      <c r="C12" s="123"/>
      <c r="D12" s="123"/>
      <c r="E12" s="124"/>
      <c r="F12" s="125"/>
      <c r="G12" s="106" t="e">
        <f t="shared" si="5"/>
        <v>#VALUE!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 t="e">
        <f t="shared" si="4"/>
        <v>#DIV/0!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/>
      <c r="B13" s="126" t="str">
        <f>IF(A13="","",VLOOKUP(A13,'Rég clients'!A:B,2,0))</f>
        <v/>
      </c>
      <c r="C13" s="123"/>
      <c r="D13" s="123"/>
      <c r="E13" s="124"/>
      <c r="F13" s="125"/>
      <c r="G13" s="106" t="e">
        <f t="shared" si="5"/>
        <v>#VALUE!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 t="e">
        <f t="shared" si="4"/>
        <v>#DIV/0!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 t="e">
        <f t="shared" si="4"/>
        <v>#DIV/0!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 t="e">
        <f t="shared" si="4"/>
        <v>#DIV/0!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 t="e">
        <f t="shared" si="4"/>
        <v>#DIV/0!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 t="e">
        <f t="shared" si="4"/>
        <v>#DIV/0!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 t="e">
        <f t="shared" si="4"/>
        <v>#DIV/0!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 t="e">
        <f t="shared" si="4"/>
        <v>#DIV/0!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 t="e">
        <f t="shared" si="4"/>
        <v>#DIV/0!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 t="e">
        <f t="shared" si="4"/>
        <v>#DIV/0!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 t="e">
        <f t="shared" si="4"/>
        <v>#DIV/0!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 t="e">
        <f t="shared" si="4"/>
        <v>#DIV/0!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 t="e">
        <f t="shared" si="4"/>
        <v>#DIV/0!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 t="e">
        <f t="shared" si="4"/>
        <v>#DIV/0!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 t="e">
        <f t="shared" si="4"/>
        <v>#DIV/0!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 t="e">
        <f t="shared" si="4"/>
        <v>#DIV/0!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 t="e">
        <f t="shared" si="4"/>
        <v>#DIV/0!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 t="e">
        <f t="shared" si="4"/>
        <v>#DIV/0!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 t="e">
        <f t="shared" si="4"/>
        <v>#DIV/0!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 t="e">
        <f t="shared" si="4"/>
        <v>#DIV/0!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 t="e">
        <f t="shared" si="4"/>
        <v>#DIV/0!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 t="e">
        <f t="shared" si="4"/>
        <v>#DIV/0!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 t="e">
        <f t="shared" si="4"/>
        <v>#DIV/0!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 t="e">
        <f t="shared" si="4"/>
        <v>#DIV/0!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 t="e">
        <f t="shared" si="4"/>
        <v>#DIV/0!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 t="e">
        <f t="shared" si="4"/>
        <v>#DIV/0!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 t="e">
        <f t="shared" si="4"/>
        <v>#DIV/0!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 t="e">
        <f t="shared" si="4"/>
        <v>#DIV/0!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 t="e">
        <f t="shared" si="4"/>
        <v>#DIV/0!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 t="e">
        <f t="shared" si="4"/>
        <v>#DIV/0!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 t="e">
        <f t="shared" si="4"/>
        <v>#DIV/0!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 t="e">
        <f t="shared" si="4"/>
        <v>#DIV/0!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 t="e">
        <f t="shared" si="4"/>
        <v>#DIV/0!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 t="e">
        <f t="shared" si="4"/>
        <v>#DIV/0!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 t="e">
        <f t="shared" si="4"/>
        <v>#DIV/0!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 t="e">
        <f t="shared" si="4"/>
        <v>#DIV/0!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 t="e">
        <f t="shared" si="4"/>
        <v>#DIV/0!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 t="e">
        <f t="shared" si="4"/>
        <v>#DIV/0!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 t="e">
        <f t="shared" si="4"/>
        <v>#DIV/0!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 t="e">
        <f t="shared" si="4"/>
        <v>#DIV/0!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 t="e">
        <f t="shared" si="4"/>
        <v>#DIV/0!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 t="e">
        <f t="shared" si="4"/>
        <v>#DIV/0!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 t="e">
        <f t="shared" si="4"/>
        <v>#DIV/0!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 t="e">
        <f t="shared" si="4"/>
        <v>#DIV/0!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 t="e">
        <f t="shared" si="4"/>
        <v>#DIV/0!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 t="e">
        <f t="shared" si="4"/>
        <v>#DIV/0!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 t="e">
        <f t="shared" si="4"/>
        <v>#DIV/0!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 t="e">
        <f t="shared" si="4"/>
        <v>#DIV/0!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 t="e">
        <f t="shared" si="4"/>
        <v>#DIV/0!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 t="e">
        <f t="shared" si="4"/>
        <v>#DIV/0!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 t="e">
        <f t="shared" si="4"/>
        <v>#DIV/0!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 t="e">
        <f t="shared" si="4"/>
        <v>#DIV/0!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 t="e">
        <f t="shared" si="4"/>
        <v>#DIV/0!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 t="e">
        <f t="shared" si="4"/>
        <v>#DIV/0!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 t="e">
        <f t="shared" si="4"/>
        <v>#DIV/0!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 t="e">
        <f t="shared" si="4"/>
        <v>#DIV/0!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 t="e">
        <f t="shared" si="4"/>
        <v>#DIV/0!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 t="e">
        <f t="shared" ref="AB69:AB132" si="12">AA69/$AD$4</f>
        <v>#DIV/0!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 t="e">
        <f t="shared" si="12"/>
        <v>#DIV/0!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 t="e">
        <f t="shared" si="12"/>
        <v>#DIV/0!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 t="e">
        <f t="shared" si="12"/>
        <v>#DIV/0!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 t="e">
        <f t="shared" si="12"/>
        <v>#DIV/0!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 t="e">
        <f t="shared" si="12"/>
        <v>#DIV/0!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 t="e">
        <f t="shared" si="12"/>
        <v>#DIV/0!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 t="e">
        <f t="shared" si="12"/>
        <v>#DIV/0!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 t="e">
        <f t="shared" si="12"/>
        <v>#DIV/0!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 t="e">
        <f t="shared" si="12"/>
        <v>#DIV/0!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 t="e">
        <f t="shared" si="12"/>
        <v>#DIV/0!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 t="e">
        <f t="shared" si="12"/>
        <v>#DIV/0!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 t="e">
        <f t="shared" si="12"/>
        <v>#DIV/0!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 t="e">
        <f t="shared" si="12"/>
        <v>#DIV/0!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 t="e">
        <f t="shared" si="12"/>
        <v>#DIV/0!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 t="e">
        <f t="shared" si="12"/>
        <v>#DIV/0!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 t="e">
        <f t="shared" si="12"/>
        <v>#DIV/0!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 t="e">
        <f t="shared" si="12"/>
        <v>#DIV/0!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 t="e">
        <f t="shared" si="12"/>
        <v>#DIV/0!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 t="e">
        <f t="shared" si="12"/>
        <v>#DIV/0!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 t="e">
        <f t="shared" si="12"/>
        <v>#DIV/0!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 t="e">
        <f t="shared" si="12"/>
        <v>#DIV/0!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 t="e">
        <f t="shared" si="12"/>
        <v>#DIV/0!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 t="e">
        <f t="shared" si="12"/>
        <v>#DIV/0!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 t="e">
        <f t="shared" si="12"/>
        <v>#DIV/0!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 t="e">
        <f t="shared" si="12"/>
        <v>#DIV/0!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 t="e">
        <f t="shared" si="12"/>
        <v>#DIV/0!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 t="e">
        <f t="shared" si="12"/>
        <v>#DIV/0!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 t="e">
        <f t="shared" si="12"/>
        <v>#DIV/0!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 t="e">
        <f t="shared" si="12"/>
        <v>#DIV/0!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 t="e">
        <f t="shared" si="12"/>
        <v>#DIV/0!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 t="e">
        <f t="shared" si="12"/>
        <v>#DIV/0!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 t="e">
        <f t="shared" si="12"/>
        <v>#DIV/0!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 t="e">
        <f t="shared" si="12"/>
        <v>#DIV/0!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 t="e">
        <f t="shared" si="12"/>
        <v>#DIV/0!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 t="e">
        <f t="shared" si="12"/>
        <v>#DIV/0!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 t="e">
        <f t="shared" si="12"/>
        <v>#DIV/0!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 t="e">
        <f t="shared" si="12"/>
        <v>#DIV/0!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 t="e">
        <f t="shared" si="12"/>
        <v>#DIV/0!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 t="e">
        <f t="shared" si="12"/>
        <v>#DIV/0!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 t="e">
        <f t="shared" si="12"/>
        <v>#DIV/0!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 t="e">
        <f t="shared" si="12"/>
        <v>#DIV/0!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/>
      <c r="D111" s="195"/>
      <c r="E111" s="196"/>
      <c r="F111" s="67"/>
      <c r="K111" s="129" t="s">
        <v>133</v>
      </c>
      <c r="L111" s="194"/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 t="e">
        <f t="shared" si="12"/>
        <v>#DIV/0!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 t="e">
        <f t="shared" si="12"/>
        <v>#DIV/0!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 t="e">
        <f t="shared" si="12"/>
        <v>#DIV/0!</v>
      </c>
      <c r="AF113" s="127">
        <f>achats!V111</f>
        <v>0</v>
      </c>
      <c r="AG113" s="127">
        <f t="shared" si="15"/>
        <v>0</v>
      </c>
    </row>
    <row r="114" spans="1:33" x14ac:dyDescent="0.15">
      <c r="A114" s="103"/>
      <c r="B114" s="126" t="str">
        <f>IF(A114="","",VLOOKUP(A114,'Rég clients'!A:B,2,0))</f>
        <v/>
      </c>
      <c r="C114" s="123"/>
      <c r="D114" s="123"/>
      <c r="E114" s="123"/>
      <c r="F114" s="123"/>
      <c r="G114" s="130" t="e">
        <f>B114*D114</f>
        <v>#VALUE!</v>
      </c>
      <c r="H114" s="54" t="e">
        <f>SUM(G114:G214)</f>
        <v>#VALUE!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 t="e">
        <f t="shared" si="12"/>
        <v>#DIV/0!</v>
      </c>
      <c r="AF114" s="127">
        <f>achats!V112</f>
        <v>0</v>
      </c>
      <c r="AG114" s="127">
        <f t="shared" si="15"/>
        <v>0</v>
      </c>
    </row>
    <row r="115" spans="1:33" x14ac:dyDescent="0.15">
      <c r="A115" s="103"/>
      <c r="B115" s="126" t="str">
        <f>IF(A115="","",VLOOKUP(A115,'Rég clients'!A:B,2,0))</f>
        <v/>
      </c>
      <c r="C115" s="123"/>
      <c r="D115" s="123"/>
      <c r="E115" s="123"/>
      <c r="F115" s="123"/>
      <c r="G115" s="130" t="e">
        <f t="shared" ref="G115:G178" si="16">B115*D115</f>
        <v>#VALUE!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 t="e">
        <f t="shared" si="12"/>
        <v>#DIV/0!</v>
      </c>
      <c r="AF115" s="127">
        <f>achats!V113</f>
        <v>0</v>
      </c>
      <c r="AG115" s="127">
        <f t="shared" si="15"/>
        <v>0</v>
      </c>
    </row>
    <row r="116" spans="1:33" x14ac:dyDescent="0.15">
      <c r="A116" s="103"/>
      <c r="B116" s="126" t="str">
        <f>IF(A116="","",VLOOKUP(A116,'Rég clients'!A:B,2,0))</f>
        <v/>
      </c>
      <c r="C116" s="123"/>
      <c r="D116" s="123"/>
      <c r="E116" s="123"/>
      <c r="F116" s="123"/>
      <c r="G116" s="130" t="e">
        <f t="shared" si="16"/>
        <v>#VALUE!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 t="e">
        <f t="shared" si="12"/>
        <v>#DIV/0!</v>
      </c>
      <c r="AF116" s="127">
        <f>achats!V114</f>
        <v>0</v>
      </c>
      <c r="AG116" s="127">
        <f t="shared" si="15"/>
        <v>0</v>
      </c>
    </row>
    <row r="117" spans="1:33" x14ac:dyDescent="0.15">
      <c r="A117" s="103"/>
      <c r="B117" s="126" t="str">
        <f>IF(A117="","",VLOOKUP(A117,'Rég clients'!A:B,2,0))</f>
        <v/>
      </c>
      <c r="C117" s="123"/>
      <c r="D117" s="123"/>
      <c r="E117" s="123"/>
      <c r="F117" s="123"/>
      <c r="G117" s="130" t="e">
        <f t="shared" si="16"/>
        <v>#VALUE!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 t="e">
        <f t="shared" si="12"/>
        <v>#DIV/0!</v>
      </c>
      <c r="AF117" s="127">
        <f>achats!V115</f>
        <v>0</v>
      </c>
      <c r="AG117" s="127">
        <f t="shared" si="15"/>
        <v>0</v>
      </c>
    </row>
    <row r="118" spans="1:33" x14ac:dyDescent="0.15">
      <c r="A118" s="103"/>
      <c r="B118" s="126" t="str">
        <f>IF(A118="","",VLOOKUP(A118,'Rég clients'!A:B,2,0))</f>
        <v/>
      </c>
      <c r="C118" s="123"/>
      <c r="D118" s="123"/>
      <c r="E118" s="123"/>
      <c r="F118" s="123"/>
      <c r="G118" s="130" t="e">
        <f t="shared" si="16"/>
        <v>#VALUE!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 t="e">
        <f t="shared" si="12"/>
        <v>#DIV/0!</v>
      </c>
      <c r="AF118" s="127">
        <f>achats!V116</f>
        <v>0</v>
      </c>
      <c r="AG118" s="127">
        <f t="shared" si="15"/>
        <v>0</v>
      </c>
    </row>
    <row r="119" spans="1:33" x14ac:dyDescent="0.15">
      <c r="A119" s="103"/>
      <c r="B119" s="126" t="str">
        <f>IF(A119="","",VLOOKUP(A119,'Rég clients'!A:B,2,0))</f>
        <v/>
      </c>
      <c r="C119" s="123"/>
      <c r="D119" s="123"/>
      <c r="E119" s="123"/>
      <c r="F119" s="123"/>
      <c r="G119" s="130" t="e">
        <f t="shared" si="16"/>
        <v>#VALUE!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 t="e">
        <f t="shared" si="12"/>
        <v>#DIV/0!</v>
      </c>
      <c r="AF119" s="127">
        <f>achats!V117</f>
        <v>0</v>
      </c>
      <c r="AG119" s="127">
        <f t="shared" si="15"/>
        <v>0</v>
      </c>
    </row>
    <row r="120" spans="1:33" x14ac:dyDescent="0.15">
      <c r="A120" s="103"/>
      <c r="B120" s="126" t="str">
        <f>IF(A120="","",VLOOKUP(A120,'Rég clients'!A:B,2,0))</f>
        <v/>
      </c>
      <c r="C120" s="123"/>
      <c r="D120" s="123"/>
      <c r="E120" s="123"/>
      <c r="F120" s="123"/>
      <c r="G120" s="130" t="e">
        <f t="shared" si="16"/>
        <v>#VALUE!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 t="e">
        <f t="shared" si="12"/>
        <v>#DIV/0!</v>
      </c>
      <c r="AF120" s="127">
        <f>achats!V118</f>
        <v>0</v>
      </c>
      <c r="AG120" s="127">
        <f t="shared" si="15"/>
        <v>0</v>
      </c>
    </row>
    <row r="121" spans="1:33" x14ac:dyDescent="0.15">
      <c r="A121" s="103"/>
      <c r="B121" s="126" t="str">
        <f>IF(A121="","",VLOOKUP(A121,'Rég clients'!A:B,2,0))</f>
        <v/>
      </c>
      <c r="C121" s="123"/>
      <c r="D121" s="123"/>
      <c r="E121" s="123"/>
      <c r="F121" s="123"/>
      <c r="G121" s="130" t="e">
        <f t="shared" si="16"/>
        <v>#VALUE!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 t="e">
        <f t="shared" si="12"/>
        <v>#DIV/0!</v>
      </c>
      <c r="AF121" s="127">
        <f>achats!V119</f>
        <v>0</v>
      </c>
      <c r="AG121" s="127">
        <f t="shared" si="15"/>
        <v>0</v>
      </c>
    </row>
    <row r="122" spans="1:33" x14ac:dyDescent="0.15">
      <c r="A122" s="103"/>
      <c r="B122" s="126" t="str">
        <f>IF(A122="","",VLOOKUP(A122,'Rég clients'!A:B,2,0))</f>
        <v/>
      </c>
      <c r="C122" s="123"/>
      <c r="D122" s="123"/>
      <c r="E122" s="123"/>
      <c r="F122" s="123"/>
      <c r="G122" s="130" t="e">
        <f t="shared" si="16"/>
        <v>#VALUE!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 t="e">
        <f t="shared" si="12"/>
        <v>#DIV/0!</v>
      </c>
      <c r="AF122" s="127">
        <f>achats!V120</f>
        <v>0</v>
      </c>
      <c r="AG122" s="127">
        <f t="shared" si="15"/>
        <v>0</v>
      </c>
    </row>
    <row r="123" spans="1:33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 t="e">
        <f t="shared" si="12"/>
        <v>#DIV/0!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 t="e">
        <f t="shared" si="12"/>
        <v>#DIV/0!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 t="e">
        <f t="shared" si="12"/>
        <v>#DIV/0!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 t="e">
        <f t="shared" si="12"/>
        <v>#DIV/0!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 t="e">
        <f t="shared" si="12"/>
        <v>#DIV/0!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 t="e">
        <f t="shared" si="12"/>
        <v>#DIV/0!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 t="e">
        <f t="shared" si="12"/>
        <v>#DIV/0!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 t="e">
        <f t="shared" si="12"/>
        <v>#DIV/0!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 t="e">
        <f t="shared" si="12"/>
        <v>#DIV/0!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 t="e">
        <f t="shared" si="12"/>
        <v>#DIV/0!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 t="e">
        <f t="shared" ref="AB133:AB196" si="22">AA133/$AD$4</f>
        <v>#DIV/0!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 t="e">
        <f t="shared" si="22"/>
        <v>#DIV/0!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 t="e">
        <f t="shared" si="22"/>
        <v>#DIV/0!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 t="e">
        <f t="shared" si="22"/>
        <v>#DIV/0!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 t="e">
        <f t="shared" si="22"/>
        <v>#DIV/0!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 t="e">
        <f t="shared" si="22"/>
        <v>#DIV/0!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 t="e">
        <f t="shared" si="22"/>
        <v>#DIV/0!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 t="e">
        <f t="shared" si="22"/>
        <v>#DIV/0!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 t="e">
        <f t="shared" si="22"/>
        <v>#DIV/0!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 t="e">
        <f t="shared" si="22"/>
        <v>#DIV/0!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 t="e">
        <f t="shared" si="22"/>
        <v>#DIV/0!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 t="e">
        <f t="shared" si="22"/>
        <v>#DIV/0!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 t="e">
        <f t="shared" si="22"/>
        <v>#DIV/0!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 t="e">
        <f t="shared" si="22"/>
        <v>#DIV/0!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 t="e">
        <f t="shared" si="22"/>
        <v>#DIV/0!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 t="e">
        <f t="shared" si="22"/>
        <v>#DIV/0!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 t="e">
        <f t="shared" si="22"/>
        <v>#DIV/0!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 t="e">
        <f t="shared" si="22"/>
        <v>#DIV/0!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 t="e">
        <f t="shared" si="22"/>
        <v>#DIV/0!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 t="e">
        <f t="shared" si="22"/>
        <v>#DIV/0!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 t="e">
        <f t="shared" si="22"/>
        <v>#DIV/0!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 t="e">
        <f t="shared" si="22"/>
        <v>#DIV/0!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 t="e">
        <f t="shared" si="22"/>
        <v>#DIV/0!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 t="e">
        <f t="shared" si="22"/>
        <v>#DIV/0!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 t="e">
        <f t="shared" si="22"/>
        <v>#DIV/0!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 t="e">
        <f t="shared" si="22"/>
        <v>#DIV/0!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 t="e">
        <f t="shared" si="22"/>
        <v>#DIV/0!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 t="e">
        <f t="shared" si="22"/>
        <v>#DIV/0!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 t="e">
        <f t="shared" si="22"/>
        <v>#DIV/0!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 t="e">
        <f t="shared" si="22"/>
        <v>#DIV/0!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 t="e">
        <f t="shared" si="22"/>
        <v>#DIV/0!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 t="e">
        <f t="shared" si="22"/>
        <v>#DIV/0!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 t="e">
        <f t="shared" si="22"/>
        <v>#DIV/0!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 t="e">
        <f t="shared" si="22"/>
        <v>#DIV/0!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 t="e">
        <f t="shared" si="22"/>
        <v>#DIV/0!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 t="e">
        <f t="shared" si="22"/>
        <v>#DIV/0!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 t="e">
        <f t="shared" si="22"/>
        <v>#DIV/0!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 t="e">
        <f t="shared" si="22"/>
        <v>#DIV/0!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 t="e">
        <f t="shared" si="22"/>
        <v>#DIV/0!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 t="e">
        <f t="shared" si="22"/>
        <v>#DIV/0!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 t="e">
        <f t="shared" si="22"/>
        <v>#DIV/0!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 t="e">
        <f t="shared" si="22"/>
        <v>#DIV/0!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 t="e">
        <f t="shared" si="22"/>
        <v>#DIV/0!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 t="e">
        <f t="shared" si="22"/>
        <v>#DIV/0!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 t="e">
        <f t="shared" si="22"/>
        <v>#DIV/0!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 t="e">
        <f t="shared" si="22"/>
        <v>#DIV/0!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 t="e">
        <f t="shared" si="22"/>
        <v>#DIV/0!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 t="e">
        <f t="shared" si="22"/>
        <v>#DIV/0!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 t="e">
        <f t="shared" si="22"/>
        <v>#DIV/0!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 t="e">
        <f t="shared" si="22"/>
        <v>#DIV/0!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 t="e">
        <f t="shared" si="22"/>
        <v>#DIV/0!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 t="e">
        <f t="shared" si="22"/>
        <v>#DIV/0!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 t="e">
        <f t="shared" si="22"/>
        <v>#DIV/0!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 t="e">
        <f t="shared" si="22"/>
        <v>#DIV/0!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 t="e">
        <f t="shared" si="22"/>
        <v>#DIV/0!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 t="e">
        <f t="shared" si="22"/>
        <v>#DIV/0!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 t="e">
        <f t="shared" si="22"/>
        <v>#DIV/0!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 t="e">
        <f t="shared" si="22"/>
        <v>#DIV/0!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 t="e">
        <f t="shared" si="22"/>
        <v>#DIV/0!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 t="e">
        <f t="shared" si="22"/>
        <v>#DIV/0!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 t="e">
        <f t="shared" si="22"/>
        <v>#DIV/0!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 t="e">
        <f t="shared" si="22"/>
        <v>#DIV/0!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 t="e">
        <f t="shared" si="22"/>
        <v>#DIV/0!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 t="e">
        <f t="shared" si="22"/>
        <v>#DIV/0!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 t="e">
        <f t="shared" ref="AB197:AB260" si="30">AA197/$AD$4</f>
        <v>#DIV/0!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 t="e">
        <f t="shared" si="30"/>
        <v>#DIV/0!</v>
      </c>
      <c r="AF198" s="127">
        <f>achats!V196</f>
        <v>0</v>
      </c>
      <c r="AG198" s="127">
        <f t="shared" ref="AG198:AG261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 t="e">
        <f t="shared" si="30"/>
        <v>#DIV/0!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 t="e">
        <f t="shared" si="30"/>
        <v>#DIV/0!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 t="e">
        <f t="shared" si="30"/>
        <v>#DIV/0!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 t="e">
        <f t="shared" si="30"/>
        <v>#DIV/0!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 t="e">
        <f t="shared" si="30"/>
        <v>#DIV/0!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 t="e">
        <f t="shared" si="30"/>
        <v>#DIV/0!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 t="e">
        <f t="shared" si="30"/>
        <v>#DIV/0!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 t="e">
        <f t="shared" si="30"/>
        <v>#DIV/0!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 t="e">
        <f t="shared" si="30"/>
        <v>#DIV/0!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 t="e">
        <f t="shared" si="30"/>
        <v>#DIV/0!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 t="e">
        <f t="shared" si="30"/>
        <v>#DIV/0!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 t="e">
        <f t="shared" si="30"/>
        <v>#DIV/0!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 t="e">
        <f t="shared" si="30"/>
        <v>#DIV/0!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 t="e">
        <f t="shared" si="30"/>
        <v>#DIV/0!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 t="e">
        <f t="shared" si="30"/>
        <v>#DIV/0!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 t="e">
        <f t="shared" si="30"/>
        <v>#DIV/0!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 t="e">
        <f t="shared" si="30"/>
        <v>#DIV/0!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 t="e">
        <f t="shared" si="30"/>
        <v>#DIV/0!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 t="e">
        <f t="shared" si="30"/>
        <v>#DIV/0!</v>
      </c>
      <c r="AF217" s="127">
        <f>achats!V215</f>
        <v>0</v>
      </c>
      <c r="AG217" s="127">
        <f t="shared" si="31"/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 t="e">
        <f>AB4</f>
        <v>#DIV/0!</v>
      </c>
      <c r="D218" s="73" t="e">
        <f>AD5</f>
        <v>#DIV/0!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 t="e">
        <f t="shared" si="30"/>
        <v>#DIV/0!</v>
      </c>
      <c r="AF218" s="127">
        <f>achats!V216</f>
        <v>0</v>
      </c>
      <c r="AG218" s="127">
        <f t="shared" si="31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0</v>
      </c>
      <c r="C219" s="133" t="e">
        <f t="shared" ref="C219:C282" si="33">AB5</f>
        <v>#DIV/0!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 t="e">
        <f t="shared" si="30"/>
        <v>#DIV/0!</v>
      </c>
      <c r="AF219" s="127">
        <f>achats!V217</f>
        <v>0</v>
      </c>
      <c r="AG219" s="127">
        <f t="shared" si="31"/>
        <v>0</v>
      </c>
    </row>
    <row r="220" spans="1:33" ht="14.25" customHeight="1" x14ac:dyDescent="0.15">
      <c r="A220" s="52" t="str">
        <f>'tab bord'!L6</f>
        <v>Bab ftouh</v>
      </c>
      <c r="B220" s="132">
        <f t="shared" si="32"/>
        <v>0</v>
      </c>
      <c r="C220" s="133" t="e">
        <f t="shared" si="33"/>
        <v>#DIV/0!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 t="e">
        <f t="shared" si="30"/>
        <v>#DIV/0!</v>
      </c>
      <c r="AF220" s="127">
        <f>achats!V218</f>
        <v>0</v>
      </c>
      <c r="AG220" s="127">
        <f t="shared" si="31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2"/>
        <v>0</v>
      </c>
      <c r="C221" s="133" t="e">
        <f t="shared" si="33"/>
        <v>#DIV/0!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 t="e">
        <f t="shared" si="30"/>
        <v>#DIV/0!</v>
      </c>
      <c r="AF221" s="127">
        <f>achats!V219</f>
        <v>0</v>
      </c>
      <c r="AG221" s="127">
        <f t="shared" si="31"/>
        <v>0</v>
      </c>
    </row>
    <row r="222" spans="1:33" ht="15.75" customHeight="1" x14ac:dyDescent="0.15">
      <c r="A222" s="52">
        <f>'tab bord'!L8</f>
        <v>0</v>
      </c>
      <c r="B222" s="132">
        <f t="shared" si="32"/>
        <v>0</v>
      </c>
      <c r="C222" s="133" t="e">
        <f t="shared" si="33"/>
        <v>#DIV/0!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 t="e">
        <f t="shared" si="30"/>
        <v>#DIV/0!</v>
      </c>
      <c r="AF222" s="127">
        <f>achats!V220</f>
        <v>0</v>
      </c>
      <c r="AG222" s="127">
        <f t="shared" si="31"/>
        <v>0</v>
      </c>
    </row>
    <row r="223" spans="1:33" x14ac:dyDescent="0.15">
      <c r="A223" s="52">
        <f>'tab bord'!L9</f>
        <v>0</v>
      </c>
      <c r="B223" s="132">
        <f t="shared" si="32"/>
        <v>0</v>
      </c>
      <c r="C223" s="133" t="e">
        <f t="shared" si="33"/>
        <v>#DIV/0!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 t="e">
        <f t="shared" si="30"/>
        <v>#DIV/0!</v>
      </c>
      <c r="AF223" s="127">
        <f>achats!V221</f>
        <v>0</v>
      </c>
      <c r="AG223" s="127">
        <f t="shared" si="31"/>
        <v>0</v>
      </c>
    </row>
    <row r="224" spans="1:33" x14ac:dyDescent="0.15">
      <c r="A224" s="52">
        <f>'tab bord'!L10</f>
        <v>0</v>
      </c>
      <c r="B224" s="132">
        <f t="shared" si="32"/>
        <v>0</v>
      </c>
      <c r="C224" s="133" t="e">
        <f t="shared" si="33"/>
        <v>#DIV/0!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 t="e">
        <f t="shared" si="30"/>
        <v>#DIV/0!</v>
      </c>
      <c r="AF224" s="127">
        <f>achats!V222</f>
        <v>0</v>
      </c>
      <c r="AG224" s="127">
        <f t="shared" si="31"/>
        <v>0</v>
      </c>
    </row>
    <row r="225" spans="1:33" x14ac:dyDescent="0.15">
      <c r="A225" s="52">
        <f>'tab bord'!L11</f>
        <v>0</v>
      </c>
      <c r="B225" s="132">
        <f t="shared" si="32"/>
        <v>0</v>
      </c>
      <c r="C225" s="133" t="e">
        <f t="shared" si="33"/>
        <v>#DIV/0!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 t="e">
        <f t="shared" si="30"/>
        <v>#DIV/0!</v>
      </c>
      <c r="AF225" s="127">
        <f>achats!V223</f>
        <v>0</v>
      </c>
      <c r="AG225" s="127">
        <f t="shared" si="31"/>
        <v>0</v>
      </c>
    </row>
    <row r="226" spans="1:33" x14ac:dyDescent="0.15">
      <c r="A226" s="52">
        <f>'tab bord'!L12</f>
        <v>0</v>
      </c>
      <c r="B226" s="132">
        <f t="shared" si="32"/>
        <v>0</v>
      </c>
      <c r="C226" s="133" t="e">
        <f t="shared" si="33"/>
        <v>#DIV/0!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 t="e">
        <f t="shared" si="30"/>
        <v>#DIV/0!</v>
      </c>
      <c r="AF226" s="127">
        <f>achats!V224</f>
        <v>0</v>
      </c>
      <c r="AG226" s="127">
        <f t="shared" si="31"/>
        <v>0</v>
      </c>
    </row>
    <row r="227" spans="1:33" x14ac:dyDescent="0.15">
      <c r="A227" s="52">
        <f>'tab bord'!L13</f>
        <v>0</v>
      </c>
      <c r="B227" s="132">
        <f t="shared" si="32"/>
        <v>0</v>
      </c>
      <c r="C227" s="133" t="e">
        <f t="shared" si="33"/>
        <v>#DIV/0!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 t="e">
        <f t="shared" si="30"/>
        <v>#DIV/0!</v>
      </c>
      <c r="AF227" s="127">
        <f>achats!V225</f>
        <v>0</v>
      </c>
      <c r="AG227" s="127">
        <f t="shared" si="31"/>
        <v>0</v>
      </c>
    </row>
    <row r="228" spans="1:33" x14ac:dyDescent="0.15">
      <c r="A228" s="52">
        <f>'tab bord'!L14</f>
        <v>0</v>
      </c>
      <c r="B228" s="132">
        <f t="shared" si="32"/>
        <v>0</v>
      </c>
      <c r="C228" s="133" t="e">
        <f t="shared" si="33"/>
        <v>#DIV/0!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 t="e">
        <f t="shared" si="30"/>
        <v>#DIV/0!</v>
      </c>
      <c r="AF228" s="127">
        <f>achats!V226</f>
        <v>0</v>
      </c>
      <c r="AG228" s="127">
        <f t="shared" si="31"/>
        <v>0</v>
      </c>
    </row>
    <row r="229" spans="1:33" x14ac:dyDescent="0.15">
      <c r="A229" s="52">
        <f>'tab bord'!L15</f>
        <v>0</v>
      </c>
      <c r="B229" s="132">
        <f t="shared" si="32"/>
        <v>0</v>
      </c>
      <c r="C229" s="133" t="e">
        <f t="shared" si="33"/>
        <v>#DIV/0!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 t="e">
        <f t="shared" si="30"/>
        <v>#DIV/0!</v>
      </c>
      <c r="AF229" s="127">
        <f>achats!V227</f>
        <v>0</v>
      </c>
      <c r="AG229" s="127">
        <f t="shared" si="31"/>
        <v>0</v>
      </c>
    </row>
    <row r="230" spans="1:33" x14ac:dyDescent="0.15">
      <c r="A230" s="52">
        <f>'tab bord'!L16</f>
        <v>0</v>
      </c>
      <c r="B230" s="132">
        <f t="shared" si="32"/>
        <v>0</v>
      </c>
      <c r="C230" s="133" t="e">
        <f t="shared" si="33"/>
        <v>#DIV/0!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 t="e">
        <f t="shared" si="30"/>
        <v>#DIV/0!</v>
      </c>
      <c r="AF230" s="127">
        <f>achats!V228</f>
        <v>0</v>
      </c>
      <c r="AG230" s="127">
        <f t="shared" si="31"/>
        <v>0</v>
      </c>
    </row>
    <row r="231" spans="1:33" x14ac:dyDescent="0.15">
      <c r="A231" s="52">
        <f>'tab bord'!L17</f>
        <v>0</v>
      </c>
      <c r="B231" s="132">
        <f t="shared" si="32"/>
        <v>0</v>
      </c>
      <c r="C231" s="133" t="e">
        <f t="shared" si="33"/>
        <v>#DIV/0!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 t="e">
        <f t="shared" si="30"/>
        <v>#DIV/0!</v>
      </c>
      <c r="AF231" s="127">
        <f>achats!V229</f>
        <v>0</v>
      </c>
      <c r="AG231" s="127">
        <f t="shared" si="31"/>
        <v>0</v>
      </c>
    </row>
    <row r="232" spans="1:33" x14ac:dyDescent="0.15">
      <c r="A232" s="52">
        <f>'tab bord'!L18</f>
        <v>0</v>
      </c>
      <c r="B232" s="132">
        <f t="shared" si="32"/>
        <v>0</v>
      </c>
      <c r="C232" s="133" t="e">
        <f t="shared" si="33"/>
        <v>#DIV/0!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 t="e">
        <f t="shared" si="30"/>
        <v>#DIV/0!</v>
      </c>
      <c r="AF232" s="127">
        <f>achats!V230</f>
        <v>0</v>
      </c>
      <c r="AG232" s="127">
        <f t="shared" si="31"/>
        <v>0</v>
      </c>
    </row>
    <row r="233" spans="1:33" x14ac:dyDescent="0.15">
      <c r="A233" s="52">
        <f>'tab bord'!L19</f>
        <v>0</v>
      </c>
      <c r="B233" s="132">
        <f t="shared" si="32"/>
        <v>0</v>
      </c>
      <c r="C233" s="133" t="e">
        <f t="shared" si="33"/>
        <v>#DIV/0!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 t="e">
        <f t="shared" si="30"/>
        <v>#DIV/0!</v>
      </c>
      <c r="AF233" s="127">
        <f>achats!V231</f>
        <v>0</v>
      </c>
      <c r="AG233" s="127">
        <f t="shared" si="31"/>
        <v>0</v>
      </c>
    </row>
    <row r="234" spans="1:33" x14ac:dyDescent="0.15">
      <c r="A234" s="52">
        <f>'tab bord'!L20</f>
        <v>0</v>
      </c>
      <c r="B234" s="132">
        <f t="shared" si="32"/>
        <v>0</v>
      </c>
      <c r="C234" s="133" t="e">
        <f t="shared" si="33"/>
        <v>#DIV/0!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 t="e">
        <f t="shared" si="30"/>
        <v>#DIV/0!</v>
      </c>
      <c r="AF234" s="127">
        <f>achats!V232</f>
        <v>0</v>
      </c>
      <c r="AG234" s="127">
        <f t="shared" si="31"/>
        <v>0</v>
      </c>
    </row>
    <row r="235" spans="1:33" x14ac:dyDescent="0.15">
      <c r="A235" s="52">
        <f>'tab bord'!L21</f>
        <v>0</v>
      </c>
      <c r="B235" s="132">
        <f t="shared" si="32"/>
        <v>0</v>
      </c>
      <c r="C235" s="133" t="e">
        <f t="shared" si="33"/>
        <v>#DIV/0!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 t="e">
        <f t="shared" si="30"/>
        <v>#DIV/0!</v>
      </c>
      <c r="AF235" s="127">
        <f>achats!V233</f>
        <v>0</v>
      </c>
      <c r="AG235" s="127">
        <f t="shared" si="31"/>
        <v>0</v>
      </c>
    </row>
    <row r="236" spans="1:33" x14ac:dyDescent="0.15">
      <c r="A236" s="52">
        <f>'tab bord'!L22</f>
        <v>0</v>
      </c>
      <c r="B236" s="132">
        <f t="shared" si="32"/>
        <v>0</v>
      </c>
      <c r="C236" s="133" t="e">
        <f t="shared" si="33"/>
        <v>#DIV/0!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 t="e">
        <f t="shared" si="30"/>
        <v>#DIV/0!</v>
      </c>
      <c r="AF236" s="127">
        <f>achats!V234</f>
        <v>0</v>
      </c>
      <c r="AG236" s="127">
        <f t="shared" si="31"/>
        <v>0</v>
      </c>
    </row>
    <row r="237" spans="1:33" x14ac:dyDescent="0.15">
      <c r="A237" s="52">
        <f>'tab bord'!L23</f>
        <v>0</v>
      </c>
      <c r="B237" s="132">
        <f t="shared" si="32"/>
        <v>0</v>
      </c>
      <c r="C237" s="133" t="e">
        <f t="shared" si="33"/>
        <v>#DIV/0!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 t="e">
        <f t="shared" si="30"/>
        <v>#DIV/0!</v>
      </c>
      <c r="AF237" s="127">
        <f>achats!V235</f>
        <v>0</v>
      </c>
      <c r="AG237" s="127">
        <f t="shared" si="31"/>
        <v>0</v>
      </c>
    </row>
    <row r="238" spans="1:33" x14ac:dyDescent="0.15">
      <c r="A238" s="52">
        <f>'tab bord'!L24</f>
        <v>0</v>
      </c>
      <c r="B238" s="132">
        <f t="shared" si="32"/>
        <v>0</v>
      </c>
      <c r="C238" s="133" t="e">
        <f t="shared" si="33"/>
        <v>#DIV/0!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 t="e">
        <f t="shared" si="30"/>
        <v>#DIV/0!</v>
      </c>
      <c r="AF238" s="127">
        <f>achats!V236</f>
        <v>0</v>
      </c>
      <c r="AG238" s="127">
        <f t="shared" si="31"/>
        <v>0</v>
      </c>
    </row>
    <row r="239" spans="1:33" x14ac:dyDescent="0.15">
      <c r="A239" s="52">
        <f>'tab bord'!L25</f>
        <v>0</v>
      </c>
      <c r="B239" s="132">
        <f t="shared" si="32"/>
        <v>0</v>
      </c>
      <c r="C239" s="133" t="e">
        <f t="shared" si="33"/>
        <v>#DIV/0!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 t="e">
        <f t="shared" si="30"/>
        <v>#DIV/0!</v>
      </c>
      <c r="AF239" s="127">
        <f>achats!V237</f>
        <v>0</v>
      </c>
      <c r="AG239" s="127">
        <f t="shared" si="31"/>
        <v>0</v>
      </c>
    </row>
    <row r="240" spans="1:33" x14ac:dyDescent="0.15">
      <c r="A240" s="52">
        <f>'tab bord'!L26</f>
        <v>0</v>
      </c>
      <c r="B240" s="132">
        <f t="shared" si="32"/>
        <v>0</v>
      </c>
      <c r="C240" s="133" t="e">
        <f t="shared" si="33"/>
        <v>#DIV/0!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 t="e">
        <f t="shared" si="30"/>
        <v>#DIV/0!</v>
      </c>
      <c r="AF240" s="127">
        <f>achats!V238</f>
        <v>0</v>
      </c>
      <c r="AG240" s="127">
        <f t="shared" si="31"/>
        <v>0</v>
      </c>
    </row>
    <row r="241" spans="1:33" x14ac:dyDescent="0.15">
      <c r="A241" s="52">
        <f>'tab bord'!L27</f>
        <v>0</v>
      </c>
      <c r="B241" s="132">
        <f t="shared" si="32"/>
        <v>0</v>
      </c>
      <c r="C241" s="133" t="e">
        <f t="shared" si="33"/>
        <v>#DIV/0!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 t="e">
        <f t="shared" si="30"/>
        <v>#DIV/0!</v>
      </c>
      <c r="AF241" s="127">
        <f>achats!V239</f>
        <v>0</v>
      </c>
      <c r="AG241" s="127">
        <f t="shared" si="31"/>
        <v>0</v>
      </c>
    </row>
    <row r="242" spans="1:33" x14ac:dyDescent="0.15">
      <c r="A242" s="52">
        <f>'tab bord'!L28</f>
        <v>0</v>
      </c>
      <c r="B242" s="132">
        <f t="shared" si="32"/>
        <v>0</v>
      </c>
      <c r="C242" s="133" t="e">
        <f t="shared" si="33"/>
        <v>#DIV/0!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 t="e">
        <f t="shared" si="30"/>
        <v>#DIV/0!</v>
      </c>
      <c r="AF242" s="127">
        <f>achats!V240</f>
        <v>0</v>
      </c>
      <c r="AG242" s="127">
        <f t="shared" si="31"/>
        <v>0</v>
      </c>
    </row>
    <row r="243" spans="1:33" x14ac:dyDescent="0.15">
      <c r="A243" s="52">
        <f>'tab bord'!L29</f>
        <v>0</v>
      </c>
      <c r="B243" s="132">
        <f t="shared" si="32"/>
        <v>0</v>
      </c>
      <c r="C243" s="133" t="e">
        <f t="shared" si="33"/>
        <v>#DIV/0!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 t="e">
        <f t="shared" si="30"/>
        <v>#DIV/0!</v>
      </c>
      <c r="AF243" s="127">
        <f>achats!V241</f>
        <v>0</v>
      </c>
      <c r="AG243" s="127">
        <f t="shared" si="31"/>
        <v>0</v>
      </c>
    </row>
    <row r="244" spans="1:33" x14ac:dyDescent="0.15">
      <c r="A244" s="52">
        <f>'tab bord'!L30</f>
        <v>0</v>
      </c>
      <c r="B244" s="132">
        <f t="shared" si="32"/>
        <v>0</v>
      </c>
      <c r="C244" s="133" t="e">
        <f t="shared" si="33"/>
        <v>#DIV/0!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 t="e">
        <f t="shared" si="30"/>
        <v>#DIV/0!</v>
      </c>
      <c r="AF244" s="127">
        <f>achats!V242</f>
        <v>0</v>
      </c>
      <c r="AG244" s="127">
        <f t="shared" si="31"/>
        <v>0</v>
      </c>
    </row>
    <row r="245" spans="1:33" x14ac:dyDescent="0.15">
      <c r="A245" s="52">
        <f>'tab bord'!L31</f>
        <v>0</v>
      </c>
      <c r="B245" s="132">
        <f t="shared" si="32"/>
        <v>0</v>
      </c>
      <c r="C245" s="133" t="e">
        <f t="shared" si="33"/>
        <v>#DIV/0!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 t="e">
        <f t="shared" si="30"/>
        <v>#DIV/0!</v>
      </c>
      <c r="AF245" s="127">
        <f>achats!V243</f>
        <v>0</v>
      </c>
      <c r="AG245" s="127">
        <f t="shared" si="31"/>
        <v>0</v>
      </c>
    </row>
    <row r="246" spans="1:33" x14ac:dyDescent="0.15">
      <c r="A246" s="52">
        <f>'tab bord'!L32</f>
        <v>0</v>
      </c>
      <c r="B246" s="132">
        <f t="shared" si="32"/>
        <v>0</v>
      </c>
      <c r="C246" s="133" t="e">
        <f t="shared" si="33"/>
        <v>#DIV/0!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 t="e">
        <f t="shared" si="30"/>
        <v>#DIV/0!</v>
      </c>
      <c r="AF246" s="127">
        <f>achats!V244</f>
        <v>0</v>
      </c>
      <c r="AG246" s="127">
        <f t="shared" si="31"/>
        <v>0</v>
      </c>
    </row>
    <row r="247" spans="1:33" x14ac:dyDescent="0.15">
      <c r="A247" s="52">
        <f>'tab bord'!L33</f>
        <v>0</v>
      </c>
      <c r="B247" s="132">
        <f t="shared" si="32"/>
        <v>0</v>
      </c>
      <c r="C247" s="133" t="e">
        <f t="shared" si="33"/>
        <v>#DIV/0!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 t="e">
        <f t="shared" si="30"/>
        <v>#DIV/0!</v>
      </c>
      <c r="AF247" s="127">
        <f>achats!V245</f>
        <v>0</v>
      </c>
      <c r="AG247" s="127">
        <f t="shared" si="31"/>
        <v>0</v>
      </c>
    </row>
    <row r="248" spans="1:33" x14ac:dyDescent="0.15">
      <c r="A248" s="52">
        <f>'tab bord'!L34</f>
        <v>0</v>
      </c>
      <c r="B248" s="132">
        <f t="shared" si="32"/>
        <v>0</v>
      </c>
      <c r="C248" s="133" t="e">
        <f t="shared" si="33"/>
        <v>#DIV/0!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 t="e">
        <f t="shared" si="30"/>
        <v>#DIV/0!</v>
      </c>
      <c r="AF248" s="127">
        <f>achats!V246</f>
        <v>0</v>
      </c>
      <c r="AG248" s="127">
        <f t="shared" si="31"/>
        <v>0</v>
      </c>
    </row>
    <row r="249" spans="1:33" x14ac:dyDescent="0.15">
      <c r="A249" s="52">
        <f>'tab bord'!L35</f>
        <v>0</v>
      </c>
      <c r="B249" s="132">
        <f t="shared" si="32"/>
        <v>0</v>
      </c>
      <c r="C249" s="133" t="e">
        <f t="shared" si="33"/>
        <v>#DIV/0!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 t="e">
        <f t="shared" si="30"/>
        <v>#DIV/0!</v>
      </c>
      <c r="AF249" s="127">
        <f>achats!V247</f>
        <v>0</v>
      </c>
      <c r="AG249" s="127">
        <f t="shared" si="31"/>
        <v>0</v>
      </c>
    </row>
    <row r="250" spans="1:33" x14ac:dyDescent="0.15">
      <c r="A250" s="52">
        <f>'tab bord'!L36</f>
        <v>0</v>
      </c>
      <c r="B250" s="132">
        <f t="shared" si="32"/>
        <v>0</v>
      </c>
      <c r="C250" s="133" t="e">
        <f t="shared" si="33"/>
        <v>#DIV/0!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 t="e">
        <f t="shared" si="30"/>
        <v>#DIV/0!</v>
      </c>
      <c r="AF250" s="127">
        <f>achats!V248</f>
        <v>0</v>
      </c>
      <c r="AG250" s="127">
        <f t="shared" si="31"/>
        <v>0</v>
      </c>
    </row>
    <row r="251" spans="1:33" x14ac:dyDescent="0.15">
      <c r="A251" s="52">
        <f>'tab bord'!L37</f>
        <v>0</v>
      </c>
      <c r="B251" s="132">
        <f t="shared" si="32"/>
        <v>0</v>
      </c>
      <c r="C251" s="133" t="e">
        <f t="shared" si="33"/>
        <v>#DIV/0!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 t="e">
        <f t="shared" si="30"/>
        <v>#DIV/0!</v>
      </c>
      <c r="AF251" s="127">
        <f>achats!V249</f>
        <v>0</v>
      </c>
      <c r="AG251" s="127">
        <f t="shared" si="31"/>
        <v>0</v>
      </c>
    </row>
    <row r="252" spans="1:33" x14ac:dyDescent="0.15">
      <c r="A252" s="52">
        <f>'tab bord'!L38</f>
        <v>0</v>
      </c>
      <c r="B252" s="132">
        <f t="shared" si="32"/>
        <v>0</v>
      </c>
      <c r="C252" s="133" t="e">
        <f t="shared" si="33"/>
        <v>#DIV/0!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 t="e">
        <f t="shared" si="30"/>
        <v>#DIV/0!</v>
      </c>
      <c r="AF252" s="127">
        <f>achats!V250</f>
        <v>0</v>
      </c>
      <c r="AG252" s="127">
        <f t="shared" si="31"/>
        <v>0</v>
      </c>
    </row>
    <row r="253" spans="1:33" x14ac:dyDescent="0.15">
      <c r="A253" s="52">
        <f>'tab bord'!L39</f>
        <v>0</v>
      </c>
      <c r="B253" s="132">
        <f t="shared" si="32"/>
        <v>0</v>
      </c>
      <c r="C253" s="133" t="e">
        <f t="shared" si="33"/>
        <v>#DIV/0!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 t="e">
        <f t="shared" si="30"/>
        <v>#DIV/0!</v>
      </c>
      <c r="AF253" s="127">
        <f>achats!V251</f>
        <v>0</v>
      </c>
      <c r="AG253" s="127">
        <f t="shared" si="31"/>
        <v>0</v>
      </c>
    </row>
    <row r="254" spans="1:33" x14ac:dyDescent="0.15">
      <c r="A254" s="52">
        <f>'tab bord'!L40</f>
        <v>0</v>
      </c>
      <c r="B254" s="132">
        <f t="shared" si="32"/>
        <v>0</v>
      </c>
      <c r="C254" s="133" t="e">
        <f t="shared" si="33"/>
        <v>#DIV/0!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 t="e">
        <f t="shared" si="30"/>
        <v>#DIV/0!</v>
      </c>
      <c r="AF254" s="127">
        <f>achats!V252</f>
        <v>0</v>
      </c>
      <c r="AG254" s="127">
        <f t="shared" si="31"/>
        <v>0</v>
      </c>
    </row>
    <row r="255" spans="1:33" x14ac:dyDescent="0.15">
      <c r="A255" s="52">
        <f>'tab bord'!L41</f>
        <v>0</v>
      </c>
      <c r="B255" s="132">
        <f t="shared" si="32"/>
        <v>0</v>
      </c>
      <c r="C255" s="133" t="e">
        <f t="shared" si="33"/>
        <v>#DIV/0!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 t="e">
        <f t="shared" si="30"/>
        <v>#DIV/0!</v>
      </c>
      <c r="AF255" s="127">
        <f>achats!V253</f>
        <v>0</v>
      </c>
      <c r="AG255" s="127">
        <f t="shared" si="31"/>
        <v>0</v>
      </c>
    </row>
    <row r="256" spans="1:33" x14ac:dyDescent="0.15">
      <c r="A256" s="52">
        <f>'tab bord'!L42</f>
        <v>0</v>
      </c>
      <c r="B256" s="132">
        <f t="shared" si="32"/>
        <v>0</v>
      </c>
      <c r="C256" s="133" t="e">
        <f t="shared" si="33"/>
        <v>#DIV/0!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 t="e">
        <f t="shared" si="30"/>
        <v>#DIV/0!</v>
      </c>
      <c r="AF256" s="127">
        <f>achats!V254</f>
        <v>0</v>
      </c>
      <c r="AG256" s="127">
        <f t="shared" si="31"/>
        <v>0</v>
      </c>
    </row>
    <row r="257" spans="1:33" x14ac:dyDescent="0.15">
      <c r="A257" s="52">
        <f>'tab bord'!L43</f>
        <v>0</v>
      </c>
      <c r="B257" s="132">
        <f t="shared" si="32"/>
        <v>0</v>
      </c>
      <c r="C257" s="133" t="e">
        <f t="shared" si="33"/>
        <v>#DIV/0!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 t="e">
        <f t="shared" si="30"/>
        <v>#DIV/0!</v>
      </c>
      <c r="AF257" s="127">
        <f>achats!V255</f>
        <v>0</v>
      </c>
      <c r="AG257" s="127">
        <f t="shared" si="31"/>
        <v>0</v>
      </c>
    </row>
    <row r="258" spans="1:33" x14ac:dyDescent="0.15">
      <c r="A258" s="52">
        <f>'tab bord'!L44</f>
        <v>0</v>
      </c>
      <c r="B258" s="132">
        <f t="shared" si="32"/>
        <v>0</v>
      </c>
      <c r="C258" s="133" t="e">
        <f t="shared" si="33"/>
        <v>#DIV/0!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 t="e">
        <f t="shared" si="30"/>
        <v>#DIV/0!</v>
      </c>
      <c r="AF258" s="127">
        <f>achats!V256</f>
        <v>0</v>
      </c>
      <c r="AG258" s="127">
        <f t="shared" si="31"/>
        <v>0</v>
      </c>
    </row>
    <row r="259" spans="1:33" x14ac:dyDescent="0.15">
      <c r="A259" s="52">
        <f>'tab bord'!L45</f>
        <v>0</v>
      </c>
      <c r="B259" s="132">
        <f t="shared" si="32"/>
        <v>0</v>
      </c>
      <c r="C259" s="133" t="e">
        <f t="shared" si="33"/>
        <v>#DIV/0!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 t="e">
        <f t="shared" si="30"/>
        <v>#DIV/0!</v>
      </c>
      <c r="AF259" s="127">
        <f>achats!V257</f>
        <v>0</v>
      </c>
      <c r="AG259" s="127">
        <f t="shared" si="31"/>
        <v>0</v>
      </c>
    </row>
    <row r="260" spans="1:33" x14ac:dyDescent="0.15">
      <c r="A260" s="52">
        <f>'tab bord'!L46</f>
        <v>0</v>
      </c>
      <c r="B260" s="132">
        <f t="shared" si="32"/>
        <v>0</v>
      </c>
      <c r="C260" s="133" t="e">
        <f t="shared" si="33"/>
        <v>#DIV/0!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 t="e">
        <f t="shared" si="30"/>
        <v>#DIV/0!</v>
      </c>
      <c r="AF260" s="127">
        <f>achats!V258</f>
        <v>0</v>
      </c>
      <c r="AG260" s="127">
        <f t="shared" si="31"/>
        <v>0</v>
      </c>
    </row>
    <row r="261" spans="1:33" x14ac:dyDescent="0.15">
      <c r="A261" s="52">
        <f>'tab bord'!L47</f>
        <v>0</v>
      </c>
      <c r="B261" s="132">
        <f t="shared" si="32"/>
        <v>0</v>
      </c>
      <c r="C261" s="133" t="e">
        <f t="shared" si="33"/>
        <v>#DIV/0!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 t="e">
        <f t="shared" ref="AB261:AB324" si="38">AA261/$AD$4</f>
        <v>#DIV/0!</v>
      </c>
      <c r="AF261" s="127">
        <f>achats!V259</f>
        <v>0</v>
      </c>
      <c r="AG261" s="127">
        <f t="shared" si="31"/>
        <v>0</v>
      </c>
    </row>
    <row r="262" spans="1:33" x14ac:dyDescent="0.15">
      <c r="A262" s="52">
        <f>'tab bord'!L48</f>
        <v>0</v>
      </c>
      <c r="B262" s="132">
        <f t="shared" si="32"/>
        <v>0</v>
      </c>
      <c r="C262" s="133" t="e">
        <f t="shared" si="33"/>
        <v>#DIV/0!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 t="e">
        <f t="shared" si="38"/>
        <v>#DIV/0!</v>
      </c>
      <c r="AF262" s="127">
        <f>achats!V260</f>
        <v>0</v>
      </c>
      <c r="AG262" s="127">
        <f t="shared" ref="AG262:AG325" si="39">(SUMIF(F:F,AF262,G:G))+(SUMIF(N:N,AF262,O:O))</f>
        <v>0</v>
      </c>
    </row>
    <row r="263" spans="1:33" x14ac:dyDescent="0.15">
      <c r="A263" s="52">
        <f>'tab bord'!L49</f>
        <v>0</v>
      </c>
      <c r="B263" s="132">
        <f t="shared" si="32"/>
        <v>0</v>
      </c>
      <c r="C263" s="133" t="e">
        <f t="shared" si="33"/>
        <v>#DIV/0!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 t="e">
        <f t="shared" si="38"/>
        <v>#DIV/0!</v>
      </c>
      <c r="AF263" s="127">
        <f>achats!V261</f>
        <v>0</v>
      </c>
      <c r="AG263" s="127">
        <f t="shared" si="39"/>
        <v>0</v>
      </c>
    </row>
    <row r="264" spans="1:33" x14ac:dyDescent="0.15">
      <c r="A264" s="52">
        <f>'tab bord'!L50</f>
        <v>0</v>
      </c>
      <c r="B264" s="132">
        <f t="shared" si="32"/>
        <v>0</v>
      </c>
      <c r="C264" s="133" t="e">
        <f t="shared" si="33"/>
        <v>#DIV/0!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 t="e">
        <f t="shared" si="38"/>
        <v>#DIV/0!</v>
      </c>
      <c r="AF264" s="127">
        <f>achats!V262</f>
        <v>0</v>
      </c>
      <c r="AG264" s="127">
        <f t="shared" si="39"/>
        <v>0</v>
      </c>
    </row>
    <row r="265" spans="1:33" x14ac:dyDescent="0.15">
      <c r="A265" s="52">
        <f>'tab bord'!L51</f>
        <v>0</v>
      </c>
      <c r="B265" s="132">
        <f t="shared" si="32"/>
        <v>0</v>
      </c>
      <c r="C265" s="133" t="e">
        <f t="shared" si="33"/>
        <v>#DIV/0!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 t="e">
        <f t="shared" si="38"/>
        <v>#DIV/0!</v>
      </c>
      <c r="AF265" s="127">
        <f>achats!V263</f>
        <v>0</v>
      </c>
      <c r="AG265" s="127">
        <f t="shared" si="39"/>
        <v>0</v>
      </c>
    </row>
    <row r="266" spans="1:33" x14ac:dyDescent="0.15">
      <c r="A266" s="52">
        <f>'tab bord'!L52</f>
        <v>0</v>
      </c>
      <c r="B266" s="132">
        <f t="shared" si="32"/>
        <v>0</v>
      </c>
      <c r="C266" s="133" t="e">
        <f t="shared" si="33"/>
        <v>#DIV/0!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 t="e">
        <f t="shared" si="38"/>
        <v>#DIV/0!</v>
      </c>
      <c r="AF266" s="127">
        <f>achats!V264</f>
        <v>0</v>
      </c>
      <c r="AG266" s="127">
        <f t="shared" si="39"/>
        <v>0</v>
      </c>
    </row>
    <row r="267" spans="1:33" x14ac:dyDescent="0.15">
      <c r="A267" s="52">
        <f>'tab bord'!L53</f>
        <v>0</v>
      </c>
      <c r="B267" s="132">
        <f t="shared" si="32"/>
        <v>0</v>
      </c>
      <c r="C267" s="133" t="e">
        <f t="shared" si="33"/>
        <v>#DIV/0!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 t="e">
        <f t="shared" si="38"/>
        <v>#DIV/0!</v>
      </c>
      <c r="AF267" s="127">
        <f>achats!V265</f>
        <v>0</v>
      </c>
      <c r="AG267" s="127">
        <f t="shared" si="39"/>
        <v>0</v>
      </c>
    </row>
    <row r="268" spans="1:33" x14ac:dyDescent="0.15">
      <c r="A268" s="52">
        <f>'tab bord'!L54</f>
        <v>0</v>
      </c>
      <c r="B268" s="132">
        <f t="shared" si="32"/>
        <v>0</v>
      </c>
      <c r="C268" s="133" t="e">
        <f t="shared" si="33"/>
        <v>#DIV/0!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 t="e">
        <f t="shared" si="38"/>
        <v>#DIV/0!</v>
      </c>
      <c r="AF268" s="127">
        <f>achats!V266</f>
        <v>0</v>
      </c>
      <c r="AG268" s="127">
        <f t="shared" si="39"/>
        <v>0</v>
      </c>
    </row>
    <row r="269" spans="1:33" x14ac:dyDescent="0.15">
      <c r="A269" s="52">
        <f>'tab bord'!L55</f>
        <v>0</v>
      </c>
      <c r="B269" s="132">
        <f t="shared" si="32"/>
        <v>0</v>
      </c>
      <c r="C269" s="133" t="e">
        <f t="shared" si="33"/>
        <v>#DIV/0!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 t="e">
        <f t="shared" si="38"/>
        <v>#DIV/0!</v>
      </c>
      <c r="AF269" s="127">
        <f>achats!V267</f>
        <v>0</v>
      </c>
      <c r="AG269" s="127">
        <f t="shared" si="39"/>
        <v>0</v>
      </c>
    </row>
    <row r="270" spans="1:33" x14ac:dyDescent="0.15">
      <c r="A270" s="52">
        <f>'tab bord'!L56</f>
        <v>0</v>
      </c>
      <c r="B270" s="132">
        <f t="shared" si="32"/>
        <v>0</v>
      </c>
      <c r="C270" s="133" t="e">
        <f t="shared" si="33"/>
        <v>#DIV/0!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 t="e">
        <f t="shared" si="38"/>
        <v>#DIV/0!</v>
      </c>
      <c r="AF270" s="127">
        <f>achats!V268</f>
        <v>0</v>
      </c>
      <c r="AG270" s="127">
        <f t="shared" si="39"/>
        <v>0</v>
      </c>
    </row>
    <row r="271" spans="1:33" x14ac:dyDescent="0.15">
      <c r="A271" s="52">
        <f>'tab bord'!L57</f>
        <v>0</v>
      </c>
      <c r="B271" s="132">
        <f t="shared" si="32"/>
        <v>0</v>
      </c>
      <c r="C271" s="133" t="e">
        <f t="shared" si="33"/>
        <v>#DIV/0!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 t="e">
        <f t="shared" si="38"/>
        <v>#DIV/0!</v>
      </c>
      <c r="AF271" s="127">
        <f>achats!V269</f>
        <v>0</v>
      </c>
      <c r="AG271" s="127">
        <f t="shared" si="39"/>
        <v>0</v>
      </c>
    </row>
    <row r="272" spans="1:33" x14ac:dyDescent="0.15">
      <c r="A272" s="52">
        <f>'tab bord'!L58</f>
        <v>0</v>
      </c>
      <c r="B272" s="132">
        <f t="shared" si="32"/>
        <v>0</v>
      </c>
      <c r="C272" s="133" t="e">
        <f t="shared" si="33"/>
        <v>#DIV/0!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 t="e">
        <f t="shared" si="38"/>
        <v>#DIV/0!</v>
      </c>
      <c r="AF272" s="127">
        <f>achats!V270</f>
        <v>0</v>
      </c>
      <c r="AG272" s="127">
        <f t="shared" si="39"/>
        <v>0</v>
      </c>
    </row>
    <row r="273" spans="1:33" x14ac:dyDescent="0.15">
      <c r="A273" s="52">
        <f>'tab bord'!L59</f>
        <v>0</v>
      </c>
      <c r="B273" s="132">
        <f t="shared" si="32"/>
        <v>0</v>
      </c>
      <c r="C273" s="133" t="e">
        <f t="shared" si="33"/>
        <v>#DIV/0!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 t="e">
        <f t="shared" si="38"/>
        <v>#DIV/0!</v>
      </c>
      <c r="AF273" s="127">
        <f>achats!V271</f>
        <v>0</v>
      </c>
      <c r="AG273" s="127">
        <f t="shared" si="39"/>
        <v>0</v>
      </c>
    </row>
    <row r="274" spans="1:33" x14ac:dyDescent="0.15">
      <c r="A274" s="52">
        <f>'tab bord'!L60</f>
        <v>0</v>
      </c>
      <c r="B274" s="132">
        <f t="shared" si="32"/>
        <v>0</v>
      </c>
      <c r="C274" s="133" t="e">
        <f t="shared" si="33"/>
        <v>#DIV/0!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 t="e">
        <f t="shared" si="38"/>
        <v>#DIV/0!</v>
      </c>
      <c r="AF274" s="127">
        <f>achats!V272</f>
        <v>0</v>
      </c>
      <c r="AG274" s="127">
        <f t="shared" si="39"/>
        <v>0</v>
      </c>
    </row>
    <row r="275" spans="1:33" x14ac:dyDescent="0.15">
      <c r="A275" s="52">
        <f>'tab bord'!L61</f>
        <v>0</v>
      </c>
      <c r="B275" s="132">
        <f t="shared" si="32"/>
        <v>0</v>
      </c>
      <c r="C275" s="133" t="e">
        <f t="shared" si="33"/>
        <v>#DIV/0!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 t="e">
        <f t="shared" si="38"/>
        <v>#DIV/0!</v>
      </c>
      <c r="AF275" s="127">
        <f>achats!V273</f>
        <v>0</v>
      </c>
      <c r="AG275" s="127">
        <f t="shared" si="39"/>
        <v>0</v>
      </c>
    </row>
    <row r="276" spans="1:33" x14ac:dyDescent="0.15">
      <c r="A276" s="52">
        <f>'tab bord'!L62</f>
        <v>0</v>
      </c>
      <c r="B276" s="132">
        <f t="shared" si="32"/>
        <v>0</v>
      </c>
      <c r="C276" s="133" t="e">
        <f t="shared" si="33"/>
        <v>#DIV/0!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 t="e">
        <f t="shared" si="38"/>
        <v>#DIV/0!</v>
      </c>
      <c r="AF276" s="127">
        <f>achats!V274</f>
        <v>0</v>
      </c>
      <c r="AG276" s="127">
        <f t="shared" si="39"/>
        <v>0</v>
      </c>
    </row>
    <row r="277" spans="1:33" x14ac:dyDescent="0.15">
      <c r="A277" s="52">
        <f>'tab bord'!L63</f>
        <v>0</v>
      </c>
      <c r="B277" s="132">
        <f t="shared" si="32"/>
        <v>0</v>
      </c>
      <c r="C277" s="133" t="e">
        <f t="shared" si="33"/>
        <v>#DIV/0!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 t="e">
        <f t="shared" si="38"/>
        <v>#DIV/0!</v>
      </c>
      <c r="AF277" s="127">
        <f>achats!V275</f>
        <v>0</v>
      </c>
      <c r="AG277" s="127">
        <f t="shared" si="39"/>
        <v>0</v>
      </c>
    </row>
    <row r="278" spans="1:33" x14ac:dyDescent="0.15">
      <c r="A278" s="52">
        <f>'tab bord'!L64</f>
        <v>0</v>
      </c>
      <c r="B278" s="132">
        <f t="shared" si="32"/>
        <v>0</v>
      </c>
      <c r="C278" s="133" t="e">
        <f t="shared" si="33"/>
        <v>#DIV/0!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 t="e">
        <f t="shared" si="38"/>
        <v>#DIV/0!</v>
      </c>
      <c r="AF278" s="127">
        <f>achats!V276</f>
        <v>0</v>
      </c>
      <c r="AG278" s="127">
        <f t="shared" si="39"/>
        <v>0</v>
      </c>
    </row>
    <row r="279" spans="1:33" x14ac:dyDescent="0.15">
      <c r="A279" s="52">
        <f>'tab bord'!L65</f>
        <v>0</v>
      </c>
      <c r="B279" s="132">
        <f t="shared" si="32"/>
        <v>0</v>
      </c>
      <c r="C279" s="133" t="e">
        <f t="shared" si="33"/>
        <v>#DIV/0!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 t="e">
        <f t="shared" si="38"/>
        <v>#DIV/0!</v>
      </c>
      <c r="AF279" s="127">
        <f>achats!V277</f>
        <v>0</v>
      </c>
      <c r="AG279" s="127">
        <f t="shared" si="39"/>
        <v>0</v>
      </c>
    </row>
    <row r="280" spans="1:33" x14ac:dyDescent="0.15">
      <c r="A280" s="52">
        <f>'tab bord'!L66</f>
        <v>0</v>
      </c>
      <c r="B280" s="132">
        <f t="shared" si="32"/>
        <v>0</v>
      </c>
      <c r="C280" s="133" t="e">
        <f t="shared" si="33"/>
        <v>#DIV/0!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 t="e">
        <f t="shared" si="38"/>
        <v>#DIV/0!</v>
      </c>
      <c r="AF280" s="127">
        <f>achats!V278</f>
        <v>0</v>
      </c>
      <c r="AG280" s="127">
        <f t="shared" si="39"/>
        <v>0</v>
      </c>
    </row>
    <row r="281" spans="1:33" x14ac:dyDescent="0.15">
      <c r="A281" s="52">
        <f>'tab bord'!L67</f>
        <v>0</v>
      </c>
      <c r="B281" s="132">
        <f t="shared" si="32"/>
        <v>0</v>
      </c>
      <c r="C281" s="133" t="e">
        <f t="shared" si="33"/>
        <v>#DIV/0!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 t="e">
        <f t="shared" si="38"/>
        <v>#DIV/0!</v>
      </c>
      <c r="AF281" s="127">
        <f>achats!V279</f>
        <v>0</v>
      </c>
      <c r="AG281" s="127">
        <f t="shared" si="39"/>
        <v>0</v>
      </c>
    </row>
    <row r="282" spans="1:33" x14ac:dyDescent="0.15">
      <c r="A282" s="52">
        <f>'tab bord'!L68</f>
        <v>0</v>
      </c>
      <c r="B282" s="132">
        <f t="shared" si="32"/>
        <v>0</v>
      </c>
      <c r="C282" s="133" t="e">
        <f t="shared" si="33"/>
        <v>#DIV/0!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 t="e">
        <f t="shared" si="38"/>
        <v>#DIV/0!</v>
      </c>
      <c r="AF282" s="127">
        <f>achats!V280</f>
        <v>0</v>
      </c>
      <c r="AG282" s="127">
        <f t="shared" si="39"/>
        <v>0</v>
      </c>
    </row>
    <row r="283" spans="1:33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 t="e">
        <f t="shared" ref="C283:C301" si="41">AB69</f>
        <v>#DIV/0!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 t="e">
        <f t="shared" si="38"/>
        <v>#DIV/0!</v>
      </c>
      <c r="AF283" s="127">
        <f>achats!V281</f>
        <v>0</v>
      </c>
      <c r="AG283" s="127">
        <f t="shared" si="39"/>
        <v>0</v>
      </c>
    </row>
    <row r="284" spans="1:33" x14ac:dyDescent="0.15">
      <c r="A284" s="52">
        <f>'tab bord'!L70</f>
        <v>0</v>
      </c>
      <c r="B284" s="132">
        <f t="shared" si="40"/>
        <v>0</v>
      </c>
      <c r="C284" s="133" t="e">
        <f t="shared" si="41"/>
        <v>#DIV/0!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 t="e">
        <f t="shared" si="38"/>
        <v>#DIV/0!</v>
      </c>
      <c r="AF284" s="127">
        <f>achats!V282</f>
        <v>0</v>
      </c>
      <c r="AG284" s="127">
        <f t="shared" si="39"/>
        <v>0</v>
      </c>
    </row>
    <row r="285" spans="1:33" x14ac:dyDescent="0.15">
      <c r="A285" s="52">
        <f>'tab bord'!L71</f>
        <v>0</v>
      </c>
      <c r="B285" s="132">
        <f t="shared" si="40"/>
        <v>0</v>
      </c>
      <c r="C285" s="133" t="e">
        <f t="shared" si="41"/>
        <v>#DIV/0!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 t="e">
        <f t="shared" si="38"/>
        <v>#DIV/0!</v>
      </c>
      <c r="AF285" s="127">
        <f>achats!V283</f>
        <v>0</v>
      </c>
      <c r="AG285" s="127">
        <f t="shared" si="39"/>
        <v>0</v>
      </c>
    </row>
    <row r="286" spans="1:33" x14ac:dyDescent="0.15">
      <c r="A286" s="52">
        <f>'tab bord'!L72</f>
        <v>0</v>
      </c>
      <c r="B286" s="132">
        <f t="shared" si="40"/>
        <v>0</v>
      </c>
      <c r="C286" s="133" t="e">
        <f t="shared" si="41"/>
        <v>#DIV/0!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 t="e">
        <f t="shared" si="38"/>
        <v>#DIV/0!</v>
      </c>
      <c r="AF286" s="127">
        <f>achats!V284</f>
        <v>0</v>
      </c>
      <c r="AG286" s="127">
        <f t="shared" si="39"/>
        <v>0</v>
      </c>
    </row>
    <row r="287" spans="1:33" x14ac:dyDescent="0.15">
      <c r="A287" s="52">
        <f>'tab bord'!L73</f>
        <v>0</v>
      </c>
      <c r="B287" s="132">
        <f t="shared" si="40"/>
        <v>0</v>
      </c>
      <c r="C287" s="133" t="e">
        <f t="shared" si="41"/>
        <v>#DIV/0!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 t="e">
        <f t="shared" si="38"/>
        <v>#DIV/0!</v>
      </c>
      <c r="AF287" s="127">
        <f>achats!V285</f>
        <v>0</v>
      </c>
      <c r="AG287" s="127">
        <f t="shared" si="39"/>
        <v>0</v>
      </c>
    </row>
    <row r="288" spans="1:33" x14ac:dyDescent="0.15">
      <c r="A288" s="52">
        <f>'tab bord'!L74</f>
        <v>0</v>
      </c>
      <c r="B288" s="132">
        <f t="shared" si="40"/>
        <v>0</v>
      </c>
      <c r="C288" s="133" t="e">
        <f t="shared" si="41"/>
        <v>#DIV/0!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 t="e">
        <f t="shared" si="38"/>
        <v>#DIV/0!</v>
      </c>
      <c r="AF288" s="127">
        <f>achats!V286</f>
        <v>0</v>
      </c>
      <c r="AG288" s="127">
        <f t="shared" si="39"/>
        <v>0</v>
      </c>
    </row>
    <row r="289" spans="1:33" x14ac:dyDescent="0.15">
      <c r="A289" s="52">
        <f>'tab bord'!L75</f>
        <v>0</v>
      </c>
      <c r="B289" s="132">
        <f t="shared" si="40"/>
        <v>0</v>
      </c>
      <c r="C289" s="133" t="e">
        <f t="shared" si="41"/>
        <v>#DIV/0!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 t="e">
        <f t="shared" si="38"/>
        <v>#DIV/0!</v>
      </c>
      <c r="AF289" s="127">
        <f>achats!V287</f>
        <v>0</v>
      </c>
      <c r="AG289" s="127">
        <f t="shared" si="39"/>
        <v>0</v>
      </c>
    </row>
    <row r="290" spans="1:33" x14ac:dyDescent="0.15">
      <c r="A290" s="52">
        <f>'tab bord'!L76</f>
        <v>0</v>
      </c>
      <c r="B290" s="132">
        <f t="shared" si="40"/>
        <v>0</v>
      </c>
      <c r="C290" s="133" t="e">
        <f t="shared" si="41"/>
        <v>#DIV/0!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 t="e">
        <f t="shared" si="38"/>
        <v>#DIV/0!</v>
      </c>
      <c r="AF290" s="127">
        <f>achats!V288</f>
        <v>0</v>
      </c>
      <c r="AG290" s="127">
        <f t="shared" si="39"/>
        <v>0</v>
      </c>
    </row>
    <row r="291" spans="1:33" x14ac:dyDescent="0.15">
      <c r="A291" s="52">
        <f>'tab bord'!L77</f>
        <v>0</v>
      </c>
      <c r="B291" s="132">
        <f t="shared" si="40"/>
        <v>0</v>
      </c>
      <c r="C291" s="133" t="e">
        <f t="shared" si="41"/>
        <v>#DIV/0!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 t="e">
        <f t="shared" si="38"/>
        <v>#DIV/0!</v>
      </c>
      <c r="AF291" s="127">
        <f>achats!V289</f>
        <v>0</v>
      </c>
      <c r="AG291" s="127">
        <f t="shared" si="39"/>
        <v>0</v>
      </c>
    </row>
    <row r="292" spans="1:33" x14ac:dyDescent="0.15">
      <c r="A292" s="52">
        <f>'tab bord'!L78</f>
        <v>0</v>
      </c>
      <c r="B292" s="132">
        <f t="shared" si="40"/>
        <v>0</v>
      </c>
      <c r="C292" s="133" t="e">
        <f t="shared" si="41"/>
        <v>#DIV/0!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 t="e">
        <f t="shared" si="38"/>
        <v>#DIV/0!</v>
      </c>
      <c r="AF292" s="127">
        <f>achats!V290</f>
        <v>0</v>
      </c>
      <c r="AG292" s="127">
        <f t="shared" si="39"/>
        <v>0</v>
      </c>
    </row>
    <row r="293" spans="1:33" x14ac:dyDescent="0.15">
      <c r="A293" s="52">
        <f>'tab bord'!L79</f>
        <v>0</v>
      </c>
      <c r="B293" s="132">
        <f t="shared" si="40"/>
        <v>0</v>
      </c>
      <c r="C293" s="133" t="e">
        <f t="shared" si="41"/>
        <v>#DIV/0!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 t="e">
        <f t="shared" si="38"/>
        <v>#DIV/0!</v>
      </c>
      <c r="AF293" s="127">
        <f>achats!V291</f>
        <v>0</v>
      </c>
      <c r="AG293" s="127">
        <f t="shared" si="39"/>
        <v>0</v>
      </c>
    </row>
    <row r="294" spans="1:33" x14ac:dyDescent="0.15">
      <c r="A294" s="52">
        <f>'tab bord'!L80</f>
        <v>0</v>
      </c>
      <c r="B294" s="132">
        <f t="shared" si="40"/>
        <v>0</v>
      </c>
      <c r="C294" s="133" t="e">
        <f t="shared" si="41"/>
        <v>#DIV/0!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 t="e">
        <f t="shared" si="38"/>
        <v>#DIV/0!</v>
      </c>
      <c r="AF294" s="127">
        <f>achats!V292</f>
        <v>0</v>
      </c>
      <c r="AG294" s="127">
        <f t="shared" si="39"/>
        <v>0</v>
      </c>
    </row>
    <row r="295" spans="1:33" x14ac:dyDescent="0.15">
      <c r="A295" s="52">
        <f>'tab bord'!L81</f>
        <v>0</v>
      </c>
      <c r="B295" s="132">
        <f t="shared" si="40"/>
        <v>0</v>
      </c>
      <c r="C295" s="133" t="e">
        <f t="shared" si="41"/>
        <v>#DIV/0!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 t="e">
        <f t="shared" si="38"/>
        <v>#DIV/0!</v>
      </c>
      <c r="AF295" s="127">
        <f>achats!V293</f>
        <v>0</v>
      </c>
      <c r="AG295" s="127">
        <f t="shared" si="39"/>
        <v>0</v>
      </c>
    </row>
    <row r="296" spans="1:33" x14ac:dyDescent="0.15">
      <c r="A296" s="52">
        <f>'tab bord'!L82</f>
        <v>0</v>
      </c>
      <c r="B296" s="132">
        <f t="shared" si="40"/>
        <v>0</v>
      </c>
      <c r="C296" s="133" t="e">
        <f t="shared" si="41"/>
        <v>#DIV/0!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 t="e">
        <f t="shared" si="38"/>
        <v>#DIV/0!</v>
      </c>
      <c r="AF296" s="127">
        <f>achats!V294</f>
        <v>0</v>
      </c>
      <c r="AG296" s="127">
        <f t="shared" si="39"/>
        <v>0</v>
      </c>
    </row>
    <row r="297" spans="1:33" x14ac:dyDescent="0.15">
      <c r="A297" s="52">
        <f>'tab bord'!L83</f>
        <v>0</v>
      </c>
      <c r="B297" s="132">
        <f t="shared" si="40"/>
        <v>0</v>
      </c>
      <c r="C297" s="133" t="e">
        <f t="shared" si="41"/>
        <v>#DIV/0!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 t="e">
        <f t="shared" si="38"/>
        <v>#DIV/0!</v>
      </c>
      <c r="AF297" s="127">
        <f>achats!V295</f>
        <v>0</v>
      </c>
      <c r="AG297" s="127">
        <f t="shared" si="39"/>
        <v>0</v>
      </c>
    </row>
    <row r="298" spans="1:33" x14ac:dyDescent="0.15">
      <c r="A298" s="52">
        <f>'tab bord'!L84</f>
        <v>0</v>
      </c>
      <c r="B298" s="132">
        <f t="shared" si="40"/>
        <v>0</v>
      </c>
      <c r="C298" s="133" t="e">
        <f t="shared" si="41"/>
        <v>#DIV/0!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 t="e">
        <f t="shared" si="38"/>
        <v>#DIV/0!</v>
      </c>
      <c r="AF298" s="127">
        <f>achats!V296</f>
        <v>0</v>
      </c>
      <c r="AG298" s="127">
        <f t="shared" si="39"/>
        <v>0</v>
      </c>
    </row>
    <row r="299" spans="1:33" x14ac:dyDescent="0.15">
      <c r="A299" s="52">
        <f>'tab bord'!L85</f>
        <v>0</v>
      </c>
      <c r="B299" s="132">
        <f t="shared" si="40"/>
        <v>0</v>
      </c>
      <c r="C299" s="133" t="e">
        <f t="shared" si="41"/>
        <v>#DIV/0!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 t="e">
        <f t="shared" si="38"/>
        <v>#DIV/0!</v>
      </c>
      <c r="AF299" s="127">
        <f>achats!V297</f>
        <v>0</v>
      </c>
      <c r="AG299" s="127">
        <f t="shared" si="39"/>
        <v>0</v>
      </c>
    </row>
    <row r="300" spans="1:33" x14ac:dyDescent="0.15">
      <c r="A300" s="52">
        <f>'tab bord'!L86</f>
        <v>0</v>
      </c>
      <c r="B300" s="132">
        <f t="shared" si="40"/>
        <v>0</v>
      </c>
      <c r="C300" s="133" t="e">
        <f t="shared" si="41"/>
        <v>#DIV/0!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 t="e">
        <f t="shared" si="38"/>
        <v>#DIV/0!</v>
      </c>
      <c r="AF300" s="127">
        <f>achats!V298</f>
        <v>0</v>
      </c>
      <c r="AG300" s="127">
        <f t="shared" si="39"/>
        <v>0</v>
      </c>
    </row>
    <row r="301" spans="1:33" x14ac:dyDescent="0.15">
      <c r="A301" s="52">
        <f>'tab bord'!L87</f>
        <v>0</v>
      </c>
      <c r="B301" s="132">
        <f t="shared" si="40"/>
        <v>0</v>
      </c>
      <c r="C301" s="133" t="e">
        <f t="shared" si="41"/>
        <v>#DIV/0!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 t="e">
        <f t="shared" si="38"/>
        <v>#DIV/0!</v>
      </c>
      <c r="AF301" s="127">
        <f>achats!V299</f>
        <v>0</v>
      </c>
      <c r="AG301" s="127">
        <f t="shared" si="39"/>
        <v>0</v>
      </c>
    </row>
    <row r="302" spans="1:33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 t="e">
        <f t="shared" si="38"/>
        <v>#DIV/0!</v>
      </c>
      <c r="AF302" s="127">
        <f>achats!V300</f>
        <v>0</v>
      </c>
      <c r="AG302" s="127">
        <f t="shared" si="39"/>
        <v>0</v>
      </c>
    </row>
    <row r="303" spans="1:33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 t="e">
        <f t="shared" si="38"/>
        <v>#DIV/0!</v>
      </c>
      <c r="AF303" s="127">
        <f>achats!V301</f>
        <v>0</v>
      </c>
      <c r="AG303" s="127">
        <f t="shared" si="39"/>
        <v>0</v>
      </c>
    </row>
    <row r="304" spans="1:33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 t="e">
        <f t="shared" si="38"/>
        <v>#DIV/0!</v>
      </c>
      <c r="AF304" s="127">
        <f>achats!V302</f>
        <v>0</v>
      </c>
      <c r="AG304" s="127">
        <f t="shared" si="39"/>
        <v>0</v>
      </c>
    </row>
    <row r="305" spans="1:33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 t="e">
        <f t="shared" si="38"/>
        <v>#DIV/0!</v>
      </c>
      <c r="AF305" s="127">
        <f>achats!V303</f>
        <v>0</v>
      </c>
      <c r="AG305" s="127">
        <f t="shared" si="39"/>
        <v>0</v>
      </c>
    </row>
    <row r="306" spans="1:33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 t="e">
        <f t="shared" si="38"/>
        <v>#DIV/0!</v>
      </c>
      <c r="AF306" s="127">
        <f>achats!V304</f>
        <v>0</v>
      </c>
      <c r="AG306" s="127">
        <f t="shared" si="39"/>
        <v>0</v>
      </c>
    </row>
    <row r="307" spans="1:33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 t="e">
        <f t="shared" si="38"/>
        <v>#DIV/0!</v>
      </c>
      <c r="AF307" s="127">
        <f>achats!V305</f>
        <v>0</v>
      </c>
      <c r="AG307" s="127">
        <f t="shared" si="39"/>
        <v>0</v>
      </c>
    </row>
    <row r="308" spans="1:33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 t="e">
        <f t="shared" si="38"/>
        <v>#DIV/0!</v>
      </c>
      <c r="AF308" s="127">
        <f>achats!V306</f>
        <v>0</v>
      </c>
      <c r="AG308" s="127">
        <f t="shared" si="39"/>
        <v>0</v>
      </c>
    </row>
    <row r="309" spans="1:33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 t="e">
        <f t="shared" si="38"/>
        <v>#DIV/0!</v>
      </c>
      <c r="AF309" s="127">
        <f>achats!V307</f>
        <v>0</v>
      </c>
      <c r="AG309" s="127">
        <f t="shared" si="39"/>
        <v>0</v>
      </c>
    </row>
    <row r="310" spans="1:33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 t="e">
        <f t="shared" si="38"/>
        <v>#DIV/0!</v>
      </c>
      <c r="AF310" s="127">
        <f>achats!V308</f>
        <v>0</v>
      </c>
      <c r="AG310" s="127">
        <f t="shared" si="39"/>
        <v>0</v>
      </c>
    </row>
    <row r="311" spans="1:33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 t="e">
        <f t="shared" si="38"/>
        <v>#DIV/0!</v>
      </c>
      <c r="AF311" s="127">
        <f>achats!V309</f>
        <v>0</v>
      </c>
      <c r="AG311" s="127">
        <f t="shared" si="39"/>
        <v>0</v>
      </c>
    </row>
    <row r="312" spans="1:33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 t="e">
        <f t="shared" si="38"/>
        <v>#DIV/0!</v>
      </c>
      <c r="AF312" s="127">
        <f>achats!V310</f>
        <v>0</v>
      </c>
      <c r="AG312" s="127">
        <f t="shared" si="39"/>
        <v>0</v>
      </c>
    </row>
    <row r="313" spans="1:33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 t="e">
        <f t="shared" si="38"/>
        <v>#DIV/0!</v>
      </c>
      <c r="AF313" s="127">
        <f>achats!V311</f>
        <v>0</v>
      </c>
      <c r="AG313" s="127">
        <f t="shared" si="39"/>
        <v>0</v>
      </c>
    </row>
    <row r="314" spans="1:33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 t="e">
        <f t="shared" si="38"/>
        <v>#DIV/0!</v>
      </c>
      <c r="AF314" s="127">
        <f>achats!V312</f>
        <v>0</v>
      </c>
      <c r="AG314" s="127">
        <f t="shared" si="39"/>
        <v>0</v>
      </c>
    </row>
    <row r="315" spans="1:33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 t="e">
        <f t="shared" si="38"/>
        <v>#DIV/0!</v>
      </c>
      <c r="AF315" s="127">
        <f>achats!V313</f>
        <v>0</v>
      </c>
      <c r="AG315" s="127">
        <f t="shared" si="39"/>
        <v>0</v>
      </c>
    </row>
    <row r="316" spans="1:33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 t="e">
        <f t="shared" si="38"/>
        <v>#DIV/0!</v>
      </c>
      <c r="AF316" s="127">
        <f>achats!V314</f>
        <v>0</v>
      </c>
      <c r="AG316" s="127">
        <f t="shared" si="39"/>
        <v>0</v>
      </c>
    </row>
    <row r="317" spans="1:33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 t="e">
        <f t="shared" si="38"/>
        <v>#DIV/0!</v>
      </c>
      <c r="AF317" s="127">
        <f>achats!V315</f>
        <v>0</v>
      </c>
      <c r="AG317" s="127">
        <f t="shared" si="39"/>
        <v>0</v>
      </c>
    </row>
    <row r="318" spans="1:33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 t="e">
        <f t="shared" si="38"/>
        <v>#DIV/0!</v>
      </c>
      <c r="AF318" s="127">
        <f>achats!V316</f>
        <v>0</v>
      </c>
      <c r="AG318" s="127">
        <f t="shared" si="39"/>
        <v>0</v>
      </c>
    </row>
    <row r="319" spans="1:33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 t="e">
        <f t="shared" si="38"/>
        <v>#DIV/0!</v>
      </c>
      <c r="AF319" s="127">
        <f>achats!V317</f>
        <v>0</v>
      </c>
      <c r="AG319" s="127">
        <f t="shared" si="39"/>
        <v>0</v>
      </c>
    </row>
    <row r="320" spans="1:33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 t="e">
        <f t="shared" si="38"/>
        <v>#DIV/0!</v>
      </c>
      <c r="AF320" s="127">
        <f>achats!V318</f>
        <v>0</v>
      </c>
      <c r="AG320" s="127">
        <f t="shared" si="39"/>
        <v>0</v>
      </c>
    </row>
    <row r="321" spans="1:33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 t="e">
        <f t="shared" si="38"/>
        <v>#DIV/0!</v>
      </c>
      <c r="AF321" s="127">
        <f>achats!V319</f>
        <v>0</v>
      </c>
      <c r="AG321" s="127">
        <f t="shared" si="39"/>
        <v>0</v>
      </c>
    </row>
    <row r="322" spans="1:33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 t="e">
        <f t="shared" si="38"/>
        <v>#DIV/0!</v>
      </c>
      <c r="AF322" s="127">
        <f>achats!V320</f>
        <v>0</v>
      </c>
      <c r="AG322" s="127">
        <f t="shared" si="39"/>
        <v>0</v>
      </c>
    </row>
    <row r="323" spans="1:33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 t="e">
        <f t="shared" si="38"/>
        <v>#DIV/0!</v>
      </c>
      <c r="AF323" s="127">
        <f>achats!V321</f>
        <v>0</v>
      </c>
      <c r="AG323" s="127">
        <f t="shared" si="39"/>
        <v>0</v>
      </c>
    </row>
    <row r="324" spans="1:33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 t="e">
        <f t="shared" si="38"/>
        <v>#DIV/0!</v>
      </c>
      <c r="AF324" s="127">
        <f>achats!V322</f>
        <v>0</v>
      </c>
      <c r="AG324" s="127">
        <f t="shared" si="39"/>
        <v>0</v>
      </c>
    </row>
    <row r="325" spans="1:33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 t="e">
        <f t="shared" ref="AB325:AB388" si="46">AA325/$AD$4</f>
        <v>#DIV/0!</v>
      </c>
      <c r="AF325" s="127">
        <f>achats!V323</f>
        <v>0</v>
      </c>
      <c r="AG325" s="127">
        <f t="shared" si="39"/>
        <v>0</v>
      </c>
    </row>
    <row r="326" spans="1:33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 t="e">
        <f t="shared" si="46"/>
        <v>#DIV/0!</v>
      </c>
      <c r="AF326" s="127">
        <f>achats!V324</f>
        <v>0</v>
      </c>
      <c r="AG326" s="127">
        <f t="shared" ref="AG326:AG345" si="47">(SUMIF(F:F,AF326,G:G))+(SUMIF(N:N,AF326,O:O))</f>
        <v>0</v>
      </c>
    </row>
    <row r="327" spans="1:33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 t="e">
        <f t="shared" si="46"/>
        <v>#DIV/0!</v>
      </c>
      <c r="AF327" s="127">
        <f>achats!V325</f>
        <v>0</v>
      </c>
      <c r="AG327" s="127">
        <f t="shared" si="47"/>
        <v>0</v>
      </c>
    </row>
    <row r="328" spans="1:33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 t="e">
        <f t="shared" si="46"/>
        <v>#DIV/0!</v>
      </c>
      <c r="AF328" s="127">
        <f>achats!V326</f>
        <v>0</v>
      </c>
      <c r="AG328" s="127">
        <f t="shared" si="47"/>
        <v>0</v>
      </c>
    </row>
    <row r="329" spans="1:33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 t="e">
        <f t="shared" si="46"/>
        <v>#DIV/0!</v>
      </c>
      <c r="AF329" s="127">
        <f>achats!V327</f>
        <v>0</v>
      </c>
      <c r="AG329" s="127">
        <f t="shared" si="47"/>
        <v>0</v>
      </c>
    </row>
    <row r="330" spans="1:33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 t="e">
        <f t="shared" si="46"/>
        <v>#DIV/0!</v>
      </c>
      <c r="AF330" s="127">
        <f>achats!V328</f>
        <v>0</v>
      </c>
      <c r="AG330" s="127">
        <f t="shared" si="47"/>
        <v>0</v>
      </c>
    </row>
    <row r="331" spans="1:33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 t="e">
        <f t="shared" si="46"/>
        <v>#DIV/0!</v>
      </c>
      <c r="AF331" s="127">
        <f>achats!V329</f>
        <v>0</v>
      </c>
      <c r="AG331" s="127">
        <f t="shared" si="47"/>
        <v>0</v>
      </c>
    </row>
    <row r="332" spans="1:33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 t="e">
        <f t="shared" si="46"/>
        <v>#DIV/0!</v>
      </c>
      <c r="AF332" s="127">
        <f>achats!V330</f>
        <v>0</v>
      </c>
      <c r="AG332" s="127">
        <f t="shared" si="47"/>
        <v>0</v>
      </c>
    </row>
    <row r="333" spans="1:33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 t="e">
        <f t="shared" si="46"/>
        <v>#DIV/0!</v>
      </c>
      <c r="AF333" s="127">
        <f>achats!V331</f>
        <v>0</v>
      </c>
      <c r="AG333" s="127">
        <f t="shared" si="47"/>
        <v>0</v>
      </c>
    </row>
    <row r="334" spans="1:33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 t="e">
        <f t="shared" si="46"/>
        <v>#DIV/0!</v>
      </c>
      <c r="AF334" s="127">
        <f>achats!V332</f>
        <v>0</v>
      </c>
      <c r="AG334" s="127">
        <f t="shared" si="47"/>
        <v>0</v>
      </c>
    </row>
    <row r="335" spans="1:33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 t="e">
        <f t="shared" si="46"/>
        <v>#DIV/0!</v>
      </c>
      <c r="AF335" s="127">
        <f>achats!V333</f>
        <v>0</v>
      </c>
      <c r="AG335" s="127">
        <f t="shared" si="47"/>
        <v>0</v>
      </c>
    </row>
    <row r="336" spans="1:33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 t="e">
        <f t="shared" si="46"/>
        <v>#DIV/0!</v>
      </c>
      <c r="AF336" s="127">
        <f>achats!V334</f>
        <v>0</v>
      </c>
      <c r="AG336" s="127">
        <f t="shared" si="47"/>
        <v>0</v>
      </c>
    </row>
    <row r="337" spans="1:33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 t="e">
        <f t="shared" si="46"/>
        <v>#DIV/0!</v>
      </c>
      <c r="AF337" s="127">
        <f>achats!V335</f>
        <v>0</v>
      </c>
      <c r="AG337" s="127">
        <f t="shared" si="47"/>
        <v>0</v>
      </c>
    </row>
    <row r="338" spans="1:33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 t="e">
        <f t="shared" si="46"/>
        <v>#DIV/0!</v>
      </c>
      <c r="AF338" s="127">
        <f>achats!V336</f>
        <v>0</v>
      </c>
      <c r="AG338" s="127">
        <f t="shared" si="47"/>
        <v>0</v>
      </c>
    </row>
    <row r="339" spans="1:33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 t="e">
        <f t="shared" si="46"/>
        <v>#DIV/0!</v>
      </c>
      <c r="AF339" s="127">
        <f>achats!V337</f>
        <v>0</v>
      </c>
      <c r="AG339" s="127">
        <f t="shared" si="47"/>
        <v>0</v>
      </c>
    </row>
    <row r="340" spans="1:33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 t="e">
        <f t="shared" si="46"/>
        <v>#DIV/0!</v>
      </c>
      <c r="AF340" s="127">
        <f>achats!V338</f>
        <v>0</v>
      </c>
      <c r="AG340" s="127">
        <f t="shared" si="47"/>
        <v>0</v>
      </c>
    </row>
    <row r="341" spans="1:33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 t="e">
        <f t="shared" si="46"/>
        <v>#DIV/0!</v>
      </c>
      <c r="AF341" s="127">
        <f>achats!V339</f>
        <v>0</v>
      </c>
      <c r="AG341" s="127">
        <f t="shared" si="47"/>
        <v>0</v>
      </c>
    </row>
    <row r="342" spans="1:33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 t="e">
        <f t="shared" si="46"/>
        <v>#DIV/0!</v>
      </c>
      <c r="AF342" s="127">
        <f>achats!V340</f>
        <v>0</v>
      </c>
      <c r="AG342" s="127">
        <f t="shared" si="47"/>
        <v>0</v>
      </c>
    </row>
    <row r="343" spans="1:33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 t="e">
        <f t="shared" si="46"/>
        <v>#DIV/0!</v>
      </c>
      <c r="AF343" s="127">
        <f>achats!V341</f>
        <v>0</v>
      </c>
      <c r="AG343" s="127">
        <f t="shared" si="47"/>
        <v>0</v>
      </c>
    </row>
    <row r="344" spans="1:33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 t="e">
        <f t="shared" si="46"/>
        <v>#DIV/0!</v>
      </c>
      <c r="AF344" s="127">
        <f>achats!V342</f>
        <v>0</v>
      </c>
      <c r="AG344" s="127">
        <f t="shared" si="47"/>
        <v>0</v>
      </c>
    </row>
    <row r="345" spans="1:33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 t="e">
        <f t="shared" si="46"/>
        <v>#DIV/0!</v>
      </c>
      <c r="AF345" s="127">
        <f>achats!V343</f>
        <v>0</v>
      </c>
      <c r="AG345" s="127">
        <f t="shared" si="47"/>
        <v>0</v>
      </c>
    </row>
    <row r="346" spans="1:33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 t="e">
        <f t="shared" si="46"/>
        <v>#DIV/0!</v>
      </c>
    </row>
    <row r="347" spans="1:33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 t="e">
        <f t="shared" si="46"/>
        <v>#DIV/0!</v>
      </c>
    </row>
    <row r="348" spans="1:33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 t="e">
        <f t="shared" si="46"/>
        <v>#DIV/0!</v>
      </c>
    </row>
    <row r="349" spans="1:33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 t="e">
        <f t="shared" si="46"/>
        <v>#DIV/0!</v>
      </c>
    </row>
    <row r="350" spans="1:33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 t="e">
        <f t="shared" si="46"/>
        <v>#DIV/0!</v>
      </c>
    </row>
    <row r="351" spans="1:33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 t="e">
        <f t="shared" si="46"/>
        <v>#DIV/0!</v>
      </c>
    </row>
    <row r="352" spans="1:33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 t="e">
        <f t="shared" si="46"/>
        <v>#DIV/0!</v>
      </c>
    </row>
    <row r="353" spans="1:28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 t="e">
        <f t="shared" si="46"/>
        <v>#DIV/0!</v>
      </c>
    </row>
    <row r="354" spans="1:28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 t="e">
        <f t="shared" si="46"/>
        <v>#DIV/0!</v>
      </c>
    </row>
    <row r="355" spans="1:28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 t="e">
        <f t="shared" si="46"/>
        <v>#DIV/0!</v>
      </c>
    </row>
    <row r="356" spans="1:28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 t="e">
        <f t="shared" si="46"/>
        <v>#DIV/0!</v>
      </c>
    </row>
    <row r="357" spans="1:28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 t="e">
        <f t="shared" si="46"/>
        <v>#DIV/0!</v>
      </c>
    </row>
    <row r="358" spans="1:28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 t="e">
        <f t="shared" si="46"/>
        <v>#DIV/0!</v>
      </c>
    </row>
    <row r="359" spans="1:28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 t="e">
        <f t="shared" si="46"/>
        <v>#DIV/0!</v>
      </c>
    </row>
    <row r="360" spans="1:28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 t="e">
        <f t="shared" si="46"/>
        <v>#DIV/0!</v>
      </c>
    </row>
    <row r="361" spans="1:28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 t="e">
        <f t="shared" si="46"/>
        <v>#DIV/0!</v>
      </c>
    </row>
    <row r="362" spans="1:28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 t="e">
        <f t="shared" si="46"/>
        <v>#DIV/0!</v>
      </c>
    </row>
    <row r="363" spans="1:28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 t="e">
        <f t="shared" si="46"/>
        <v>#DIV/0!</v>
      </c>
    </row>
    <row r="364" spans="1:28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 t="e">
        <f t="shared" si="46"/>
        <v>#DIV/0!</v>
      </c>
    </row>
    <row r="365" spans="1:28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 t="e">
        <f t="shared" si="46"/>
        <v>#DIV/0!</v>
      </c>
    </row>
    <row r="366" spans="1:28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 t="e">
        <f t="shared" si="46"/>
        <v>#DIV/0!</v>
      </c>
    </row>
    <row r="367" spans="1:28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 t="e">
        <f t="shared" si="46"/>
        <v>#DIV/0!</v>
      </c>
    </row>
    <row r="368" spans="1:28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 t="e">
        <f t="shared" si="46"/>
        <v>#DIV/0!</v>
      </c>
    </row>
    <row r="369" spans="1:28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 t="e">
        <f t="shared" si="46"/>
        <v>#DIV/0!</v>
      </c>
    </row>
    <row r="370" spans="1:28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 t="e">
        <f t="shared" si="46"/>
        <v>#DIV/0!</v>
      </c>
    </row>
    <row r="371" spans="1:28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 t="e">
        <f t="shared" si="46"/>
        <v>#DIV/0!</v>
      </c>
    </row>
    <row r="372" spans="1:28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 t="e">
        <f t="shared" si="46"/>
        <v>#DIV/0!</v>
      </c>
    </row>
    <row r="373" spans="1:28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 t="e">
        <f t="shared" si="46"/>
        <v>#DIV/0!</v>
      </c>
    </row>
    <row r="374" spans="1:28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 t="e">
        <f t="shared" si="46"/>
        <v>#DIV/0!</v>
      </c>
    </row>
    <row r="375" spans="1:28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 t="e">
        <f t="shared" si="46"/>
        <v>#DIV/0!</v>
      </c>
    </row>
    <row r="376" spans="1:28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 t="e">
        <f t="shared" si="46"/>
        <v>#DIV/0!</v>
      </c>
    </row>
    <row r="377" spans="1:28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 t="e">
        <f t="shared" si="46"/>
        <v>#DIV/0!</v>
      </c>
    </row>
    <row r="378" spans="1:28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 t="e">
        <f t="shared" si="46"/>
        <v>#DIV/0!</v>
      </c>
    </row>
    <row r="379" spans="1:28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 t="e">
        <f t="shared" si="46"/>
        <v>#DIV/0!</v>
      </c>
    </row>
    <row r="380" spans="1:28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 t="e">
        <f t="shared" si="46"/>
        <v>#DIV/0!</v>
      </c>
    </row>
    <row r="381" spans="1:28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 t="e">
        <f t="shared" si="46"/>
        <v>#DIV/0!</v>
      </c>
    </row>
    <row r="382" spans="1:28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 t="e">
        <f t="shared" si="46"/>
        <v>#DIV/0!</v>
      </c>
    </row>
    <row r="383" spans="1:28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 t="e">
        <f t="shared" si="46"/>
        <v>#DIV/0!</v>
      </c>
    </row>
    <row r="384" spans="1:28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 t="e">
        <f t="shared" si="46"/>
        <v>#DIV/0!</v>
      </c>
    </row>
    <row r="385" spans="24:28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 t="e">
        <f t="shared" si="46"/>
        <v>#DIV/0!</v>
      </c>
    </row>
    <row r="386" spans="24:28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 t="e">
        <f t="shared" si="46"/>
        <v>#DIV/0!</v>
      </c>
    </row>
    <row r="387" spans="24:28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 t="e">
        <f t="shared" si="46"/>
        <v>#DIV/0!</v>
      </c>
    </row>
    <row r="388" spans="24:28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 t="e">
        <f t="shared" si="46"/>
        <v>#DIV/0!</v>
      </c>
    </row>
    <row r="389" spans="24:28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 t="e">
        <f t="shared" ref="AB389:AB431" si="52">AA389/$AD$4</f>
        <v>#DIV/0!</v>
      </c>
    </row>
    <row r="390" spans="24:28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 t="e">
        <f t="shared" si="52"/>
        <v>#DIV/0!</v>
      </c>
    </row>
    <row r="391" spans="24:28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 t="e">
        <f t="shared" si="52"/>
        <v>#DIV/0!</v>
      </c>
    </row>
    <row r="392" spans="24:28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 t="e">
        <f t="shared" si="52"/>
        <v>#DIV/0!</v>
      </c>
    </row>
    <row r="393" spans="24:28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 t="e">
        <f t="shared" si="52"/>
        <v>#DIV/0!</v>
      </c>
    </row>
    <row r="394" spans="24:28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 t="e">
        <f t="shared" si="52"/>
        <v>#DIV/0!</v>
      </c>
    </row>
    <row r="395" spans="24:28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 t="e">
        <f t="shared" si="52"/>
        <v>#DIV/0!</v>
      </c>
    </row>
    <row r="396" spans="24:28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 t="e">
        <f t="shared" si="52"/>
        <v>#DIV/0!</v>
      </c>
    </row>
    <row r="397" spans="24:28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 t="e">
        <f t="shared" si="52"/>
        <v>#DIV/0!</v>
      </c>
    </row>
    <row r="398" spans="24:28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 t="e">
        <f t="shared" si="52"/>
        <v>#DIV/0!</v>
      </c>
    </row>
    <row r="399" spans="24:28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 t="e">
        <f t="shared" si="52"/>
        <v>#DIV/0!</v>
      </c>
    </row>
    <row r="400" spans="24:28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 t="e">
        <f t="shared" si="52"/>
        <v>#DIV/0!</v>
      </c>
    </row>
    <row r="401" spans="24:28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 t="e">
        <f t="shared" si="52"/>
        <v>#DIV/0!</v>
      </c>
    </row>
    <row r="402" spans="24:28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 t="e">
        <f t="shared" si="52"/>
        <v>#DIV/0!</v>
      </c>
    </row>
    <row r="403" spans="24:28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 t="e">
        <f t="shared" si="52"/>
        <v>#DIV/0!</v>
      </c>
    </row>
    <row r="404" spans="24:28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 t="e">
        <f t="shared" si="52"/>
        <v>#DIV/0!</v>
      </c>
    </row>
    <row r="405" spans="24:28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 t="e">
        <f t="shared" si="52"/>
        <v>#DIV/0!</v>
      </c>
    </row>
    <row r="406" spans="24:28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 t="e">
        <f t="shared" si="52"/>
        <v>#DIV/0!</v>
      </c>
    </row>
    <row r="407" spans="24:28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 t="e">
        <f t="shared" si="52"/>
        <v>#DIV/0!</v>
      </c>
    </row>
    <row r="408" spans="24:28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 t="e">
        <f t="shared" si="52"/>
        <v>#DIV/0!</v>
      </c>
    </row>
    <row r="409" spans="24:28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 t="e">
        <f t="shared" si="52"/>
        <v>#DIV/0!</v>
      </c>
    </row>
    <row r="410" spans="24:28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 t="e">
        <f t="shared" si="52"/>
        <v>#DIV/0!</v>
      </c>
    </row>
    <row r="411" spans="24:28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 t="e">
        <f t="shared" si="52"/>
        <v>#DIV/0!</v>
      </c>
    </row>
    <row r="412" spans="24:28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 t="e">
        <f t="shared" si="52"/>
        <v>#DIV/0!</v>
      </c>
    </row>
    <row r="413" spans="24:28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 t="e">
        <f t="shared" si="52"/>
        <v>#DIV/0!</v>
      </c>
    </row>
    <row r="414" spans="24:28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 t="e">
        <f t="shared" si="52"/>
        <v>#DIV/0!</v>
      </c>
    </row>
    <row r="415" spans="24:28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 t="e">
        <f t="shared" si="52"/>
        <v>#DIV/0!</v>
      </c>
    </row>
    <row r="416" spans="24:28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 t="e">
        <f t="shared" si="52"/>
        <v>#DIV/0!</v>
      </c>
    </row>
    <row r="417" spans="24:28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 t="e">
        <f t="shared" si="52"/>
        <v>#DIV/0!</v>
      </c>
    </row>
    <row r="418" spans="24:28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 t="e">
        <f t="shared" si="52"/>
        <v>#DIV/0!</v>
      </c>
    </row>
    <row r="419" spans="24:28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 t="e">
        <f t="shared" si="52"/>
        <v>#DIV/0!</v>
      </c>
    </row>
    <row r="420" spans="24:28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 t="e">
        <f t="shared" si="52"/>
        <v>#DIV/0!</v>
      </c>
    </row>
    <row r="421" spans="24:28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 t="e">
        <f t="shared" si="52"/>
        <v>#DIV/0!</v>
      </c>
    </row>
    <row r="422" spans="24:28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 t="e">
        <f t="shared" si="52"/>
        <v>#DIV/0!</v>
      </c>
    </row>
    <row r="423" spans="24:28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 t="e">
        <f t="shared" si="52"/>
        <v>#DIV/0!</v>
      </c>
    </row>
    <row r="424" spans="24:28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 t="e">
        <f t="shared" si="52"/>
        <v>#DIV/0!</v>
      </c>
    </row>
    <row r="425" spans="24:28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 t="e">
        <f t="shared" si="52"/>
        <v>#DIV/0!</v>
      </c>
    </row>
    <row r="426" spans="24:28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 t="e">
        <f t="shared" si="52"/>
        <v>#DIV/0!</v>
      </c>
    </row>
    <row r="427" spans="24:28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 t="e">
        <f t="shared" si="52"/>
        <v>#DIV/0!</v>
      </c>
    </row>
    <row r="428" spans="24:28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 t="e">
        <f t="shared" si="52"/>
        <v>#DIV/0!</v>
      </c>
    </row>
    <row r="429" spans="24:28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 t="e">
        <f t="shared" si="52"/>
        <v>#DIV/0!</v>
      </c>
    </row>
    <row r="430" spans="24:28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 t="e">
        <f t="shared" si="52"/>
        <v>#DIV/0!</v>
      </c>
    </row>
    <row r="431" spans="24:28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 t="e">
        <f t="shared" si="52"/>
        <v>#DIV/0!</v>
      </c>
    </row>
  </sheetData>
  <mergeCells count="28">
    <mergeCell ref="R13:U14"/>
    <mergeCell ref="V13:V14"/>
    <mergeCell ref="Q15:V15"/>
    <mergeCell ref="R16:U17"/>
    <mergeCell ref="V16:V17"/>
    <mergeCell ref="C111:E111"/>
    <mergeCell ref="L111:M111"/>
    <mergeCell ref="Q18:V18"/>
    <mergeCell ref="R19:U20"/>
    <mergeCell ref="V19:V20"/>
    <mergeCell ref="Q21:V21"/>
    <mergeCell ref="R22:U23"/>
    <mergeCell ref="V22:V23"/>
    <mergeCell ref="Q24:V24"/>
    <mergeCell ref="R100:U101"/>
    <mergeCell ref="V100:V101"/>
    <mergeCell ref="C2:E2"/>
    <mergeCell ref="L2:M2"/>
    <mergeCell ref="Q3:V3"/>
    <mergeCell ref="R4:U5"/>
    <mergeCell ref="V4:V5"/>
    <mergeCell ref="Q12:V12"/>
    <mergeCell ref="Q6:V6"/>
    <mergeCell ref="R7:U8"/>
    <mergeCell ref="V7:V8"/>
    <mergeCell ref="Q9:V9"/>
    <mergeCell ref="R10:U11"/>
    <mergeCell ref="V10:V11"/>
  </mergeCells>
  <dataValidations count="1">
    <dataValidation type="list" allowBlank="1" showInputMessage="1" showErrorMessage="1" sqref="M114:M214" xr:uid="{00000000-0002-0000-0500-000000000000}">
      <formula1>$A$218:$A$230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5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5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5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5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theme="3" tint="0.59999389629810485"/>
  </sheetPr>
  <dimension ref="A2:AG431"/>
  <sheetViews>
    <sheetView topLeftCell="A135" workbookViewId="0">
      <selection activeCell="L111" sqref="L111:M111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519531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/>
      <c r="D2" s="195"/>
      <c r="E2" s="196"/>
      <c r="F2" s="67"/>
      <c r="K2" s="129" t="s">
        <v>135</v>
      </c>
      <c r="L2" s="194"/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 t="e">
        <f>AA4/$AD$4</f>
        <v>#DIV/0!</v>
      </c>
      <c r="AD4" s="71">
        <f>SUM(AA:AA)</f>
        <v>0</v>
      </c>
      <c r="AF4" s="109" t="s">
        <v>162</v>
      </c>
      <c r="AG4" s="109" t="s">
        <v>8</v>
      </c>
    </row>
    <row r="5" spans="1:33" ht="13.5" customHeight="1" thickBot="1" x14ac:dyDescent="0.2">
      <c r="A5" s="103"/>
      <c r="B5" s="126" t="str">
        <f>IF(A5="","",VLOOKUP(A5,'Rég clients'!A:B,2,0))</f>
        <v/>
      </c>
      <c r="C5" s="123"/>
      <c r="D5" s="123"/>
      <c r="E5" s="124"/>
      <c r="F5" s="125"/>
      <c r="G5" s="106" t="e">
        <f>B5*D5</f>
        <v>#VALUE!</v>
      </c>
      <c r="H5" s="104" t="e">
        <f>SUM(G5:G105)</f>
        <v>#VALUE!</v>
      </c>
      <c r="I5" s="107"/>
      <c r="J5" s="128" t="str">
        <f>IF(I5="","",VLOOKUP(I5,'Rég clients'!A:B,2,0))</f>
        <v/>
      </c>
      <c r="K5" s="123"/>
      <c r="L5" s="123"/>
      <c r="M5" s="123"/>
      <c r="N5" s="123"/>
      <c r="O5" s="3" t="e">
        <f>J5*L5</f>
        <v>#VALUE!</v>
      </c>
      <c r="P5" s="54" t="e">
        <f>SUM(O5:O105)</f>
        <v>#VALUE!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0</v>
      </c>
      <c r="Z5" s="7">
        <f t="shared" ref="Z5:Z68" si="2">SUMIF(M:M,A219,L:L)</f>
        <v>0</v>
      </c>
      <c r="AA5" s="7">
        <f t="shared" ref="AA5:AA68" si="3">SUM(Y5:Z5)</f>
        <v>0</v>
      </c>
      <c r="AB5" s="72" t="e">
        <f t="shared" ref="AB5:AB68" si="4">AA5/$AD$4</f>
        <v>#DIV/0!</v>
      </c>
      <c r="AD5" s="74" t="e">
        <f>SUM(AB4:AB431)</f>
        <v>#DIV/0!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/>
      <c r="B6" s="126" t="str">
        <f>IF(A6="","",VLOOKUP(A6,'Rég clients'!A:B,2,0))</f>
        <v/>
      </c>
      <c r="C6" s="123"/>
      <c r="D6" s="123"/>
      <c r="E6" s="124"/>
      <c r="F6" s="125"/>
      <c r="G6" s="106" t="e">
        <f t="shared" ref="G6:G69" si="5">B6*D6</f>
        <v>#VALUE!</v>
      </c>
      <c r="I6" s="107"/>
      <c r="J6" s="128" t="str">
        <f>IF(I6="","",VLOOKUP(I6,'Rég clients'!A:B,2,0))</f>
        <v/>
      </c>
      <c r="K6" s="123"/>
      <c r="L6" s="123"/>
      <c r="M6" s="123"/>
      <c r="N6" s="123"/>
      <c r="O6" s="3" t="e">
        <f t="shared" ref="O6:O69" si="6">J6*L6</f>
        <v>#VALUE!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0</v>
      </c>
      <c r="Z6" s="7">
        <f t="shared" si="2"/>
        <v>0</v>
      </c>
      <c r="AA6" s="7">
        <f t="shared" si="3"/>
        <v>0</v>
      </c>
      <c r="AB6" s="72" t="e">
        <f t="shared" si="4"/>
        <v>#DIV/0!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/>
      <c r="B7" s="126" t="str">
        <f>IF(A7="","",VLOOKUP(A7,'Rég clients'!A:B,2,0))</f>
        <v/>
      </c>
      <c r="C7" s="123"/>
      <c r="D7" s="123"/>
      <c r="E7" s="124"/>
      <c r="F7" s="125"/>
      <c r="G7" s="106" t="e">
        <f t="shared" si="5"/>
        <v>#VALUE!</v>
      </c>
      <c r="I7" s="107"/>
      <c r="J7" s="128" t="str">
        <f>IF(I7="","",VLOOKUP(I7,'Rég clients'!A:B,2,0))</f>
        <v/>
      </c>
      <c r="K7" s="123"/>
      <c r="L7" s="123"/>
      <c r="M7" s="123"/>
      <c r="N7" s="123"/>
      <c r="O7" s="3" t="e">
        <f t="shared" si="6"/>
        <v>#VALUE!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 t="e">
        <f t="shared" si="4"/>
        <v>#DIV/0!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/>
      <c r="B8" s="126" t="str">
        <f>IF(A8="","",VLOOKUP(A8,'Rég clients'!A:B,2,0))</f>
        <v/>
      </c>
      <c r="C8" s="123"/>
      <c r="D8" s="123"/>
      <c r="E8" s="124"/>
      <c r="F8" s="125"/>
      <c r="G8" s="106" t="e">
        <f t="shared" si="5"/>
        <v>#VALUE!</v>
      </c>
      <c r="I8" s="107"/>
      <c r="J8" s="128" t="str">
        <f>IF(I8="","",VLOOKUP(I8,'Rég clients'!A:B,2,0))</f>
        <v/>
      </c>
      <c r="K8" s="123"/>
      <c r="L8" s="123"/>
      <c r="M8" s="123"/>
      <c r="N8" s="123"/>
      <c r="O8" s="3" t="e">
        <f t="shared" si="6"/>
        <v>#VALUE!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 t="e">
        <f t="shared" si="4"/>
        <v>#DIV/0!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/>
      <c r="B9" s="126" t="str">
        <f>IF(A9="","",VLOOKUP(A9,'Rég clients'!A:B,2,0))</f>
        <v/>
      </c>
      <c r="C9" s="123"/>
      <c r="D9" s="123"/>
      <c r="E9" s="124"/>
      <c r="F9" s="125"/>
      <c r="G9" s="106" t="e">
        <f t="shared" si="5"/>
        <v>#VALUE!</v>
      </c>
      <c r="I9" s="107"/>
      <c r="J9" s="128" t="str">
        <f>IF(I9="","",VLOOKUP(I9,'Rég clients'!A:B,2,0))</f>
        <v/>
      </c>
      <c r="K9" s="123"/>
      <c r="L9" s="123"/>
      <c r="M9" s="123"/>
      <c r="N9" s="123"/>
      <c r="O9" s="3" t="e">
        <f t="shared" si="6"/>
        <v>#VALUE!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 t="e">
        <f t="shared" si="4"/>
        <v>#DIV/0!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/>
      <c r="B10" s="126" t="str">
        <f>IF(A10="","",VLOOKUP(A10,'Rég clients'!A:B,2,0))</f>
        <v/>
      </c>
      <c r="C10" s="123"/>
      <c r="D10" s="123"/>
      <c r="E10" s="124"/>
      <c r="F10" s="125"/>
      <c r="G10" s="106" t="e">
        <f t="shared" si="5"/>
        <v>#VALUE!</v>
      </c>
      <c r="I10" s="107"/>
      <c r="J10" s="128" t="str">
        <f>IF(I10="","",VLOOKUP(I10,'Rég clients'!A:B,2,0))</f>
        <v/>
      </c>
      <c r="K10" s="123"/>
      <c r="L10" s="123"/>
      <c r="M10" s="123"/>
      <c r="N10" s="123"/>
      <c r="O10" s="3" t="e">
        <f t="shared" si="6"/>
        <v>#VALUE!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 t="e">
        <f t="shared" si="4"/>
        <v>#DIV/0!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/>
      <c r="B11" s="126" t="str">
        <f>IF(A11="","",VLOOKUP(A11,'Rég clients'!A:B,2,0))</f>
        <v/>
      </c>
      <c r="C11" s="123"/>
      <c r="D11" s="123"/>
      <c r="E11" s="124"/>
      <c r="F11" s="125"/>
      <c r="G11" s="106" t="e">
        <f t="shared" si="5"/>
        <v>#VALUE!</v>
      </c>
      <c r="I11" s="107"/>
      <c r="J11" s="128" t="str">
        <f>IF(I11="","",VLOOKUP(I11,'Rég clients'!A:B,2,0))</f>
        <v/>
      </c>
      <c r="K11" s="123"/>
      <c r="L11" s="123"/>
      <c r="M11" s="123"/>
      <c r="N11" s="123"/>
      <c r="O11" s="3" t="e">
        <f t="shared" si="6"/>
        <v>#VALUE!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 t="e">
        <f t="shared" si="4"/>
        <v>#DIV/0!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/>
      <c r="B12" s="126" t="str">
        <f>IF(A12="","",VLOOKUP(A12,'Rég clients'!A:B,2,0))</f>
        <v/>
      </c>
      <c r="C12" s="123"/>
      <c r="D12" s="123"/>
      <c r="E12" s="124"/>
      <c r="F12" s="125"/>
      <c r="G12" s="106" t="e">
        <f t="shared" si="5"/>
        <v>#VALUE!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 t="e">
        <f t="shared" si="4"/>
        <v>#DIV/0!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/>
      <c r="B13" s="126" t="str">
        <f>IF(A13="","",VLOOKUP(A13,'Rég clients'!A:B,2,0))</f>
        <v/>
      </c>
      <c r="C13" s="123"/>
      <c r="D13" s="123"/>
      <c r="E13" s="124"/>
      <c r="F13" s="125"/>
      <c r="G13" s="106" t="e">
        <f t="shared" si="5"/>
        <v>#VALUE!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 t="e">
        <f t="shared" si="4"/>
        <v>#DIV/0!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 t="e">
        <f t="shared" si="4"/>
        <v>#DIV/0!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 t="e">
        <f t="shared" si="4"/>
        <v>#DIV/0!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 t="e">
        <f t="shared" si="4"/>
        <v>#DIV/0!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 t="e">
        <f t="shared" si="4"/>
        <v>#DIV/0!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 t="e">
        <f t="shared" si="4"/>
        <v>#DIV/0!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 t="e">
        <f t="shared" si="4"/>
        <v>#DIV/0!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 t="e">
        <f t="shared" si="4"/>
        <v>#DIV/0!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 t="e">
        <f t="shared" si="4"/>
        <v>#DIV/0!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 t="e">
        <f t="shared" si="4"/>
        <v>#DIV/0!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 t="e">
        <f t="shared" si="4"/>
        <v>#DIV/0!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 t="e">
        <f t="shared" si="4"/>
        <v>#DIV/0!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 t="e">
        <f t="shared" si="4"/>
        <v>#DIV/0!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 t="e">
        <f t="shared" si="4"/>
        <v>#DIV/0!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 t="e">
        <f t="shared" si="4"/>
        <v>#DIV/0!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 t="e">
        <f t="shared" si="4"/>
        <v>#DIV/0!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 t="e">
        <f t="shared" si="4"/>
        <v>#DIV/0!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 t="e">
        <f t="shared" si="4"/>
        <v>#DIV/0!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 t="e">
        <f t="shared" si="4"/>
        <v>#DIV/0!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 t="e">
        <f t="shared" si="4"/>
        <v>#DIV/0!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 t="e">
        <f t="shared" si="4"/>
        <v>#DIV/0!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 t="e">
        <f t="shared" si="4"/>
        <v>#DIV/0!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 t="e">
        <f t="shared" si="4"/>
        <v>#DIV/0!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 t="e">
        <f t="shared" si="4"/>
        <v>#DIV/0!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 t="e">
        <f t="shared" si="4"/>
        <v>#DIV/0!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 t="e">
        <f t="shared" si="4"/>
        <v>#DIV/0!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 t="e">
        <f t="shared" si="4"/>
        <v>#DIV/0!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 t="e">
        <f t="shared" si="4"/>
        <v>#DIV/0!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 t="e">
        <f t="shared" si="4"/>
        <v>#DIV/0!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 t="e">
        <f t="shared" si="4"/>
        <v>#DIV/0!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 t="e">
        <f t="shared" si="4"/>
        <v>#DIV/0!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 t="e">
        <f t="shared" si="4"/>
        <v>#DIV/0!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 t="e">
        <f t="shared" si="4"/>
        <v>#DIV/0!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 t="e">
        <f t="shared" si="4"/>
        <v>#DIV/0!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 t="e">
        <f t="shared" si="4"/>
        <v>#DIV/0!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 t="e">
        <f t="shared" si="4"/>
        <v>#DIV/0!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 t="e">
        <f t="shared" si="4"/>
        <v>#DIV/0!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 t="e">
        <f t="shared" si="4"/>
        <v>#DIV/0!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 t="e">
        <f t="shared" si="4"/>
        <v>#DIV/0!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 t="e">
        <f t="shared" si="4"/>
        <v>#DIV/0!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 t="e">
        <f t="shared" si="4"/>
        <v>#DIV/0!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 t="e">
        <f t="shared" si="4"/>
        <v>#DIV/0!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 t="e">
        <f t="shared" si="4"/>
        <v>#DIV/0!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 t="e">
        <f t="shared" si="4"/>
        <v>#DIV/0!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 t="e">
        <f t="shared" si="4"/>
        <v>#DIV/0!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 t="e">
        <f t="shared" si="4"/>
        <v>#DIV/0!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 t="e">
        <f t="shared" si="4"/>
        <v>#DIV/0!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 t="e">
        <f t="shared" si="4"/>
        <v>#DIV/0!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 t="e">
        <f t="shared" si="4"/>
        <v>#DIV/0!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 t="e">
        <f t="shared" si="4"/>
        <v>#DIV/0!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 t="e">
        <f t="shared" si="4"/>
        <v>#DIV/0!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 t="e">
        <f t="shared" si="4"/>
        <v>#DIV/0!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 t="e">
        <f t="shared" si="4"/>
        <v>#DIV/0!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 t="e">
        <f t="shared" si="4"/>
        <v>#DIV/0!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 t="e">
        <f t="shared" si="4"/>
        <v>#DIV/0!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 t="e">
        <f t="shared" si="4"/>
        <v>#DIV/0!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 t="e">
        <f t="shared" ref="AB69:AB132" si="12">AA69/$AD$4</f>
        <v>#DIV/0!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 t="e">
        <f t="shared" si="12"/>
        <v>#DIV/0!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 t="e">
        <f t="shared" si="12"/>
        <v>#DIV/0!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 t="e">
        <f t="shared" si="12"/>
        <v>#DIV/0!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 t="e">
        <f t="shared" si="12"/>
        <v>#DIV/0!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 t="e">
        <f t="shared" si="12"/>
        <v>#DIV/0!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 t="e">
        <f t="shared" si="12"/>
        <v>#DIV/0!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 t="e">
        <f t="shared" si="12"/>
        <v>#DIV/0!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 t="e">
        <f t="shared" si="12"/>
        <v>#DIV/0!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 t="e">
        <f t="shared" si="12"/>
        <v>#DIV/0!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 t="e">
        <f t="shared" si="12"/>
        <v>#DIV/0!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 t="e">
        <f t="shared" si="12"/>
        <v>#DIV/0!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 t="e">
        <f t="shared" si="12"/>
        <v>#DIV/0!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 t="e">
        <f t="shared" si="12"/>
        <v>#DIV/0!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 t="e">
        <f t="shared" si="12"/>
        <v>#DIV/0!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 t="e">
        <f t="shared" si="12"/>
        <v>#DIV/0!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 t="e">
        <f t="shared" si="12"/>
        <v>#DIV/0!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 t="e">
        <f t="shared" si="12"/>
        <v>#DIV/0!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 t="e">
        <f t="shared" si="12"/>
        <v>#DIV/0!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 t="e">
        <f t="shared" si="12"/>
        <v>#DIV/0!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 t="e">
        <f t="shared" si="12"/>
        <v>#DIV/0!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 t="e">
        <f t="shared" si="12"/>
        <v>#DIV/0!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 t="e">
        <f t="shared" si="12"/>
        <v>#DIV/0!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 t="e">
        <f t="shared" si="12"/>
        <v>#DIV/0!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 t="e">
        <f t="shared" si="12"/>
        <v>#DIV/0!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 t="e">
        <f t="shared" si="12"/>
        <v>#DIV/0!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 t="e">
        <f t="shared" si="12"/>
        <v>#DIV/0!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 t="e">
        <f t="shared" si="12"/>
        <v>#DIV/0!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 t="e">
        <f t="shared" si="12"/>
        <v>#DIV/0!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 t="e">
        <f t="shared" si="12"/>
        <v>#DIV/0!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 t="e">
        <f t="shared" si="12"/>
        <v>#DIV/0!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 t="e">
        <f t="shared" si="12"/>
        <v>#DIV/0!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 t="e">
        <f t="shared" si="12"/>
        <v>#DIV/0!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 t="e">
        <f t="shared" si="12"/>
        <v>#DIV/0!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 t="e">
        <f t="shared" si="12"/>
        <v>#DIV/0!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 t="e">
        <f t="shared" si="12"/>
        <v>#DIV/0!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 t="e">
        <f t="shared" si="12"/>
        <v>#DIV/0!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 t="e">
        <f t="shared" si="12"/>
        <v>#DIV/0!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 t="e">
        <f t="shared" si="12"/>
        <v>#DIV/0!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 t="e">
        <f t="shared" si="12"/>
        <v>#DIV/0!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 t="e">
        <f t="shared" si="12"/>
        <v>#DIV/0!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 t="e">
        <f t="shared" si="12"/>
        <v>#DIV/0!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/>
      <c r="D111" s="195"/>
      <c r="E111" s="196"/>
      <c r="F111" s="67"/>
      <c r="K111" s="129" t="s">
        <v>133</v>
      </c>
      <c r="L111" s="194"/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 t="e">
        <f t="shared" si="12"/>
        <v>#DIV/0!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 t="e">
        <f t="shared" si="12"/>
        <v>#DIV/0!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 t="e">
        <f t="shared" si="12"/>
        <v>#DIV/0!</v>
      </c>
      <c r="AF113" s="127">
        <f>achats!V111</f>
        <v>0</v>
      </c>
      <c r="AG113" s="127">
        <f t="shared" si="15"/>
        <v>0</v>
      </c>
    </row>
    <row r="114" spans="1:33" x14ac:dyDescent="0.15">
      <c r="A114" s="103"/>
      <c r="B114" s="126" t="str">
        <f>IF(A114="","",VLOOKUP(A114,'Rég clients'!A:B,2,0))</f>
        <v/>
      </c>
      <c r="C114" s="123"/>
      <c r="D114" s="123"/>
      <c r="E114" s="123"/>
      <c r="F114" s="123"/>
      <c r="G114" s="130" t="e">
        <f>B114*D114</f>
        <v>#VALUE!</v>
      </c>
      <c r="H114" s="54" t="e">
        <f>SUM(G114:G214)</f>
        <v>#VALUE!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 t="e">
        <f t="shared" si="12"/>
        <v>#DIV/0!</v>
      </c>
      <c r="AF114" s="127">
        <f>achats!V112</f>
        <v>0</v>
      </c>
      <c r="AG114" s="127">
        <f t="shared" si="15"/>
        <v>0</v>
      </c>
    </row>
    <row r="115" spans="1:33" x14ac:dyDescent="0.15">
      <c r="A115" s="103"/>
      <c r="B115" s="126" t="str">
        <f>IF(A115="","",VLOOKUP(A115,'Rég clients'!A:B,2,0))</f>
        <v/>
      </c>
      <c r="C115" s="123"/>
      <c r="D115" s="123"/>
      <c r="E115" s="123"/>
      <c r="F115" s="123"/>
      <c r="G115" s="130" t="e">
        <f t="shared" ref="G115:G178" si="16">B115*D115</f>
        <v>#VALUE!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 t="e">
        <f t="shared" si="12"/>
        <v>#DIV/0!</v>
      </c>
      <c r="AF115" s="127">
        <f>achats!V113</f>
        <v>0</v>
      </c>
      <c r="AG115" s="127">
        <f t="shared" si="15"/>
        <v>0</v>
      </c>
    </row>
    <row r="116" spans="1:33" x14ac:dyDescent="0.15">
      <c r="A116" s="103"/>
      <c r="B116" s="126" t="str">
        <f>IF(A116="","",VLOOKUP(A116,'Rég clients'!A:B,2,0))</f>
        <v/>
      </c>
      <c r="C116" s="123"/>
      <c r="D116" s="123"/>
      <c r="E116" s="123"/>
      <c r="F116" s="123"/>
      <c r="G116" s="130" t="e">
        <f t="shared" si="16"/>
        <v>#VALUE!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 t="e">
        <f t="shared" si="12"/>
        <v>#DIV/0!</v>
      </c>
      <c r="AF116" s="127">
        <f>achats!V114</f>
        <v>0</v>
      </c>
      <c r="AG116" s="127">
        <f t="shared" si="15"/>
        <v>0</v>
      </c>
    </row>
    <row r="117" spans="1:33" x14ac:dyDescent="0.15">
      <c r="A117" s="103"/>
      <c r="B117" s="126" t="str">
        <f>IF(A117="","",VLOOKUP(A117,'Rég clients'!A:B,2,0))</f>
        <v/>
      </c>
      <c r="C117" s="123"/>
      <c r="D117" s="123"/>
      <c r="E117" s="123"/>
      <c r="F117" s="123"/>
      <c r="G117" s="130" t="e">
        <f t="shared" si="16"/>
        <v>#VALUE!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 t="e">
        <f t="shared" si="12"/>
        <v>#DIV/0!</v>
      </c>
      <c r="AF117" s="127">
        <f>achats!V115</f>
        <v>0</v>
      </c>
      <c r="AG117" s="127">
        <f t="shared" si="15"/>
        <v>0</v>
      </c>
    </row>
    <row r="118" spans="1:33" x14ac:dyDescent="0.15">
      <c r="A118" s="103"/>
      <c r="B118" s="126" t="str">
        <f>IF(A118="","",VLOOKUP(A118,'Rég clients'!A:B,2,0))</f>
        <v/>
      </c>
      <c r="C118" s="123"/>
      <c r="D118" s="123"/>
      <c r="E118" s="123"/>
      <c r="F118" s="123"/>
      <c r="G118" s="130" t="e">
        <f t="shared" si="16"/>
        <v>#VALUE!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 t="e">
        <f t="shared" si="12"/>
        <v>#DIV/0!</v>
      </c>
      <c r="AF118" s="127">
        <f>achats!V116</f>
        <v>0</v>
      </c>
      <c r="AG118" s="127">
        <f t="shared" si="15"/>
        <v>0</v>
      </c>
    </row>
    <row r="119" spans="1:33" x14ac:dyDescent="0.15">
      <c r="A119" s="103"/>
      <c r="B119" s="126" t="str">
        <f>IF(A119="","",VLOOKUP(A119,'Rég clients'!A:B,2,0))</f>
        <v/>
      </c>
      <c r="C119" s="123"/>
      <c r="D119" s="123"/>
      <c r="E119" s="123"/>
      <c r="F119" s="123"/>
      <c r="G119" s="130" t="e">
        <f t="shared" si="16"/>
        <v>#VALUE!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 t="e">
        <f t="shared" si="12"/>
        <v>#DIV/0!</v>
      </c>
      <c r="AF119" s="127">
        <f>achats!V117</f>
        <v>0</v>
      </c>
      <c r="AG119" s="127">
        <f t="shared" si="15"/>
        <v>0</v>
      </c>
    </row>
    <row r="120" spans="1:33" x14ac:dyDescent="0.15">
      <c r="A120" s="103"/>
      <c r="B120" s="126" t="str">
        <f>IF(A120="","",VLOOKUP(A120,'Rég clients'!A:B,2,0))</f>
        <v/>
      </c>
      <c r="C120" s="123"/>
      <c r="D120" s="123"/>
      <c r="E120" s="123"/>
      <c r="F120" s="123"/>
      <c r="G120" s="130" t="e">
        <f t="shared" si="16"/>
        <v>#VALUE!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 t="e">
        <f t="shared" si="12"/>
        <v>#DIV/0!</v>
      </c>
      <c r="AF120" s="127">
        <f>achats!V118</f>
        <v>0</v>
      </c>
      <c r="AG120" s="127">
        <f t="shared" si="15"/>
        <v>0</v>
      </c>
    </row>
    <row r="121" spans="1:33" x14ac:dyDescent="0.15">
      <c r="A121" s="103"/>
      <c r="B121" s="126" t="str">
        <f>IF(A121="","",VLOOKUP(A121,'Rég clients'!A:B,2,0))</f>
        <v/>
      </c>
      <c r="C121" s="123"/>
      <c r="D121" s="123"/>
      <c r="E121" s="123"/>
      <c r="F121" s="123"/>
      <c r="G121" s="130" t="e">
        <f t="shared" si="16"/>
        <v>#VALUE!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 t="e">
        <f t="shared" si="12"/>
        <v>#DIV/0!</v>
      </c>
      <c r="AF121" s="127">
        <f>achats!V119</f>
        <v>0</v>
      </c>
      <c r="AG121" s="127">
        <f t="shared" si="15"/>
        <v>0</v>
      </c>
    </row>
    <row r="122" spans="1:33" x14ac:dyDescent="0.15">
      <c r="A122" s="103"/>
      <c r="B122" s="126" t="str">
        <f>IF(A122="","",VLOOKUP(A122,'Rég clients'!A:B,2,0))</f>
        <v/>
      </c>
      <c r="C122" s="123"/>
      <c r="D122" s="123"/>
      <c r="E122" s="123"/>
      <c r="F122" s="123"/>
      <c r="G122" s="130" t="e">
        <f t="shared" si="16"/>
        <v>#VALUE!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 t="e">
        <f t="shared" si="12"/>
        <v>#DIV/0!</v>
      </c>
      <c r="AF122" s="127">
        <f>achats!V120</f>
        <v>0</v>
      </c>
      <c r="AG122" s="127">
        <f t="shared" si="15"/>
        <v>0</v>
      </c>
    </row>
    <row r="123" spans="1:33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 t="e">
        <f t="shared" si="12"/>
        <v>#DIV/0!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 t="e">
        <f t="shared" si="12"/>
        <v>#DIV/0!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 t="e">
        <f t="shared" si="12"/>
        <v>#DIV/0!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 t="e">
        <f t="shared" si="12"/>
        <v>#DIV/0!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 t="e">
        <f t="shared" si="12"/>
        <v>#DIV/0!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 t="e">
        <f t="shared" si="12"/>
        <v>#DIV/0!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 t="e">
        <f t="shared" si="12"/>
        <v>#DIV/0!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 t="e">
        <f t="shared" si="12"/>
        <v>#DIV/0!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 t="e">
        <f t="shared" si="12"/>
        <v>#DIV/0!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 t="e">
        <f t="shared" si="12"/>
        <v>#DIV/0!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 t="e">
        <f t="shared" ref="AB133:AB196" si="22">AA133/$AD$4</f>
        <v>#DIV/0!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 t="e">
        <f t="shared" si="22"/>
        <v>#DIV/0!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 t="e">
        <f t="shared" si="22"/>
        <v>#DIV/0!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 t="e">
        <f t="shared" si="22"/>
        <v>#DIV/0!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 t="e">
        <f t="shared" si="22"/>
        <v>#DIV/0!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 t="e">
        <f t="shared" si="22"/>
        <v>#DIV/0!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 t="e">
        <f t="shared" si="22"/>
        <v>#DIV/0!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 t="e">
        <f t="shared" si="22"/>
        <v>#DIV/0!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 t="e">
        <f t="shared" si="22"/>
        <v>#DIV/0!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 t="e">
        <f t="shared" si="22"/>
        <v>#DIV/0!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 t="e">
        <f t="shared" si="22"/>
        <v>#DIV/0!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 t="e">
        <f t="shared" si="22"/>
        <v>#DIV/0!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 t="e">
        <f t="shared" si="22"/>
        <v>#DIV/0!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 t="e">
        <f t="shared" si="22"/>
        <v>#DIV/0!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 t="e">
        <f t="shared" si="22"/>
        <v>#DIV/0!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 t="e">
        <f t="shared" si="22"/>
        <v>#DIV/0!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 t="e">
        <f t="shared" si="22"/>
        <v>#DIV/0!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 t="e">
        <f t="shared" si="22"/>
        <v>#DIV/0!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 t="e">
        <f t="shared" si="22"/>
        <v>#DIV/0!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 t="e">
        <f t="shared" si="22"/>
        <v>#DIV/0!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 t="e">
        <f t="shared" si="22"/>
        <v>#DIV/0!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 t="e">
        <f t="shared" si="22"/>
        <v>#DIV/0!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 t="e">
        <f t="shared" si="22"/>
        <v>#DIV/0!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 t="e">
        <f t="shared" si="22"/>
        <v>#DIV/0!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 t="e">
        <f t="shared" si="22"/>
        <v>#DIV/0!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 t="e">
        <f t="shared" si="22"/>
        <v>#DIV/0!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 t="e">
        <f t="shared" si="22"/>
        <v>#DIV/0!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 t="e">
        <f t="shared" si="22"/>
        <v>#DIV/0!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 t="e">
        <f t="shared" si="22"/>
        <v>#DIV/0!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 t="e">
        <f t="shared" si="22"/>
        <v>#DIV/0!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 t="e">
        <f t="shared" si="22"/>
        <v>#DIV/0!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 t="e">
        <f t="shared" si="22"/>
        <v>#DIV/0!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 t="e">
        <f t="shared" si="22"/>
        <v>#DIV/0!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 t="e">
        <f t="shared" si="22"/>
        <v>#DIV/0!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 t="e">
        <f t="shared" si="22"/>
        <v>#DIV/0!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 t="e">
        <f t="shared" si="22"/>
        <v>#DIV/0!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 t="e">
        <f t="shared" si="22"/>
        <v>#DIV/0!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 t="e">
        <f t="shared" si="22"/>
        <v>#DIV/0!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 t="e">
        <f t="shared" si="22"/>
        <v>#DIV/0!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 t="e">
        <f t="shared" si="22"/>
        <v>#DIV/0!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 t="e">
        <f t="shared" si="22"/>
        <v>#DIV/0!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 t="e">
        <f t="shared" si="22"/>
        <v>#DIV/0!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 t="e">
        <f t="shared" si="22"/>
        <v>#DIV/0!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 t="e">
        <f t="shared" si="22"/>
        <v>#DIV/0!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 t="e">
        <f t="shared" si="22"/>
        <v>#DIV/0!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 t="e">
        <f t="shared" si="22"/>
        <v>#DIV/0!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 t="e">
        <f t="shared" si="22"/>
        <v>#DIV/0!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 t="e">
        <f t="shared" si="22"/>
        <v>#DIV/0!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 t="e">
        <f t="shared" si="22"/>
        <v>#DIV/0!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 t="e">
        <f t="shared" si="22"/>
        <v>#DIV/0!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 t="e">
        <f t="shared" si="22"/>
        <v>#DIV/0!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 t="e">
        <f t="shared" si="22"/>
        <v>#DIV/0!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 t="e">
        <f t="shared" si="22"/>
        <v>#DIV/0!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 t="e">
        <f t="shared" si="22"/>
        <v>#DIV/0!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 t="e">
        <f t="shared" si="22"/>
        <v>#DIV/0!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 t="e">
        <f t="shared" si="22"/>
        <v>#DIV/0!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 t="e">
        <f t="shared" si="22"/>
        <v>#DIV/0!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 t="e">
        <f t="shared" si="22"/>
        <v>#DIV/0!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 t="e">
        <f t="shared" si="22"/>
        <v>#DIV/0!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 t="e">
        <f t="shared" si="22"/>
        <v>#DIV/0!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 t="e">
        <f t="shared" si="22"/>
        <v>#DIV/0!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 t="e">
        <f t="shared" si="22"/>
        <v>#DIV/0!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 t="e">
        <f t="shared" si="22"/>
        <v>#DIV/0!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 t="e">
        <f t="shared" si="22"/>
        <v>#DIV/0!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 t="e">
        <f t="shared" ref="AB197:AB260" si="30">AA197/$AD$4</f>
        <v>#DIV/0!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 t="e">
        <f t="shared" si="30"/>
        <v>#DIV/0!</v>
      </c>
      <c r="AF198" s="127">
        <f>achats!V196</f>
        <v>0</v>
      </c>
      <c r="AG198" s="127">
        <f t="shared" ref="AG198:AG261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 t="e">
        <f t="shared" si="30"/>
        <v>#DIV/0!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 t="e">
        <f t="shared" si="30"/>
        <v>#DIV/0!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 t="e">
        <f t="shared" si="30"/>
        <v>#DIV/0!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 t="e">
        <f t="shared" si="30"/>
        <v>#DIV/0!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 t="e">
        <f t="shared" si="30"/>
        <v>#DIV/0!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 t="e">
        <f t="shared" si="30"/>
        <v>#DIV/0!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 t="e">
        <f t="shared" si="30"/>
        <v>#DIV/0!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 t="e">
        <f t="shared" si="30"/>
        <v>#DIV/0!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 t="e">
        <f t="shared" si="30"/>
        <v>#DIV/0!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 t="e">
        <f t="shared" si="30"/>
        <v>#DIV/0!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 t="e">
        <f t="shared" si="30"/>
        <v>#DIV/0!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 t="e">
        <f t="shared" si="30"/>
        <v>#DIV/0!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 t="e">
        <f t="shared" si="30"/>
        <v>#DIV/0!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 t="e">
        <f t="shared" si="30"/>
        <v>#DIV/0!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 t="e">
        <f t="shared" si="30"/>
        <v>#DIV/0!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 t="e">
        <f t="shared" si="30"/>
        <v>#DIV/0!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 t="e">
        <f t="shared" si="30"/>
        <v>#DIV/0!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 t="e">
        <f t="shared" si="30"/>
        <v>#DIV/0!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 t="e">
        <f t="shared" si="30"/>
        <v>#DIV/0!</v>
      </c>
      <c r="AF217" s="127">
        <f>achats!V215</f>
        <v>0</v>
      </c>
      <c r="AG217" s="127">
        <f t="shared" si="31"/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 t="e">
        <f>AB4</f>
        <v>#DIV/0!</v>
      </c>
      <c r="D218" s="73" t="e">
        <f>AD5</f>
        <v>#DIV/0!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 t="e">
        <f t="shared" si="30"/>
        <v>#DIV/0!</v>
      </c>
      <c r="AF218" s="127">
        <f>achats!V216</f>
        <v>0</v>
      </c>
      <c r="AG218" s="127">
        <f t="shared" si="31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0</v>
      </c>
      <c r="C219" s="133" t="e">
        <f t="shared" ref="C219:C282" si="33">AB5</f>
        <v>#DIV/0!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 t="e">
        <f t="shared" si="30"/>
        <v>#DIV/0!</v>
      </c>
      <c r="AF219" s="127">
        <f>achats!V217</f>
        <v>0</v>
      </c>
      <c r="AG219" s="127">
        <f t="shared" si="31"/>
        <v>0</v>
      </c>
    </row>
    <row r="220" spans="1:33" ht="14.25" customHeight="1" x14ac:dyDescent="0.15">
      <c r="A220" s="52" t="str">
        <f>'tab bord'!L6</f>
        <v>Bab ftouh</v>
      </c>
      <c r="B220" s="132">
        <f t="shared" si="32"/>
        <v>0</v>
      </c>
      <c r="C220" s="133" t="e">
        <f t="shared" si="33"/>
        <v>#DIV/0!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 t="e">
        <f t="shared" si="30"/>
        <v>#DIV/0!</v>
      </c>
      <c r="AF220" s="127">
        <f>achats!V218</f>
        <v>0</v>
      </c>
      <c r="AG220" s="127">
        <f t="shared" si="31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2"/>
        <v>0</v>
      </c>
      <c r="C221" s="133" t="e">
        <f t="shared" si="33"/>
        <v>#DIV/0!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 t="e">
        <f t="shared" si="30"/>
        <v>#DIV/0!</v>
      </c>
      <c r="AF221" s="127">
        <f>achats!V219</f>
        <v>0</v>
      </c>
      <c r="AG221" s="127">
        <f t="shared" si="31"/>
        <v>0</v>
      </c>
    </row>
    <row r="222" spans="1:33" ht="15.75" customHeight="1" x14ac:dyDescent="0.15">
      <c r="A222" s="52">
        <f>'tab bord'!L8</f>
        <v>0</v>
      </c>
      <c r="B222" s="132">
        <f t="shared" si="32"/>
        <v>0</v>
      </c>
      <c r="C222" s="133" t="e">
        <f t="shared" si="33"/>
        <v>#DIV/0!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 t="e">
        <f t="shared" si="30"/>
        <v>#DIV/0!</v>
      </c>
      <c r="AF222" s="127">
        <f>achats!V220</f>
        <v>0</v>
      </c>
      <c r="AG222" s="127">
        <f t="shared" si="31"/>
        <v>0</v>
      </c>
    </row>
    <row r="223" spans="1:33" x14ac:dyDescent="0.15">
      <c r="A223" s="52">
        <f>'tab bord'!L9</f>
        <v>0</v>
      </c>
      <c r="B223" s="132">
        <f t="shared" si="32"/>
        <v>0</v>
      </c>
      <c r="C223" s="133" t="e">
        <f t="shared" si="33"/>
        <v>#DIV/0!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 t="e">
        <f t="shared" si="30"/>
        <v>#DIV/0!</v>
      </c>
      <c r="AF223" s="127">
        <f>achats!V221</f>
        <v>0</v>
      </c>
      <c r="AG223" s="127">
        <f t="shared" si="31"/>
        <v>0</v>
      </c>
    </row>
    <row r="224" spans="1:33" x14ac:dyDescent="0.15">
      <c r="A224" s="52">
        <f>'tab bord'!L10</f>
        <v>0</v>
      </c>
      <c r="B224" s="132">
        <f t="shared" si="32"/>
        <v>0</v>
      </c>
      <c r="C224" s="133" t="e">
        <f t="shared" si="33"/>
        <v>#DIV/0!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 t="e">
        <f t="shared" si="30"/>
        <v>#DIV/0!</v>
      </c>
      <c r="AF224" s="127">
        <f>achats!V222</f>
        <v>0</v>
      </c>
      <c r="AG224" s="127">
        <f t="shared" si="31"/>
        <v>0</v>
      </c>
    </row>
    <row r="225" spans="1:33" x14ac:dyDescent="0.15">
      <c r="A225" s="52">
        <f>'tab bord'!L11</f>
        <v>0</v>
      </c>
      <c r="B225" s="132">
        <f t="shared" si="32"/>
        <v>0</v>
      </c>
      <c r="C225" s="133" t="e">
        <f t="shared" si="33"/>
        <v>#DIV/0!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 t="e">
        <f t="shared" si="30"/>
        <v>#DIV/0!</v>
      </c>
      <c r="AF225" s="127">
        <f>achats!V223</f>
        <v>0</v>
      </c>
      <c r="AG225" s="127">
        <f t="shared" si="31"/>
        <v>0</v>
      </c>
    </row>
    <row r="226" spans="1:33" x14ac:dyDescent="0.15">
      <c r="A226" s="52">
        <f>'tab bord'!L12</f>
        <v>0</v>
      </c>
      <c r="B226" s="132">
        <f t="shared" si="32"/>
        <v>0</v>
      </c>
      <c r="C226" s="133" t="e">
        <f t="shared" si="33"/>
        <v>#DIV/0!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 t="e">
        <f t="shared" si="30"/>
        <v>#DIV/0!</v>
      </c>
      <c r="AF226" s="127">
        <f>achats!V224</f>
        <v>0</v>
      </c>
      <c r="AG226" s="127">
        <f t="shared" si="31"/>
        <v>0</v>
      </c>
    </row>
    <row r="227" spans="1:33" x14ac:dyDescent="0.15">
      <c r="A227" s="52">
        <f>'tab bord'!L13</f>
        <v>0</v>
      </c>
      <c r="B227" s="132">
        <f t="shared" si="32"/>
        <v>0</v>
      </c>
      <c r="C227" s="133" t="e">
        <f t="shared" si="33"/>
        <v>#DIV/0!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 t="e">
        <f t="shared" si="30"/>
        <v>#DIV/0!</v>
      </c>
      <c r="AF227" s="127">
        <f>achats!V225</f>
        <v>0</v>
      </c>
      <c r="AG227" s="127">
        <f t="shared" si="31"/>
        <v>0</v>
      </c>
    </row>
    <row r="228" spans="1:33" x14ac:dyDescent="0.15">
      <c r="A228" s="52">
        <f>'tab bord'!L14</f>
        <v>0</v>
      </c>
      <c r="B228" s="132">
        <f t="shared" si="32"/>
        <v>0</v>
      </c>
      <c r="C228" s="133" t="e">
        <f t="shared" si="33"/>
        <v>#DIV/0!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 t="e">
        <f t="shared" si="30"/>
        <v>#DIV/0!</v>
      </c>
      <c r="AF228" s="127">
        <f>achats!V226</f>
        <v>0</v>
      </c>
      <c r="AG228" s="127">
        <f t="shared" si="31"/>
        <v>0</v>
      </c>
    </row>
    <row r="229" spans="1:33" x14ac:dyDescent="0.15">
      <c r="A229" s="52">
        <f>'tab bord'!L15</f>
        <v>0</v>
      </c>
      <c r="B229" s="132">
        <f t="shared" si="32"/>
        <v>0</v>
      </c>
      <c r="C229" s="133" t="e">
        <f t="shared" si="33"/>
        <v>#DIV/0!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 t="e">
        <f t="shared" si="30"/>
        <v>#DIV/0!</v>
      </c>
      <c r="AF229" s="127">
        <f>achats!V227</f>
        <v>0</v>
      </c>
      <c r="AG229" s="127">
        <f t="shared" si="31"/>
        <v>0</v>
      </c>
    </row>
    <row r="230" spans="1:33" x14ac:dyDescent="0.15">
      <c r="A230" s="52">
        <f>'tab bord'!L16</f>
        <v>0</v>
      </c>
      <c r="B230" s="132">
        <f t="shared" si="32"/>
        <v>0</v>
      </c>
      <c r="C230" s="133" t="e">
        <f t="shared" si="33"/>
        <v>#DIV/0!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 t="e">
        <f t="shared" si="30"/>
        <v>#DIV/0!</v>
      </c>
      <c r="AF230" s="127">
        <f>achats!V228</f>
        <v>0</v>
      </c>
      <c r="AG230" s="127">
        <f t="shared" si="31"/>
        <v>0</v>
      </c>
    </row>
    <row r="231" spans="1:33" x14ac:dyDescent="0.15">
      <c r="A231" s="52">
        <f>'tab bord'!L17</f>
        <v>0</v>
      </c>
      <c r="B231" s="132">
        <f t="shared" si="32"/>
        <v>0</v>
      </c>
      <c r="C231" s="133" t="e">
        <f t="shared" si="33"/>
        <v>#DIV/0!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 t="e">
        <f t="shared" si="30"/>
        <v>#DIV/0!</v>
      </c>
      <c r="AF231" s="127">
        <f>achats!V229</f>
        <v>0</v>
      </c>
      <c r="AG231" s="127">
        <f t="shared" si="31"/>
        <v>0</v>
      </c>
    </row>
    <row r="232" spans="1:33" x14ac:dyDescent="0.15">
      <c r="A232" s="52">
        <f>'tab bord'!L18</f>
        <v>0</v>
      </c>
      <c r="B232" s="132">
        <f t="shared" si="32"/>
        <v>0</v>
      </c>
      <c r="C232" s="133" t="e">
        <f t="shared" si="33"/>
        <v>#DIV/0!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 t="e">
        <f t="shared" si="30"/>
        <v>#DIV/0!</v>
      </c>
      <c r="AF232" s="127">
        <f>achats!V230</f>
        <v>0</v>
      </c>
      <c r="AG232" s="127">
        <f t="shared" si="31"/>
        <v>0</v>
      </c>
    </row>
    <row r="233" spans="1:33" x14ac:dyDescent="0.15">
      <c r="A233" s="52">
        <f>'tab bord'!L19</f>
        <v>0</v>
      </c>
      <c r="B233" s="132">
        <f t="shared" si="32"/>
        <v>0</v>
      </c>
      <c r="C233" s="133" t="e">
        <f t="shared" si="33"/>
        <v>#DIV/0!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 t="e">
        <f t="shared" si="30"/>
        <v>#DIV/0!</v>
      </c>
      <c r="AF233" s="127">
        <f>achats!V231</f>
        <v>0</v>
      </c>
      <c r="AG233" s="127">
        <f t="shared" si="31"/>
        <v>0</v>
      </c>
    </row>
    <row r="234" spans="1:33" x14ac:dyDescent="0.15">
      <c r="A234" s="52">
        <f>'tab bord'!L20</f>
        <v>0</v>
      </c>
      <c r="B234" s="132">
        <f t="shared" si="32"/>
        <v>0</v>
      </c>
      <c r="C234" s="133" t="e">
        <f t="shared" si="33"/>
        <v>#DIV/0!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 t="e">
        <f t="shared" si="30"/>
        <v>#DIV/0!</v>
      </c>
      <c r="AF234" s="127">
        <f>achats!V232</f>
        <v>0</v>
      </c>
      <c r="AG234" s="127">
        <f t="shared" si="31"/>
        <v>0</v>
      </c>
    </row>
    <row r="235" spans="1:33" x14ac:dyDescent="0.15">
      <c r="A235" s="52">
        <f>'tab bord'!L21</f>
        <v>0</v>
      </c>
      <c r="B235" s="132">
        <f t="shared" si="32"/>
        <v>0</v>
      </c>
      <c r="C235" s="133" t="e">
        <f t="shared" si="33"/>
        <v>#DIV/0!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 t="e">
        <f t="shared" si="30"/>
        <v>#DIV/0!</v>
      </c>
      <c r="AF235" s="127">
        <f>achats!V233</f>
        <v>0</v>
      </c>
      <c r="AG235" s="127">
        <f t="shared" si="31"/>
        <v>0</v>
      </c>
    </row>
    <row r="236" spans="1:33" x14ac:dyDescent="0.15">
      <c r="A236" s="52">
        <f>'tab bord'!L22</f>
        <v>0</v>
      </c>
      <c r="B236" s="132">
        <f t="shared" si="32"/>
        <v>0</v>
      </c>
      <c r="C236" s="133" t="e">
        <f t="shared" si="33"/>
        <v>#DIV/0!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 t="e">
        <f t="shared" si="30"/>
        <v>#DIV/0!</v>
      </c>
      <c r="AF236" s="127">
        <f>achats!V234</f>
        <v>0</v>
      </c>
      <c r="AG236" s="127">
        <f t="shared" si="31"/>
        <v>0</v>
      </c>
    </row>
    <row r="237" spans="1:33" x14ac:dyDescent="0.15">
      <c r="A237" s="52">
        <f>'tab bord'!L23</f>
        <v>0</v>
      </c>
      <c r="B237" s="132">
        <f t="shared" si="32"/>
        <v>0</v>
      </c>
      <c r="C237" s="133" t="e">
        <f t="shared" si="33"/>
        <v>#DIV/0!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 t="e">
        <f t="shared" si="30"/>
        <v>#DIV/0!</v>
      </c>
      <c r="AF237" s="127">
        <f>achats!V235</f>
        <v>0</v>
      </c>
      <c r="AG237" s="127">
        <f t="shared" si="31"/>
        <v>0</v>
      </c>
    </row>
    <row r="238" spans="1:33" x14ac:dyDescent="0.15">
      <c r="A238" s="52">
        <f>'tab bord'!L24</f>
        <v>0</v>
      </c>
      <c r="B238" s="132">
        <f t="shared" si="32"/>
        <v>0</v>
      </c>
      <c r="C238" s="133" t="e">
        <f t="shared" si="33"/>
        <v>#DIV/0!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 t="e">
        <f t="shared" si="30"/>
        <v>#DIV/0!</v>
      </c>
      <c r="AF238" s="127">
        <f>achats!V236</f>
        <v>0</v>
      </c>
      <c r="AG238" s="127">
        <f t="shared" si="31"/>
        <v>0</v>
      </c>
    </row>
    <row r="239" spans="1:33" x14ac:dyDescent="0.15">
      <c r="A239" s="52">
        <f>'tab bord'!L25</f>
        <v>0</v>
      </c>
      <c r="B239" s="132">
        <f t="shared" si="32"/>
        <v>0</v>
      </c>
      <c r="C239" s="133" t="e">
        <f t="shared" si="33"/>
        <v>#DIV/0!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 t="e">
        <f t="shared" si="30"/>
        <v>#DIV/0!</v>
      </c>
      <c r="AF239" s="127">
        <f>achats!V237</f>
        <v>0</v>
      </c>
      <c r="AG239" s="127">
        <f t="shared" si="31"/>
        <v>0</v>
      </c>
    </row>
    <row r="240" spans="1:33" x14ac:dyDescent="0.15">
      <c r="A240" s="52">
        <f>'tab bord'!L26</f>
        <v>0</v>
      </c>
      <c r="B240" s="132">
        <f t="shared" si="32"/>
        <v>0</v>
      </c>
      <c r="C240" s="133" t="e">
        <f t="shared" si="33"/>
        <v>#DIV/0!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 t="e">
        <f t="shared" si="30"/>
        <v>#DIV/0!</v>
      </c>
      <c r="AF240" s="127">
        <f>achats!V238</f>
        <v>0</v>
      </c>
      <c r="AG240" s="127">
        <f t="shared" si="31"/>
        <v>0</v>
      </c>
    </row>
    <row r="241" spans="1:33" x14ac:dyDescent="0.15">
      <c r="A241" s="52">
        <f>'tab bord'!L27</f>
        <v>0</v>
      </c>
      <c r="B241" s="132">
        <f t="shared" si="32"/>
        <v>0</v>
      </c>
      <c r="C241" s="133" t="e">
        <f t="shared" si="33"/>
        <v>#DIV/0!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 t="e">
        <f t="shared" si="30"/>
        <v>#DIV/0!</v>
      </c>
      <c r="AF241" s="127">
        <f>achats!V239</f>
        <v>0</v>
      </c>
      <c r="AG241" s="127">
        <f t="shared" si="31"/>
        <v>0</v>
      </c>
    </row>
    <row r="242" spans="1:33" x14ac:dyDescent="0.15">
      <c r="A242" s="52">
        <f>'tab bord'!L28</f>
        <v>0</v>
      </c>
      <c r="B242" s="132">
        <f t="shared" si="32"/>
        <v>0</v>
      </c>
      <c r="C242" s="133" t="e">
        <f t="shared" si="33"/>
        <v>#DIV/0!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 t="e">
        <f t="shared" si="30"/>
        <v>#DIV/0!</v>
      </c>
      <c r="AF242" s="127">
        <f>achats!V240</f>
        <v>0</v>
      </c>
      <c r="AG242" s="127">
        <f t="shared" si="31"/>
        <v>0</v>
      </c>
    </row>
    <row r="243" spans="1:33" x14ac:dyDescent="0.15">
      <c r="A243" s="52">
        <f>'tab bord'!L29</f>
        <v>0</v>
      </c>
      <c r="B243" s="132">
        <f t="shared" si="32"/>
        <v>0</v>
      </c>
      <c r="C243" s="133" t="e">
        <f t="shared" si="33"/>
        <v>#DIV/0!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 t="e">
        <f t="shared" si="30"/>
        <v>#DIV/0!</v>
      </c>
      <c r="AF243" s="127">
        <f>achats!V241</f>
        <v>0</v>
      </c>
      <c r="AG243" s="127">
        <f t="shared" si="31"/>
        <v>0</v>
      </c>
    </row>
    <row r="244" spans="1:33" x14ac:dyDescent="0.15">
      <c r="A244" s="52">
        <f>'tab bord'!L30</f>
        <v>0</v>
      </c>
      <c r="B244" s="132">
        <f t="shared" si="32"/>
        <v>0</v>
      </c>
      <c r="C244" s="133" t="e">
        <f t="shared" si="33"/>
        <v>#DIV/0!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 t="e">
        <f t="shared" si="30"/>
        <v>#DIV/0!</v>
      </c>
      <c r="AF244" s="127">
        <f>achats!V242</f>
        <v>0</v>
      </c>
      <c r="AG244" s="127">
        <f t="shared" si="31"/>
        <v>0</v>
      </c>
    </row>
    <row r="245" spans="1:33" x14ac:dyDescent="0.15">
      <c r="A245" s="52">
        <f>'tab bord'!L31</f>
        <v>0</v>
      </c>
      <c r="B245" s="132">
        <f t="shared" si="32"/>
        <v>0</v>
      </c>
      <c r="C245" s="133" t="e">
        <f t="shared" si="33"/>
        <v>#DIV/0!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 t="e">
        <f t="shared" si="30"/>
        <v>#DIV/0!</v>
      </c>
      <c r="AF245" s="127">
        <f>achats!V243</f>
        <v>0</v>
      </c>
      <c r="AG245" s="127">
        <f t="shared" si="31"/>
        <v>0</v>
      </c>
    </row>
    <row r="246" spans="1:33" x14ac:dyDescent="0.15">
      <c r="A246" s="52">
        <f>'tab bord'!L32</f>
        <v>0</v>
      </c>
      <c r="B246" s="132">
        <f t="shared" si="32"/>
        <v>0</v>
      </c>
      <c r="C246" s="133" t="e">
        <f t="shared" si="33"/>
        <v>#DIV/0!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 t="e">
        <f t="shared" si="30"/>
        <v>#DIV/0!</v>
      </c>
      <c r="AF246" s="127">
        <f>achats!V244</f>
        <v>0</v>
      </c>
      <c r="AG246" s="127">
        <f t="shared" si="31"/>
        <v>0</v>
      </c>
    </row>
    <row r="247" spans="1:33" x14ac:dyDescent="0.15">
      <c r="A247" s="52">
        <f>'tab bord'!L33</f>
        <v>0</v>
      </c>
      <c r="B247" s="132">
        <f t="shared" si="32"/>
        <v>0</v>
      </c>
      <c r="C247" s="133" t="e">
        <f t="shared" si="33"/>
        <v>#DIV/0!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 t="e">
        <f t="shared" si="30"/>
        <v>#DIV/0!</v>
      </c>
      <c r="AF247" s="127">
        <f>achats!V245</f>
        <v>0</v>
      </c>
      <c r="AG247" s="127">
        <f t="shared" si="31"/>
        <v>0</v>
      </c>
    </row>
    <row r="248" spans="1:33" x14ac:dyDescent="0.15">
      <c r="A248" s="52">
        <f>'tab bord'!L34</f>
        <v>0</v>
      </c>
      <c r="B248" s="132">
        <f t="shared" si="32"/>
        <v>0</v>
      </c>
      <c r="C248" s="133" t="e">
        <f t="shared" si="33"/>
        <v>#DIV/0!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 t="e">
        <f t="shared" si="30"/>
        <v>#DIV/0!</v>
      </c>
      <c r="AF248" s="127">
        <f>achats!V246</f>
        <v>0</v>
      </c>
      <c r="AG248" s="127">
        <f t="shared" si="31"/>
        <v>0</v>
      </c>
    </row>
    <row r="249" spans="1:33" x14ac:dyDescent="0.15">
      <c r="A249" s="52">
        <f>'tab bord'!L35</f>
        <v>0</v>
      </c>
      <c r="B249" s="132">
        <f t="shared" si="32"/>
        <v>0</v>
      </c>
      <c r="C249" s="133" t="e">
        <f t="shared" si="33"/>
        <v>#DIV/0!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 t="e">
        <f t="shared" si="30"/>
        <v>#DIV/0!</v>
      </c>
      <c r="AF249" s="127">
        <f>achats!V247</f>
        <v>0</v>
      </c>
      <c r="AG249" s="127">
        <f t="shared" si="31"/>
        <v>0</v>
      </c>
    </row>
    <row r="250" spans="1:33" x14ac:dyDescent="0.15">
      <c r="A250" s="52">
        <f>'tab bord'!L36</f>
        <v>0</v>
      </c>
      <c r="B250" s="132">
        <f t="shared" si="32"/>
        <v>0</v>
      </c>
      <c r="C250" s="133" t="e">
        <f t="shared" si="33"/>
        <v>#DIV/0!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 t="e">
        <f t="shared" si="30"/>
        <v>#DIV/0!</v>
      </c>
      <c r="AF250" s="127">
        <f>achats!V248</f>
        <v>0</v>
      </c>
      <c r="AG250" s="127">
        <f t="shared" si="31"/>
        <v>0</v>
      </c>
    </row>
    <row r="251" spans="1:33" x14ac:dyDescent="0.15">
      <c r="A251" s="52">
        <f>'tab bord'!L37</f>
        <v>0</v>
      </c>
      <c r="B251" s="132">
        <f t="shared" si="32"/>
        <v>0</v>
      </c>
      <c r="C251" s="133" t="e">
        <f t="shared" si="33"/>
        <v>#DIV/0!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 t="e">
        <f t="shared" si="30"/>
        <v>#DIV/0!</v>
      </c>
      <c r="AF251" s="127">
        <f>achats!V249</f>
        <v>0</v>
      </c>
      <c r="AG251" s="127">
        <f t="shared" si="31"/>
        <v>0</v>
      </c>
    </row>
    <row r="252" spans="1:33" x14ac:dyDescent="0.15">
      <c r="A252" s="52">
        <f>'tab bord'!L38</f>
        <v>0</v>
      </c>
      <c r="B252" s="132">
        <f t="shared" si="32"/>
        <v>0</v>
      </c>
      <c r="C252" s="133" t="e">
        <f t="shared" si="33"/>
        <v>#DIV/0!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 t="e">
        <f t="shared" si="30"/>
        <v>#DIV/0!</v>
      </c>
      <c r="AF252" s="127">
        <f>achats!V250</f>
        <v>0</v>
      </c>
      <c r="AG252" s="127">
        <f t="shared" si="31"/>
        <v>0</v>
      </c>
    </row>
    <row r="253" spans="1:33" x14ac:dyDescent="0.15">
      <c r="A253" s="52">
        <f>'tab bord'!L39</f>
        <v>0</v>
      </c>
      <c r="B253" s="132">
        <f t="shared" si="32"/>
        <v>0</v>
      </c>
      <c r="C253" s="133" t="e">
        <f t="shared" si="33"/>
        <v>#DIV/0!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 t="e">
        <f t="shared" si="30"/>
        <v>#DIV/0!</v>
      </c>
      <c r="AF253" s="127">
        <f>achats!V251</f>
        <v>0</v>
      </c>
      <c r="AG253" s="127">
        <f t="shared" si="31"/>
        <v>0</v>
      </c>
    </row>
    <row r="254" spans="1:33" x14ac:dyDescent="0.15">
      <c r="A254" s="52">
        <f>'tab bord'!L40</f>
        <v>0</v>
      </c>
      <c r="B254" s="132">
        <f t="shared" si="32"/>
        <v>0</v>
      </c>
      <c r="C254" s="133" t="e">
        <f t="shared" si="33"/>
        <v>#DIV/0!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 t="e">
        <f t="shared" si="30"/>
        <v>#DIV/0!</v>
      </c>
      <c r="AF254" s="127">
        <f>achats!V252</f>
        <v>0</v>
      </c>
      <c r="AG254" s="127">
        <f t="shared" si="31"/>
        <v>0</v>
      </c>
    </row>
    <row r="255" spans="1:33" x14ac:dyDescent="0.15">
      <c r="A255" s="52">
        <f>'tab bord'!L41</f>
        <v>0</v>
      </c>
      <c r="B255" s="132">
        <f t="shared" si="32"/>
        <v>0</v>
      </c>
      <c r="C255" s="133" t="e">
        <f t="shared" si="33"/>
        <v>#DIV/0!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 t="e">
        <f t="shared" si="30"/>
        <v>#DIV/0!</v>
      </c>
      <c r="AF255" s="127">
        <f>achats!V253</f>
        <v>0</v>
      </c>
      <c r="AG255" s="127">
        <f t="shared" si="31"/>
        <v>0</v>
      </c>
    </row>
    <row r="256" spans="1:33" x14ac:dyDescent="0.15">
      <c r="A256" s="52">
        <f>'tab bord'!L42</f>
        <v>0</v>
      </c>
      <c r="B256" s="132">
        <f t="shared" si="32"/>
        <v>0</v>
      </c>
      <c r="C256" s="133" t="e">
        <f t="shared" si="33"/>
        <v>#DIV/0!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 t="e">
        <f t="shared" si="30"/>
        <v>#DIV/0!</v>
      </c>
      <c r="AF256" s="127">
        <f>achats!V254</f>
        <v>0</v>
      </c>
      <c r="AG256" s="127">
        <f t="shared" si="31"/>
        <v>0</v>
      </c>
    </row>
    <row r="257" spans="1:33" x14ac:dyDescent="0.15">
      <c r="A257" s="52">
        <f>'tab bord'!L43</f>
        <v>0</v>
      </c>
      <c r="B257" s="132">
        <f t="shared" si="32"/>
        <v>0</v>
      </c>
      <c r="C257" s="133" t="e">
        <f t="shared" si="33"/>
        <v>#DIV/0!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 t="e">
        <f t="shared" si="30"/>
        <v>#DIV/0!</v>
      </c>
      <c r="AF257" s="127">
        <f>achats!V255</f>
        <v>0</v>
      </c>
      <c r="AG257" s="127">
        <f t="shared" si="31"/>
        <v>0</v>
      </c>
    </row>
    <row r="258" spans="1:33" x14ac:dyDescent="0.15">
      <c r="A258" s="52">
        <f>'tab bord'!L44</f>
        <v>0</v>
      </c>
      <c r="B258" s="132">
        <f t="shared" si="32"/>
        <v>0</v>
      </c>
      <c r="C258" s="133" t="e">
        <f t="shared" si="33"/>
        <v>#DIV/0!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 t="e">
        <f t="shared" si="30"/>
        <v>#DIV/0!</v>
      </c>
      <c r="AF258" s="127">
        <f>achats!V256</f>
        <v>0</v>
      </c>
      <c r="AG258" s="127">
        <f t="shared" si="31"/>
        <v>0</v>
      </c>
    </row>
    <row r="259" spans="1:33" x14ac:dyDescent="0.15">
      <c r="A259" s="52">
        <f>'tab bord'!L45</f>
        <v>0</v>
      </c>
      <c r="B259" s="132">
        <f t="shared" si="32"/>
        <v>0</v>
      </c>
      <c r="C259" s="133" t="e">
        <f t="shared" si="33"/>
        <v>#DIV/0!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 t="e">
        <f t="shared" si="30"/>
        <v>#DIV/0!</v>
      </c>
      <c r="AF259" s="127">
        <f>achats!V257</f>
        <v>0</v>
      </c>
      <c r="AG259" s="127">
        <f t="shared" si="31"/>
        <v>0</v>
      </c>
    </row>
    <row r="260" spans="1:33" x14ac:dyDescent="0.15">
      <c r="A260" s="52">
        <f>'tab bord'!L46</f>
        <v>0</v>
      </c>
      <c r="B260" s="132">
        <f t="shared" si="32"/>
        <v>0</v>
      </c>
      <c r="C260" s="133" t="e">
        <f t="shared" si="33"/>
        <v>#DIV/0!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 t="e">
        <f t="shared" si="30"/>
        <v>#DIV/0!</v>
      </c>
      <c r="AF260" s="127">
        <f>achats!V258</f>
        <v>0</v>
      </c>
      <c r="AG260" s="127">
        <f t="shared" si="31"/>
        <v>0</v>
      </c>
    </row>
    <row r="261" spans="1:33" x14ac:dyDescent="0.15">
      <c r="A261" s="52">
        <f>'tab bord'!L47</f>
        <v>0</v>
      </c>
      <c r="B261" s="132">
        <f t="shared" si="32"/>
        <v>0</v>
      </c>
      <c r="C261" s="133" t="e">
        <f t="shared" si="33"/>
        <v>#DIV/0!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 t="e">
        <f t="shared" ref="AB261:AB324" si="38">AA261/$AD$4</f>
        <v>#DIV/0!</v>
      </c>
      <c r="AF261" s="127">
        <f>achats!V259</f>
        <v>0</v>
      </c>
      <c r="AG261" s="127">
        <f t="shared" si="31"/>
        <v>0</v>
      </c>
    </row>
    <row r="262" spans="1:33" x14ac:dyDescent="0.15">
      <c r="A262" s="52">
        <f>'tab bord'!L48</f>
        <v>0</v>
      </c>
      <c r="B262" s="132">
        <f t="shared" si="32"/>
        <v>0</v>
      </c>
      <c r="C262" s="133" t="e">
        <f t="shared" si="33"/>
        <v>#DIV/0!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 t="e">
        <f t="shared" si="38"/>
        <v>#DIV/0!</v>
      </c>
      <c r="AF262" s="127">
        <f>achats!V260</f>
        <v>0</v>
      </c>
      <c r="AG262" s="127">
        <f t="shared" ref="AG262:AG325" si="39">(SUMIF(F:F,AF262,G:G))+(SUMIF(N:N,AF262,O:O))</f>
        <v>0</v>
      </c>
    </row>
    <row r="263" spans="1:33" x14ac:dyDescent="0.15">
      <c r="A263" s="52">
        <f>'tab bord'!L49</f>
        <v>0</v>
      </c>
      <c r="B263" s="132">
        <f t="shared" si="32"/>
        <v>0</v>
      </c>
      <c r="C263" s="133" t="e">
        <f t="shared" si="33"/>
        <v>#DIV/0!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 t="e">
        <f t="shared" si="38"/>
        <v>#DIV/0!</v>
      </c>
      <c r="AF263" s="127">
        <f>achats!V261</f>
        <v>0</v>
      </c>
      <c r="AG263" s="127">
        <f t="shared" si="39"/>
        <v>0</v>
      </c>
    </row>
    <row r="264" spans="1:33" x14ac:dyDescent="0.15">
      <c r="A264" s="52">
        <f>'tab bord'!L50</f>
        <v>0</v>
      </c>
      <c r="B264" s="132">
        <f t="shared" si="32"/>
        <v>0</v>
      </c>
      <c r="C264" s="133" t="e">
        <f t="shared" si="33"/>
        <v>#DIV/0!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 t="e">
        <f t="shared" si="38"/>
        <v>#DIV/0!</v>
      </c>
      <c r="AF264" s="127">
        <f>achats!V262</f>
        <v>0</v>
      </c>
      <c r="AG264" s="127">
        <f t="shared" si="39"/>
        <v>0</v>
      </c>
    </row>
    <row r="265" spans="1:33" x14ac:dyDescent="0.15">
      <c r="A265" s="52">
        <f>'tab bord'!L51</f>
        <v>0</v>
      </c>
      <c r="B265" s="132">
        <f t="shared" si="32"/>
        <v>0</v>
      </c>
      <c r="C265" s="133" t="e">
        <f t="shared" si="33"/>
        <v>#DIV/0!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 t="e">
        <f t="shared" si="38"/>
        <v>#DIV/0!</v>
      </c>
      <c r="AF265" s="127">
        <f>achats!V263</f>
        <v>0</v>
      </c>
      <c r="AG265" s="127">
        <f t="shared" si="39"/>
        <v>0</v>
      </c>
    </row>
    <row r="266" spans="1:33" x14ac:dyDescent="0.15">
      <c r="A266" s="52">
        <f>'tab bord'!L52</f>
        <v>0</v>
      </c>
      <c r="B266" s="132">
        <f t="shared" si="32"/>
        <v>0</v>
      </c>
      <c r="C266" s="133" t="e">
        <f t="shared" si="33"/>
        <v>#DIV/0!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 t="e">
        <f t="shared" si="38"/>
        <v>#DIV/0!</v>
      </c>
      <c r="AF266" s="127">
        <f>achats!V264</f>
        <v>0</v>
      </c>
      <c r="AG266" s="127">
        <f t="shared" si="39"/>
        <v>0</v>
      </c>
    </row>
    <row r="267" spans="1:33" x14ac:dyDescent="0.15">
      <c r="A267" s="52">
        <f>'tab bord'!L53</f>
        <v>0</v>
      </c>
      <c r="B267" s="132">
        <f t="shared" si="32"/>
        <v>0</v>
      </c>
      <c r="C267" s="133" t="e">
        <f t="shared" si="33"/>
        <v>#DIV/0!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 t="e">
        <f t="shared" si="38"/>
        <v>#DIV/0!</v>
      </c>
      <c r="AF267" s="127">
        <f>achats!V265</f>
        <v>0</v>
      </c>
      <c r="AG267" s="127">
        <f t="shared" si="39"/>
        <v>0</v>
      </c>
    </row>
    <row r="268" spans="1:33" x14ac:dyDescent="0.15">
      <c r="A268" s="52">
        <f>'tab bord'!L54</f>
        <v>0</v>
      </c>
      <c r="B268" s="132">
        <f t="shared" si="32"/>
        <v>0</v>
      </c>
      <c r="C268" s="133" t="e">
        <f t="shared" si="33"/>
        <v>#DIV/0!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 t="e">
        <f t="shared" si="38"/>
        <v>#DIV/0!</v>
      </c>
      <c r="AF268" s="127">
        <f>achats!V266</f>
        <v>0</v>
      </c>
      <c r="AG268" s="127">
        <f t="shared" si="39"/>
        <v>0</v>
      </c>
    </row>
    <row r="269" spans="1:33" x14ac:dyDescent="0.15">
      <c r="A269" s="52">
        <f>'tab bord'!L55</f>
        <v>0</v>
      </c>
      <c r="B269" s="132">
        <f t="shared" si="32"/>
        <v>0</v>
      </c>
      <c r="C269" s="133" t="e">
        <f t="shared" si="33"/>
        <v>#DIV/0!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 t="e">
        <f t="shared" si="38"/>
        <v>#DIV/0!</v>
      </c>
      <c r="AF269" s="127">
        <f>achats!V267</f>
        <v>0</v>
      </c>
      <c r="AG269" s="127">
        <f t="shared" si="39"/>
        <v>0</v>
      </c>
    </row>
    <row r="270" spans="1:33" x14ac:dyDescent="0.15">
      <c r="A270" s="52">
        <f>'tab bord'!L56</f>
        <v>0</v>
      </c>
      <c r="B270" s="132">
        <f t="shared" si="32"/>
        <v>0</v>
      </c>
      <c r="C270" s="133" t="e">
        <f t="shared" si="33"/>
        <v>#DIV/0!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 t="e">
        <f t="shared" si="38"/>
        <v>#DIV/0!</v>
      </c>
      <c r="AF270" s="127">
        <f>achats!V268</f>
        <v>0</v>
      </c>
      <c r="AG270" s="127">
        <f t="shared" si="39"/>
        <v>0</v>
      </c>
    </row>
    <row r="271" spans="1:33" x14ac:dyDescent="0.15">
      <c r="A271" s="52">
        <f>'tab bord'!L57</f>
        <v>0</v>
      </c>
      <c r="B271" s="132">
        <f t="shared" si="32"/>
        <v>0</v>
      </c>
      <c r="C271" s="133" t="e">
        <f t="shared" si="33"/>
        <v>#DIV/0!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 t="e">
        <f t="shared" si="38"/>
        <v>#DIV/0!</v>
      </c>
      <c r="AF271" s="127">
        <f>achats!V269</f>
        <v>0</v>
      </c>
      <c r="AG271" s="127">
        <f t="shared" si="39"/>
        <v>0</v>
      </c>
    </row>
    <row r="272" spans="1:33" x14ac:dyDescent="0.15">
      <c r="A272" s="52">
        <f>'tab bord'!L58</f>
        <v>0</v>
      </c>
      <c r="B272" s="132">
        <f t="shared" si="32"/>
        <v>0</v>
      </c>
      <c r="C272" s="133" t="e">
        <f t="shared" si="33"/>
        <v>#DIV/0!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 t="e">
        <f t="shared" si="38"/>
        <v>#DIV/0!</v>
      </c>
      <c r="AF272" s="127">
        <f>achats!V270</f>
        <v>0</v>
      </c>
      <c r="AG272" s="127">
        <f t="shared" si="39"/>
        <v>0</v>
      </c>
    </row>
    <row r="273" spans="1:33" x14ac:dyDescent="0.15">
      <c r="A273" s="52">
        <f>'tab bord'!L59</f>
        <v>0</v>
      </c>
      <c r="B273" s="132">
        <f t="shared" si="32"/>
        <v>0</v>
      </c>
      <c r="C273" s="133" t="e">
        <f t="shared" si="33"/>
        <v>#DIV/0!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 t="e">
        <f t="shared" si="38"/>
        <v>#DIV/0!</v>
      </c>
      <c r="AF273" s="127">
        <f>achats!V271</f>
        <v>0</v>
      </c>
      <c r="AG273" s="127">
        <f t="shared" si="39"/>
        <v>0</v>
      </c>
    </row>
    <row r="274" spans="1:33" x14ac:dyDescent="0.15">
      <c r="A274" s="52">
        <f>'tab bord'!L60</f>
        <v>0</v>
      </c>
      <c r="B274" s="132">
        <f t="shared" si="32"/>
        <v>0</v>
      </c>
      <c r="C274" s="133" t="e">
        <f t="shared" si="33"/>
        <v>#DIV/0!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 t="e">
        <f t="shared" si="38"/>
        <v>#DIV/0!</v>
      </c>
      <c r="AF274" s="127">
        <f>achats!V272</f>
        <v>0</v>
      </c>
      <c r="AG274" s="127">
        <f t="shared" si="39"/>
        <v>0</v>
      </c>
    </row>
    <row r="275" spans="1:33" x14ac:dyDescent="0.15">
      <c r="A275" s="52">
        <f>'tab bord'!L61</f>
        <v>0</v>
      </c>
      <c r="B275" s="132">
        <f t="shared" si="32"/>
        <v>0</v>
      </c>
      <c r="C275" s="133" t="e">
        <f t="shared" si="33"/>
        <v>#DIV/0!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 t="e">
        <f t="shared" si="38"/>
        <v>#DIV/0!</v>
      </c>
      <c r="AF275" s="127">
        <f>achats!V273</f>
        <v>0</v>
      </c>
      <c r="AG275" s="127">
        <f t="shared" si="39"/>
        <v>0</v>
      </c>
    </row>
    <row r="276" spans="1:33" x14ac:dyDescent="0.15">
      <c r="A276" s="52">
        <f>'tab bord'!L62</f>
        <v>0</v>
      </c>
      <c r="B276" s="132">
        <f t="shared" si="32"/>
        <v>0</v>
      </c>
      <c r="C276" s="133" t="e">
        <f t="shared" si="33"/>
        <v>#DIV/0!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 t="e">
        <f t="shared" si="38"/>
        <v>#DIV/0!</v>
      </c>
      <c r="AF276" s="127">
        <f>achats!V274</f>
        <v>0</v>
      </c>
      <c r="AG276" s="127">
        <f t="shared" si="39"/>
        <v>0</v>
      </c>
    </row>
    <row r="277" spans="1:33" x14ac:dyDescent="0.15">
      <c r="A277" s="52">
        <f>'tab bord'!L63</f>
        <v>0</v>
      </c>
      <c r="B277" s="132">
        <f t="shared" si="32"/>
        <v>0</v>
      </c>
      <c r="C277" s="133" t="e">
        <f t="shared" si="33"/>
        <v>#DIV/0!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 t="e">
        <f t="shared" si="38"/>
        <v>#DIV/0!</v>
      </c>
      <c r="AF277" s="127">
        <f>achats!V275</f>
        <v>0</v>
      </c>
      <c r="AG277" s="127">
        <f t="shared" si="39"/>
        <v>0</v>
      </c>
    </row>
    <row r="278" spans="1:33" x14ac:dyDescent="0.15">
      <c r="A278" s="52">
        <f>'tab bord'!L64</f>
        <v>0</v>
      </c>
      <c r="B278" s="132">
        <f t="shared" si="32"/>
        <v>0</v>
      </c>
      <c r="C278" s="133" t="e">
        <f t="shared" si="33"/>
        <v>#DIV/0!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 t="e">
        <f t="shared" si="38"/>
        <v>#DIV/0!</v>
      </c>
      <c r="AF278" s="127">
        <f>achats!V276</f>
        <v>0</v>
      </c>
      <c r="AG278" s="127">
        <f t="shared" si="39"/>
        <v>0</v>
      </c>
    </row>
    <row r="279" spans="1:33" x14ac:dyDescent="0.15">
      <c r="A279" s="52">
        <f>'tab bord'!L65</f>
        <v>0</v>
      </c>
      <c r="B279" s="132">
        <f t="shared" si="32"/>
        <v>0</v>
      </c>
      <c r="C279" s="133" t="e">
        <f t="shared" si="33"/>
        <v>#DIV/0!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 t="e">
        <f t="shared" si="38"/>
        <v>#DIV/0!</v>
      </c>
      <c r="AF279" s="127">
        <f>achats!V277</f>
        <v>0</v>
      </c>
      <c r="AG279" s="127">
        <f t="shared" si="39"/>
        <v>0</v>
      </c>
    </row>
    <row r="280" spans="1:33" x14ac:dyDescent="0.15">
      <c r="A280" s="52">
        <f>'tab bord'!L66</f>
        <v>0</v>
      </c>
      <c r="B280" s="132">
        <f t="shared" si="32"/>
        <v>0</v>
      </c>
      <c r="C280" s="133" t="e">
        <f t="shared" si="33"/>
        <v>#DIV/0!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 t="e">
        <f t="shared" si="38"/>
        <v>#DIV/0!</v>
      </c>
      <c r="AF280" s="127">
        <f>achats!V278</f>
        <v>0</v>
      </c>
      <c r="AG280" s="127">
        <f t="shared" si="39"/>
        <v>0</v>
      </c>
    </row>
    <row r="281" spans="1:33" x14ac:dyDescent="0.15">
      <c r="A281" s="52">
        <f>'tab bord'!L67</f>
        <v>0</v>
      </c>
      <c r="B281" s="132">
        <f t="shared" si="32"/>
        <v>0</v>
      </c>
      <c r="C281" s="133" t="e">
        <f t="shared" si="33"/>
        <v>#DIV/0!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 t="e">
        <f t="shared" si="38"/>
        <v>#DIV/0!</v>
      </c>
      <c r="AF281" s="127">
        <f>achats!V279</f>
        <v>0</v>
      </c>
      <c r="AG281" s="127">
        <f t="shared" si="39"/>
        <v>0</v>
      </c>
    </row>
    <row r="282" spans="1:33" x14ac:dyDescent="0.15">
      <c r="A282" s="52">
        <f>'tab bord'!L68</f>
        <v>0</v>
      </c>
      <c r="B282" s="132">
        <f t="shared" si="32"/>
        <v>0</v>
      </c>
      <c r="C282" s="133" t="e">
        <f t="shared" si="33"/>
        <v>#DIV/0!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 t="e">
        <f t="shared" si="38"/>
        <v>#DIV/0!</v>
      </c>
      <c r="AF282" s="127">
        <f>achats!V280</f>
        <v>0</v>
      </c>
      <c r="AG282" s="127">
        <f t="shared" si="39"/>
        <v>0</v>
      </c>
    </row>
    <row r="283" spans="1:33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 t="e">
        <f t="shared" ref="C283:C301" si="41">AB69</f>
        <v>#DIV/0!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 t="e">
        <f t="shared" si="38"/>
        <v>#DIV/0!</v>
      </c>
      <c r="AF283" s="127">
        <f>achats!V281</f>
        <v>0</v>
      </c>
      <c r="AG283" s="127">
        <f t="shared" si="39"/>
        <v>0</v>
      </c>
    </row>
    <row r="284" spans="1:33" x14ac:dyDescent="0.15">
      <c r="A284" s="52">
        <f>'tab bord'!L70</f>
        <v>0</v>
      </c>
      <c r="B284" s="132">
        <f t="shared" si="40"/>
        <v>0</v>
      </c>
      <c r="C284" s="133" t="e">
        <f t="shared" si="41"/>
        <v>#DIV/0!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 t="e">
        <f t="shared" si="38"/>
        <v>#DIV/0!</v>
      </c>
      <c r="AF284" s="127">
        <f>achats!V282</f>
        <v>0</v>
      </c>
      <c r="AG284" s="127">
        <f t="shared" si="39"/>
        <v>0</v>
      </c>
    </row>
    <row r="285" spans="1:33" x14ac:dyDescent="0.15">
      <c r="A285" s="52">
        <f>'tab bord'!L71</f>
        <v>0</v>
      </c>
      <c r="B285" s="132">
        <f t="shared" si="40"/>
        <v>0</v>
      </c>
      <c r="C285" s="133" t="e">
        <f t="shared" si="41"/>
        <v>#DIV/0!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 t="e">
        <f t="shared" si="38"/>
        <v>#DIV/0!</v>
      </c>
      <c r="AF285" s="127">
        <f>achats!V283</f>
        <v>0</v>
      </c>
      <c r="AG285" s="127">
        <f t="shared" si="39"/>
        <v>0</v>
      </c>
    </row>
    <row r="286" spans="1:33" x14ac:dyDescent="0.15">
      <c r="A286" s="52">
        <f>'tab bord'!L72</f>
        <v>0</v>
      </c>
      <c r="B286" s="132">
        <f t="shared" si="40"/>
        <v>0</v>
      </c>
      <c r="C286" s="133" t="e">
        <f t="shared" si="41"/>
        <v>#DIV/0!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 t="e">
        <f t="shared" si="38"/>
        <v>#DIV/0!</v>
      </c>
      <c r="AF286" s="127">
        <f>achats!V284</f>
        <v>0</v>
      </c>
      <c r="AG286" s="127">
        <f t="shared" si="39"/>
        <v>0</v>
      </c>
    </row>
    <row r="287" spans="1:33" x14ac:dyDescent="0.15">
      <c r="A287" s="52">
        <f>'tab bord'!L73</f>
        <v>0</v>
      </c>
      <c r="B287" s="132">
        <f t="shared" si="40"/>
        <v>0</v>
      </c>
      <c r="C287" s="133" t="e">
        <f t="shared" si="41"/>
        <v>#DIV/0!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 t="e">
        <f t="shared" si="38"/>
        <v>#DIV/0!</v>
      </c>
      <c r="AF287" s="127">
        <f>achats!V285</f>
        <v>0</v>
      </c>
      <c r="AG287" s="127">
        <f t="shared" si="39"/>
        <v>0</v>
      </c>
    </row>
    <row r="288" spans="1:33" x14ac:dyDescent="0.15">
      <c r="A288" s="52">
        <f>'tab bord'!L74</f>
        <v>0</v>
      </c>
      <c r="B288" s="132">
        <f t="shared" si="40"/>
        <v>0</v>
      </c>
      <c r="C288" s="133" t="e">
        <f t="shared" si="41"/>
        <v>#DIV/0!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 t="e">
        <f t="shared" si="38"/>
        <v>#DIV/0!</v>
      </c>
      <c r="AF288" s="127">
        <f>achats!V286</f>
        <v>0</v>
      </c>
      <c r="AG288" s="127">
        <f t="shared" si="39"/>
        <v>0</v>
      </c>
    </row>
    <row r="289" spans="1:33" x14ac:dyDescent="0.15">
      <c r="A289" s="52">
        <f>'tab bord'!L75</f>
        <v>0</v>
      </c>
      <c r="B289" s="132">
        <f t="shared" si="40"/>
        <v>0</v>
      </c>
      <c r="C289" s="133" t="e">
        <f t="shared" si="41"/>
        <v>#DIV/0!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 t="e">
        <f t="shared" si="38"/>
        <v>#DIV/0!</v>
      </c>
      <c r="AF289" s="127">
        <f>achats!V287</f>
        <v>0</v>
      </c>
      <c r="AG289" s="127">
        <f t="shared" si="39"/>
        <v>0</v>
      </c>
    </row>
    <row r="290" spans="1:33" x14ac:dyDescent="0.15">
      <c r="A290" s="52">
        <f>'tab bord'!L76</f>
        <v>0</v>
      </c>
      <c r="B290" s="132">
        <f t="shared" si="40"/>
        <v>0</v>
      </c>
      <c r="C290" s="133" t="e">
        <f t="shared" si="41"/>
        <v>#DIV/0!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 t="e">
        <f t="shared" si="38"/>
        <v>#DIV/0!</v>
      </c>
      <c r="AF290" s="127">
        <f>achats!V288</f>
        <v>0</v>
      </c>
      <c r="AG290" s="127">
        <f t="shared" si="39"/>
        <v>0</v>
      </c>
    </row>
    <row r="291" spans="1:33" x14ac:dyDescent="0.15">
      <c r="A291" s="52">
        <f>'tab bord'!L77</f>
        <v>0</v>
      </c>
      <c r="B291" s="132">
        <f t="shared" si="40"/>
        <v>0</v>
      </c>
      <c r="C291" s="133" t="e">
        <f t="shared" si="41"/>
        <v>#DIV/0!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 t="e">
        <f t="shared" si="38"/>
        <v>#DIV/0!</v>
      </c>
      <c r="AF291" s="127">
        <f>achats!V289</f>
        <v>0</v>
      </c>
      <c r="AG291" s="127">
        <f t="shared" si="39"/>
        <v>0</v>
      </c>
    </row>
    <row r="292" spans="1:33" x14ac:dyDescent="0.15">
      <c r="A292" s="52">
        <f>'tab bord'!L78</f>
        <v>0</v>
      </c>
      <c r="B292" s="132">
        <f t="shared" si="40"/>
        <v>0</v>
      </c>
      <c r="C292" s="133" t="e">
        <f t="shared" si="41"/>
        <v>#DIV/0!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 t="e">
        <f t="shared" si="38"/>
        <v>#DIV/0!</v>
      </c>
      <c r="AF292" s="127">
        <f>achats!V290</f>
        <v>0</v>
      </c>
      <c r="AG292" s="127">
        <f t="shared" si="39"/>
        <v>0</v>
      </c>
    </row>
    <row r="293" spans="1:33" x14ac:dyDescent="0.15">
      <c r="A293" s="52">
        <f>'tab bord'!L79</f>
        <v>0</v>
      </c>
      <c r="B293" s="132">
        <f t="shared" si="40"/>
        <v>0</v>
      </c>
      <c r="C293" s="133" t="e">
        <f t="shared" si="41"/>
        <v>#DIV/0!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 t="e">
        <f t="shared" si="38"/>
        <v>#DIV/0!</v>
      </c>
      <c r="AF293" s="127">
        <f>achats!V291</f>
        <v>0</v>
      </c>
      <c r="AG293" s="127">
        <f t="shared" si="39"/>
        <v>0</v>
      </c>
    </row>
    <row r="294" spans="1:33" x14ac:dyDescent="0.15">
      <c r="A294" s="52">
        <f>'tab bord'!L80</f>
        <v>0</v>
      </c>
      <c r="B294" s="132">
        <f t="shared" si="40"/>
        <v>0</v>
      </c>
      <c r="C294" s="133" t="e">
        <f t="shared" si="41"/>
        <v>#DIV/0!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 t="e">
        <f t="shared" si="38"/>
        <v>#DIV/0!</v>
      </c>
      <c r="AF294" s="127">
        <f>achats!V292</f>
        <v>0</v>
      </c>
      <c r="AG294" s="127">
        <f t="shared" si="39"/>
        <v>0</v>
      </c>
    </row>
    <row r="295" spans="1:33" x14ac:dyDescent="0.15">
      <c r="A295" s="52">
        <f>'tab bord'!L81</f>
        <v>0</v>
      </c>
      <c r="B295" s="132">
        <f t="shared" si="40"/>
        <v>0</v>
      </c>
      <c r="C295" s="133" t="e">
        <f t="shared" si="41"/>
        <v>#DIV/0!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 t="e">
        <f t="shared" si="38"/>
        <v>#DIV/0!</v>
      </c>
      <c r="AF295" s="127">
        <f>achats!V293</f>
        <v>0</v>
      </c>
      <c r="AG295" s="127">
        <f t="shared" si="39"/>
        <v>0</v>
      </c>
    </row>
    <row r="296" spans="1:33" x14ac:dyDescent="0.15">
      <c r="A296" s="52">
        <f>'tab bord'!L82</f>
        <v>0</v>
      </c>
      <c r="B296" s="132">
        <f t="shared" si="40"/>
        <v>0</v>
      </c>
      <c r="C296" s="133" t="e">
        <f t="shared" si="41"/>
        <v>#DIV/0!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 t="e">
        <f t="shared" si="38"/>
        <v>#DIV/0!</v>
      </c>
      <c r="AF296" s="127">
        <f>achats!V294</f>
        <v>0</v>
      </c>
      <c r="AG296" s="127">
        <f t="shared" si="39"/>
        <v>0</v>
      </c>
    </row>
    <row r="297" spans="1:33" x14ac:dyDescent="0.15">
      <c r="A297" s="52">
        <f>'tab bord'!L83</f>
        <v>0</v>
      </c>
      <c r="B297" s="132">
        <f t="shared" si="40"/>
        <v>0</v>
      </c>
      <c r="C297" s="133" t="e">
        <f t="shared" si="41"/>
        <v>#DIV/0!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 t="e">
        <f t="shared" si="38"/>
        <v>#DIV/0!</v>
      </c>
      <c r="AF297" s="127">
        <f>achats!V295</f>
        <v>0</v>
      </c>
      <c r="AG297" s="127">
        <f t="shared" si="39"/>
        <v>0</v>
      </c>
    </row>
    <row r="298" spans="1:33" x14ac:dyDescent="0.15">
      <c r="A298" s="52">
        <f>'tab bord'!L84</f>
        <v>0</v>
      </c>
      <c r="B298" s="132">
        <f t="shared" si="40"/>
        <v>0</v>
      </c>
      <c r="C298" s="133" t="e">
        <f t="shared" si="41"/>
        <v>#DIV/0!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 t="e">
        <f t="shared" si="38"/>
        <v>#DIV/0!</v>
      </c>
      <c r="AF298" s="127">
        <f>achats!V296</f>
        <v>0</v>
      </c>
      <c r="AG298" s="127">
        <f t="shared" si="39"/>
        <v>0</v>
      </c>
    </row>
    <row r="299" spans="1:33" x14ac:dyDescent="0.15">
      <c r="A299" s="52">
        <f>'tab bord'!L85</f>
        <v>0</v>
      </c>
      <c r="B299" s="132">
        <f t="shared" si="40"/>
        <v>0</v>
      </c>
      <c r="C299" s="133" t="e">
        <f t="shared" si="41"/>
        <v>#DIV/0!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 t="e">
        <f t="shared" si="38"/>
        <v>#DIV/0!</v>
      </c>
      <c r="AF299" s="127">
        <f>achats!V297</f>
        <v>0</v>
      </c>
      <c r="AG299" s="127">
        <f t="shared" si="39"/>
        <v>0</v>
      </c>
    </row>
    <row r="300" spans="1:33" x14ac:dyDescent="0.15">
      <c r="A300" s="52">
        <f>'tab bord'!L86</f>
        <v>0</v>
      </c>
      <c r="B300" s="132">
        <f t="shared" si="40"/>
        <v>0</v>
      </c>
      <c r="C300" s="133" t="e">
        <f t="shared" si="41"/>
        <v>#DIV/0!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 t="e">
        <f t="shared" si="38"/>
        <v>#DIV/0!</v>
      </c>
      <c r="AF300" s="127">
        <f>achats!V298</f>
        <v>0</v>
      </c>
      <c r="AG300" s="127">
        <f t="shared" si="39"/>
        <v>0</v>
      </c>
    </row>
    <row r="301" spans="1:33" x14ac:dyDescent="0.15">
      <c r="A301" s="52">
        <f>'tab bord'!L87</f>
        <v>0</v>
      </c>
      <c r="B301" s="132">
        <f t="shared" si="40"/>
        <v>0</v>
      </c>
      <c r="C301" s="133" t="e">
        <f t="shared" si="41"/>
        <v>#DIV/0!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 t="e">
        <f t="shared" si="38"/>
        <v>#DIV/0!</v>
      </c>
      <c r="AF301" s="127">
        <f>achats!V299</f>
        <v>0</v>
      </c>
      <c r="AG301" s="127">
        <f t="shared" si="39"/>
        <v>0</v>
      </c>
    </row>
    <row r="302" spans="1:33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 t="e">
        <f t="shared" si="38"/>
        <v>#DIV/0!</v>
      </c>
      <c r="AF302" s="127">
        <f>achats!V300</f>
        <v>0</v>
      </c>
      <c r="AG302" s="127">
        <f t="shared" si="39"/>
        <v>0</v>
      </c>
    </row>
    <row r="303" spans="1:33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 t="e">
        <f t="shared" si="38"/>
        <v>#DIV/0!</v>
      </c>
      <c r="AF303" s="127">
        <f>achats!V301</f>
        <v>0</v>
      </c>
      <c r="AG303" s="127">
        <f t="shared" si="39"/>
        <v>0</v>
      </c>
    </row>
    <row r="304" spans="1:33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 t="e">
        <f t="shared" si="38"/>
        <v>#DIV/0!</v>
      </c>
      <c r="AF304" s="127">
        <f>achats!V302</f>
        <v>0</v>
      </c>
      <c r="AG304" s="127">
        <f t="shared" si="39"/>
        <v>0</v>
      </c>
    </row>
    <row r="305" spans="1:33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 t="e">
        <f t="shared" si="38"/>
        <v>#DIV/0!</v>
      </c>
      <c r="AF305" s="127">
        <f>achats!V303</f>
        <v>0</v>
      </c>
      <c r="AG305" s="127">
        <f t="shared" si="39"/>
        <v>0</v>
      </c>
    </row>
    <row r="306" spans="1:33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 t="e">
        <f t="shared" si="38"/>
        <v>#DIV/0!</v>
      </c>
      <c r="AF306" s="127">
        <f>achats!V304</f>
        <v>0</v>
      </c>
      <c r="AG306" s="127">
        <f t="shared" si="39"/>
        <v>0</v>
      </c>
    </row>
    <row r="307" spans="1:33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 t="e">
        <f t="shared" si="38"/>
        <v>#DIV/0!</v>
      </c>
      <c r="AF307" s="127">
        <f>achats!V305</f>
        <v>0</v>
      </c>
      <c r="AG307" s="127">
        <f t="shared" si="39"/>
        <v>0</v>
      </c>
    </row>
    <row r="308" spans="1:33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 t="e">
        <f t="shared" si="38"/>
        <v>#DIV/0!</v>
      </c>
      <c r="AF308" s="127">
        <f>achats!V306</f>
        <v>0</v>
      </c>
      <c r="AG308" s="127">
        <f t="shared" si="39"/>
        <v>0</v>
      </c>
    </row>
    <row r="309" spans="1:33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 t="e">
        <f t="shared" si="38"/>
        <v>#DIV/0!</v>
      </c>
      <c r="AF309" s="127">
        <f>achats!V307</f>
        <v>0</v>
      </c>
      <c r="AG309" s="127">
        <f t="shared" si="39"/>
        <v>0</v>
      </c>
    </row>
    <row r="310" spans="1:33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 t="e">
        <f t="shared" si="38"/>
        <v>#DIV/0!</v>
      </c>
      <c r="AF310" s="127">
        <f>achats!V308</f>
        <v>0</v>
      </c>
      <c r="AG310" s="127">
        <f t="shared" si="39"/>
        <v>0</v>
      </c>
    </row>
    <row r="311" spans="1:33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 t="e">
        <f t="shared" si="38"/>
        <v>#DIV/0!</v>
      </c>
      <c r="AF311" s="127">
        <f>achats!V309</f>
        <v>0</v>
      </c>
      <c r="AG311" s="127">
        <f t="shared" si="39"/>
        <v>0</v>
      </c>
    </row>
    <row r="312" spans="1:33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 t="e">
        <f t="shared" si="38"/>
        <v>#DIV/0!</v>
      </c>
      <c r="AF312" s="127">
        <f>achats!V310</f>
        <v>0</v>
      </c>
      <c r="AG312" s="127">
        <f t="shared" si="39"/>
        <v>0</v>
      </c>
    </row>
    <row r="313" spans="1:33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 t="e">
        <f t="shared" si="38"/>
        <v>#DIV/0!</v>
      </c>
      <c r="AF313" s="127">
        <f>achats!V311</f>
        <v>0</v>
      </c>
      <c r="AG313" s="127">
        <f t="shared" si="39"/>
        <v>0</v>
      </c>
    </row>
    <row r="314" spans="1:33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 t="e">
        <f t="shared" si="38"/>
        <v>#DIV/0!</v>
      </c>
      <c r="AF314" s="127">
        <f>achats!V312</f>
        <v>0</v>
      </c>
      <c r="AG314" s="127">
        <f t="shared" si="39"/>
        <v>0</v>
      </c>
    </row>
    <row r="315" spans="1:33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 t="e">
        <f t="shared" si="38"/>
        <v>#DIV/0!</v>
      </c>
      <c r="AF315" s="127">
        <f>achats!V313</f>
        <v>0</v>
      </c>
      <c r="AG315" s="127">
        <f t="shared" si="39"/>
        <v>0</v>
      </c>
    </row>
    <row r="316" spans="1:33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 t="e">
        <f t="shared" si="38"/>
        <v>#DIV/0!</v>
      </c>
      <c r="AF316" s="127">
        <f>achats!V314</f>
        <v>0</v>
      </c>
      <c r="AG316" s="127">
        <f t="shared" si="39"/>
        <v>0</v>
      </c>
    </row>
    <row r="317" spans="1:33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 t="e">
        <f t="shared" si="38"/>
        <v>#DIV/0!</v>
      </c>
      <c r="AF317" s="127">
        <f>achats!V315</f>
        <v>0</v>
      </c>
      <c r="AG317" s="127">
        <f t="shared" si="39"/>
        <v>0</v>
      </c>
    </row>
    <row r="318" spans="1:33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 t="e">
        <f t="shared" si="38"/>
        <v>#DIV/0!</v>
      </c>
      <c r="AF318" s="127">
        <f>achats!V316</f>
        <v>0</v>
      </c>
      <c r="AG318" s="127">
        <f t="shared" si="39"/>
        <v>0</v>
      </c>
    </row>
    <row r="319" spans="1:33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 t="e">
        <f t="shared" si="38"/>
        <v>#DIV/0!</v>
      </c>
      <c r="AF319" s="127">
        <f>achats!V317</f>
        <v>0</v>
      </c>
      <c r="AG319" s="127">
        <f t="shared" si="39"/>
        <v>0</v>
      </c>
    </row>
    <row r="320" spans="1:33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 t="e">
        <f t="shared" si="38"/>
        <v>#DIV/0!</v>
      </c>
      <c r="AF320" s="127">
        <f>achats!V318</f>
        <v>0</v>
      </c>
      <c r="AG320" s="127">
        <f t="shared" si="39"/>
        <v>0</v>
      </c>
    </row>
    <row r="321" spans="1:33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 t="e">
        <f t="shared" si="38"/>
        <v>#DIV/0!</v>
      </c>
      <c r="AF321" s="127">
        <f>achats!V319</f>
        <v>0</v>
      </c>
      <c r="AG321" s="127">
        <f t="shared" si="39"/>
        <v>0</v>
      </c>
    </row>
    <row r="322" spans="1:33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 t="e">
        <f t="shared" si="38"/>
        <v>#DIV/0!</v>
      </c>
      <c r="AF322" s="127">
        <f>achats!V320</f>
        <v>0</v>
      </c>
      <c r="AG322" s="127">
        <f t="shared" si="39"/>
        <v>0</v>
      </c>
    </row>
    <row r="323" spans="1:33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 t="e">
        <f t="shared" si="38"/>
        <v>#DIV/0!</v>
      </c>
      <c r="AF323" s="127">
        <f>achats!V321</f>
        <v>0</v>
      </c>
      <c r="AG323" s="127">
        <f t="shared" si="39"/>
        <v>0</v>
      </c>
    </row>
    <row r="324" spans="1:33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 t="e">
        <f t="shared" si="38"/>
        <v>#DIV/0!</v>
      </c>
      <c r="AF324" s="127">
        <f>achats!V322</f>
        <v>0</v>
      </c>
      <c r="AG324" s="127">
        <f t="shared" si="39"/>
        <v>0</v>
      </c>
    </row>
    <row r="325" spans="1:33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 t="e">
        <f t="shared" ref="AB325:AB388" si="46">AA325/$AD$4</f>
        <v>#DIV/0!</v>
      </c>
      <c r="AF325" s="127">
        <f>achats!V323</f>
        <v>0</v>
      </c>
      <c r="AG325" s="127">
        <f t="shared" si="39"/>
        <v>0</v>
      </c>
    </row>
    <row r="326" spans="1:33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 t="e">
        <f t="shared" si="46"/>
        <v>#DIV/0!</v>
      </c>
      <c r="AF326" s="127">
        <f>achats!V324</f>
        <v>0</v>
      </c>
      <c r="AG326" s="127">
        <f t="shared" ref="AG326:AG345" si="47">(SUMIF(F:F,AF326,G:G))+(SUMIF(N:N,AF326,O:O))</f>
        <v>0</v>
      </c>
    </row>
    <row r="327" spans="1:33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 t="e">
        <f t="shared" si="46"/>
        <v>#DIV/0!</v>
      </c>
      <c r="AF327" s="127">
        <f>achats!V325</f>
        <v>0</v>
      </c>
      <c r="AG327" s="127">
        <f t="shared" si="47"/>
        <v>0</v>
      </c>
    </row>
    <row r="328" spans="1:33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 t="e">
        <f t="shared" si="46"/>
        <v>#DIV/0!</v>
      </c>
      <c r="AF328" s="127">
        <f>achats!V326</f>
        <v>0</v>
      </c>
      <c r="AG328" s="127">
        <f t="shared" si="47"/>
        <v>0</v>
      </c>
    </row>
    <row r="329" spans="1:33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 t="e">
        <f t="shared" si="46"/>
        <v>#DIV/0!</v>
      </c>
      <c r="AF329" s="127">
        <f>achats!V327</f>
        <v>0</v>
      </c>
      <c r="AG329" s="127">
        <f t="shared" si="47"/>
        <v>0</v>
      </c>
    </row>
    <row r="330" spans="1:33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 t="e">
        <f t="shared" si="46"/>
        <v>#DIV/0!</v>
      </c>
      <c r="AF330" s="127">
        <f>achats!V328</f>
        <v>0</v>
      </c>
      <c r="AG330" s="127">
        <f t="shared" si="47"/>
        <v>0</v>
      </c>
    </row>
    <row r="331" spans="1:33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 t="e">
        <f t="shared" si="46"/>
        <v>#DIV/0!</v>
      </c>
      <c r="AF331" s="127">
        <f>achats!V329</f>
        <v>0</v>
      </c>
      <c r="AG331" s="127">
        <f t="shared" si="47"/>
        <v>0</v>
      </c>
    </row>
    <row r="332" spans="1:33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 t="e">
        <f t="shared" si="46"/>
        <v>#DIV/0!</v>
      </c>
      <c r="AF332" s="127">
        <f>achats!V330</f>
        <v>0</v>
      </c>
      <c r="AG332" s="127">
        <f t="shared" si="47"/>
        <v>0</v>
      </c>
    </row>
    <row r="333" spans="1:33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 t="e">
        <f t="shared" si="46"/>
        <v>#DIV/0!</v>
      </c>
      <c r="AF333" s="127">
        <f>achats!V331</f>
        <v>0</v>
      </c>
      <c r="AG333" s="127">
        <f t="shared" si="47"/>
        <v>0</v>
      </c>
    </row>
    <row r="334" spans="1:33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 t="e">
        <f t="shared" si="46"/>
        <v>#DIV/0!</v>
      </c>
      <c r="AF334" s="127">
        <f>achats!V332</f>
        <v>0</v>
      </c>
      <c r="AG334" s="127">
        <f t="shared" si="47"/>
        <v>0</v>
      </c>
    </row>
    <row r="335" spans="1:33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 t="e">
        <f t="shared" si="46"/>
        <v>#DIV/0!</v>
      </c>
      <c r="AF335" s="127">
        <f>achats!V333</f>
        <v>0</v>
      </c>
      <c r="AG335" s="127">
        <f t="shared" si="47"/>
        <v>0</v>
      </c>
    </row>
    <row r="336" spans="1:33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 t="e">
        <f t="shared" si="46"/>
        <v>#DIV/0!</v>
      </c>
      <c r="AF336" s="127">
        <f>achats!V334</f>
        <v>0</v>
      </c>
      <c r="AG336" s="127">
        <f t="shared" si="47"/>
        <v>0</v>
      </c>
    </row>
    <row r="337" spans="1:33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 t="e">
        <f t="shared" si="46"/>
        <v>#DIV/0!</v>
      </c>
      <c r="AF337" s="127">
        <f>achats!V335</f>
        <v>0</v>
      </c>
      <c r="AG337" s="127">
        <f t="shared" si="47"/>
        <v>0</v>
      </c>
    </row>
    <row r="338" spans="1:33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 t="e">
        <f t="shared" si="46"/>
        <v>#DIV/0!</v>
      </c>
      <c r="AF338" s="127">
        <f>achats!V336</f>
        <v>0</v>
      </c>
      <c r="AG338" s="127">
        <f t="shared" si="47"/>
        <v>0</v>
      </c>
    </row>
    <row r="339" spans="1:33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 t="e">
        <f t="shared" si="46"/>
        <v>#DIV/0!</v>
      </c>
      <c r="AF339" s="127">
        <f>achats!V337</f>
        <v>0</v>
      </c>
      <c r="AG339" s="127">
        <f t="shared" si="47"/>
        <v>0</v>
      </c>
    </row>
    <row r="340" spans="1:33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 t="e">
        <f t="shared" si="46"/>
        <v>#DIV/0!</v>
      </c>
      <c r="AF340" s="127">
        <f>achats!V338</f>
        <v>0</v>
      </c>
      <c r="AG340" s="127">
        <f t="shared" si="47"/>
        <v>0</v>
      </c>
    </row>
    <row r="341" spans="1:33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 t="e">
        <f t="shared" si="46"/>
        <v>#DIV/0!</v>
      </c>
      <c r="AF341" s="127">
        <f>achats!V339</f>
        <v>0</v>
      </c>
      <c r="AG341" s="127">
        <f t="shared" si="47"/>
        <v>0</v>
      </c>
    </row>
    <row r="342" spans="1:33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 t="e">
        <f t="shared" si="46"/>
        <v>#DIV/0!</v>
      </c>
      <c r="AF342" s="127">
        <f>achats!V340</f>
        <v>0</v>
      </c>
      <c r="AG342" s="127">
        <f t="shared" si="47"/>
        <v>0</v>
      </c>
    </row>
    <row r="343" spans="1:33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 t="e">
        <f t="shared" si="46"/>
        <v>#DIV/0!</v>
      </c>
      <c r="AF343" s="127">
        <f>achats!V341</f>
        <v>0</v>
      </c>
      <c r="AG343" s="127">
        <f t="shared" si="47"/>
        <v>0</v>
      </c>
    </row>
    <row r="344" spans="1:33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 t="e">
        <f t="shared" si="46"/>
        <v>#DIV/0!</v>
      </c>
      <c r="AF344" s="127">
        <f>achats!V342</f>
        <v>0</v>
      </c>
      <c r="AG344" s="127">
        <f t="shared" si="47"/>
        <v>0</v>
      </c>
    </row>
    <row r="345" spans="1:33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 t="e">
        <f t="shared" si="46"/>
        <v>#DIV/0!</v>
      </c>
      <c r="AF345" s="127">
        <f>achats!V343</f>
        <v>0</v>
      </c>
      <c r="AG345" s="127">
        <f t="shared" si="47"/>
        <v>0</v>
      </c>
    </row>
    <row r="346" spans="1:33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 t="e">
        <f t="shared" si="46"/>
        <v>#DIV/0!</v>
      </c>
    </row>
    <row r="347" spans="1:33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 t="e">
        <f t="shared" si="46"/>
        <v>#DIV/0!</v>
      </c>
    </row>
    <row r="348" spans="1:33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 t="e">
        <f t="shared" si="46"/>
        <v>#DIV/0!</v>
      </c>
    </row>
    <row r="349" spans="1:33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 t="e">
        <f t="shared" si="46"/>
        <v>#DIV/0!</v>
      </c>
    </row>
    <row r="350" spans="1:33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 t="e">
        <f t="shared" si="46"/>
        <v>#DIV/0!</v>
      </c>
    </row>
    <row r="351" spans="1:33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 t="e">
        <f t="shared" si="46"/>
        <v>#DIV/0!</v>
      </c>
    </row>
    <row r="352" spans="1:33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 t="e">
        <f t="shared" si="46"/>
        <v>#DIV/0!</v>
      </c>
    </row>
    <row r="353" spans="1:28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 t="e">
        <f t="shared" si="46"/>
        <v>#DIV/0!</v>
      </c>
    </row>
    <row r="354" spans="1:28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 t="e">
        <f t="shared" si="46"/>
        <v>#DIV/0!</v>
      </c>
    </row>
    <row r="355" spans="1:28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 t="e">
        <f t="shared" si="46"/>
        <v>#DIV/0!</v>
      </c>
    </row>
    <row r="356" spans="1:28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 t="e">
        <f t="shared" si="46"/>
        <v>#DIV/0!</v>
      </c>
    </row>
    <row r="357" spans="1:28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 t="e">
        <f t="shared" si="46"/>
        <v>#DIV/0!</v>
      </c>
    </row>
    <row r="358" spans="1:28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 t="e">
        <f t="shared" si="46"/>
        <v>#DIV/0!</v>
      </c>
    </row>
    <row r="359" spans="1:28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 t="e">
        <f t="shared" si="46"/>
        <v>#DIV/0!</v>
      </c>
    </row>
    <row r="360" spans="1:28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 t="e">
        <f t="shared" si="46"/>
        <v>#DIV/0!</v>
      </c>
    </row>
    <row r="361" spans="1:28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 t="e">
        <f t="shared" si="46"/>
        <v>#DIV/0!</v>
      </c>
    </row>
    <row r="362" spans="1:28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 t="e">
        <f t="shared" si="46"/>
        <v>#DIV/0!</v>
      </c>
    </row>
    <row r="363" spans="1:28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 t="e">
        <f t="shared" si="46"/>
        <v>#DIV/0!</v>
      </c>
    </row>
    <row r="364" spans="1:28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 t="e">
        <f t="shared" si="46"/>
        <v>#DIV/0!</v>
      </c>
    </row>
    <row r="365" spans="1:28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 t="e">
        <f t="shared" si="46"/>
        <v>#DIV/0!</v>
      </c>
    </row>
    <row r="366" spans="1:28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 t="e">
        <f t="shared" si="46"/>
        <v>#DIV/0!</v>
      </c>
    </row>
    <row r="367" spans="1:28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 t="e">
        <f t="shared" si="46"/>
        <v>#DIV/0!</v>
      </c>
    </row>
    <row r="368" spans="1:28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 t="e">
        <f t="shared" si="46"/>
        <v>#DIV/0!</v>
      </c>
    </row>
    <row r="369" spans="1:28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 t="e">
        <f t="shared" si="46"/>
        <v>#DIV/0!</v>
      </c>
    </row>
    <row r="370" spans="1:28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 t="e">
        <f t="shared" si="46"/>
        <v>#DIV/0!</v>
      </c>
    </row>
    <row r="371" spans="1:28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 t="e">
        <f t="shared" si="46"/>
        <v>#DIV/0!</v>
      </c>
    </row>
    <row r="372" spans="1:28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 t="e">
        <f t="shared" si="46"/>
        <v>#DIV/0!</v>
      </c>
    </row>
    <row r="373" spans="1:28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 t="e">
        <f t="shared" si="46"/>
        <v>#DIV/0!</v>
      </c>
    </row>
    <row r="374" spans="1:28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 t="e">
        <f t="shared" si="46"/>
        <v>#DIV/0!</v>
      </c>
    </row>
    <row r="375" spans="1:28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 t="e">
        <f t="shared" si="46"/>
        <v>#DIV/0!</v>
      </c>
    </row>
    <row r="376" spans="1:28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 t="e">
        <f t="shared" si="46"/>
        <v>#DIV/0!</v>
      </c>
    </row>
    <row r="377" spans="1:28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 t="e">
        <f t="shared" si="46"/>
        <v>#DIV/0!</v>
      </c>
    </row>
    <row r="378" spans="1:28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 t="e">
        <f t="shared" si="46"/>
        <v>#DIV/0!</v>
      </c>
    </row>
    <row r="379" spans="1:28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 t="e">
        <f t="shared" si="46"/>
        <v>#DIV/0!</v>
      </c>
    </row>
    <row r="380" spans="1:28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 t="e">
        <f t="shared" si="46"/>
        <v>#DIV/0!</v>
      </c>
    </row>
    <row r="381" spans="1:28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 t="e">
        <f t="shared" si="46"/>
        <v>#DIV/0!</v>
      </c>
    </row>
    <row r="382" spans="1:28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 t="e">
        <f t="shared" si="46"/>
        <v>#DIV/0!</v>
      </c>
    </row>
    <row r="383" spans="1:28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 t="e">
        <f t="shared" si="46"/>
        <v>#DIV/0!</v>
      </c>
    </row>
    <row r="384" spans="1:28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 t="e">
        <f t="shared" si="46"/>
        <v>#DIV/0!</v>
      </c>
    </row>
    <row r="385" spans="24:28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 t="e">
        <f t="shared" si="46"/>
        <v>#DIV/0!</v>
      </c>
    </row>
    <row r="386" spans="24:28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 t="e">
        <f t="shared" si="46"/>
        <v>#DIV/0!</v>
      </c>
    </row>
    <row r="387" spans="24:28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 t="e">
        <f t="shared" si="46"/>
        <v>#DIV/0!</v>
      </c>
    </row>
    <row r="388" spans="24:28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 t="e">
        <f t="shared" si="46"/>
        <v>#DIV/0!</v>
      </c>
    </row>
    <row r="389" spans="24:28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 t="e">
        <f t="shared" ref="AB389:AB431" si="52">AA389/$AD$4</f>
        <v>#DIV/0!</v>
      </c>
    </row>
    <row r="390" spans="24:28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 t="e">
        <f t="shared" si="52"/>
        <v>#DIV/0!</v>
      </c>
    </row>
    <row r="391" spans="24:28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 t="e">
        <f t="shared" si="52"/>
        <v>#DIV/0!</v>
      </c>
    </row>
    <row r="392" spans="24:28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 t="e">
        <f t="shared" si="52"/>
        <v>#DIV/0!</v>
      </c>
    </row>
    <row r="393" spans="24:28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 t="e">
        <f t="shared" si="52"/>
        <v>#DIV/0!</v>
      </c>
    </row>
    <row r="394" spans="24:28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 t="e">
        <f t="shared" si="52"/>
        <v>#DIV/0!</v>
      </c>
    </row>
    <row r="395" spans="24:28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 t="e">
        <f t="shared" si="52"/>
        <v>#DIV/0!</v>
      </c>
    </row>
    <row r="396" spans="24:28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 t="e">
        <f t="shared" si="52"/>
        <v>#DIV/0!</v>
      </c>
    </row>
    <row r="397" spans="24:28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 t="e">
        <f t="shared" si="52"/>
        <v>#DIV/0!</v>
      </c>
    </row>
    <row r="398" spans="24:28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 t="e">
        <f t="shared" si="52"/>
        <v>#DIV/0!</v>
      </c>
    </row>
    <row r="399" spans="24:28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 t="e">
        <f t="shared" si="52"/>
        <v>#DIV/0!</v>
      </c>
    </row>
    <row r="400" spans="24:28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 t="e">
        <f t="shared" si="52"/>
        <v>#DIV/0!</v>
      </c>
    </row>
    <row r="401" spans="24:28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 t="e">
        <f t="shared" si="52"/>
        <v>#DIV/0!</v>
      </c>
    </row>
    <row r="402" spans="24:28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 t="e">
        <f t="shared" si="52"/>
        <v>#DIV/0!</v>
      </c>
    </row>
    <row r="403" spans="24:28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 t="e">
        <f t="shared" si="52"/>
        <v>#DIV/0!</v>
      </c>
    </row>
    <row r="404" spans="24:28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 t="e">
        <f t="shared" si="52"/>
        <v>#DIV/0!</v>
      </c>
    </row>
    <row r="405" spans="24:28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 t="e">
        <f t="shared" si="52"/>
        <v>#DIV/0!</v>
      </c>
    </row>
    <row r="406" spans="24:28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 t="e">
        <f t="shared" si="52"/>
        <v>#DIV/0!</v>
      </c>
    </row>
    <row r="407" spans="24:28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 t="e">
        <f t="shared" si="52"/>
        <v>#DIV/0!</v>
      </c>
    </row>
    <row r="408" spans="24:28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 t="e">
        <f t="shared" si="52"/>
        <v>#DIV/0!</v>
      </c>
    </row>
    <row r="409" spans="24:28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 t="e">
        <f t="shared" si="52"/>
        <v>#DIV/0!</v>
      </c>
    </row>
    <row r="410" spans="24:28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 t="e">
        <f t="shared" si="52"/>
        <v>#DIV/0!</v>
      </c>
    </row>
    <row r="411" spans="24:28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 t="e">
        <f t="shared" si="52"/>
        <v>#DIV/0!</v>
      </c>
    </row>
    <row r="412" spans="24:28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 t="e">
        <f t="shared" si="52"/>
        <v>#DIV/0!</v>
      </c>
    </row>
    <row r="413" spans="24:28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 t="e">
        <f t="shared" si="52"/>
        <v>#DIV/0!</v>
      </c>
    </row>
    <row r="414" spans="24:28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 t="e">
        <f t="shared" si="52"/>
        <v>#DIV/0!</v>
      </c>
    </row>
    <row r="415" spans="24:28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 t="e">
        <f t="shared" si="52"/>
        <v>#DIV/0!</v>
      </c>
    </row>
    <row r="416" spans="24:28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 t="e">
        <f t="shared" si="52"/>
        <v>#DIV/0!</v>
      </c>
    </row>
    <row r="417" spans="24:28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 t="e">
        <f t="shared" si="52"/>
        <v>#DIV/0!</v>
      </c>
    </row>
    <row r="418" spans="24:28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 t="e">
        <f t="shared" si="52"/>
        <v>#DIV/0!</v>
      </c>
    </row>
    <row r="419" spans="24:28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 t="e">
        <f t="shared" si="52"/>
        <v>#DIV/0!</v>
      </c>
    </row>
    <row r="420" spans="24:28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 t="e">
        <f t="shared" si="52"/>
        <v>#DIV/0!</v>
      </c>
    </row>
    <row r="421" spans="24:28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 t="e">
        <f t="shared" si="52"/>
        <v>#DIV/0!</v>
      </c>
    </row>
    <row r="422" spans="24:28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 t="e">
        <f t="shared" si="52"/>
        <v>#DIV/0!</v>
      </c>
    </row>
    <row r="423" spans="24:28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 t="e">
        <f t="shared" si="52"/>
        <v>#DIV/0!</v>
      </c>
    </row>
    <row r="424" spans="24:28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 t="e">
        <f t="shared" si="52"/>
        <v>#DIV/0!</v>
      </c>
    </row>
    <row r="425" spans="24:28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 t="e">
        <f t="shared" si="52"/>
        <v>#DIV/0!</v>
      </c>
    </row>
    <row r="426" spans="24:28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 t="e">
        <f t="shared" si="52"/>
        <v>#DIV/0!</v>
      </c>
    </row>
    <row r="427" spans="24:28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 t="e">
        <f t="shared" si="52"/>
        <v>#DIV/0!</v>
      </c>
    </row>
    <row r="428" spans="24:28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 t="e">
        <f t="shared" si="52"/>
        <v>#DIV/0!</v>
      </c>
    </row>
    <row r="429" spans="24:28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 t="e">
        <f t="shared" si="52"/>
        <v>#DIV/0!</v>
      </c>
    </row>
    <row r="430" spans="24:28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 t="e">
        <f t="shared" si="52"/>
        <v>#DIV/0!</v>
      </c>
    </row>
    <row r="431" spans="24:28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 t="e">
        <f t="shared" si="52"/>
        <v>#DIV/0!</v>
      </c>
    </row>
  </sheetData>
  <mergeCells count="28">
    <mergeCell ref="R13:U14"/>
    <mergeCell ref="V13:V14"/>
    <mergeCell ref="Q15:V15"/>
    <mergeCell ref="R16:U17"/>
    <mergeCell ref="V16:V17"/>
    <mergeCell ref="C111:E111"/>
    <mergeCell ref="L111:M111"/>
    <mergeCell ref="Q18:V18"/>
    <mergeCell ref="R19:U20"/>
    <mergeCell ref="V19:V20"/>
    <mergeCell ref="Q21:V21"/>
    <mergeCell ref="R22:U23"/>
    <mergeCell ref="V22:V23"/>
    <mergeCell ref="Q24:V24"/>
    <mergeCell ref="R100:U101"/>
    <mergeCell ref="V100:V101"/>
    <mergeCell ref="C2:E2"/>
    <mergeCell ref="L2:M2"/>
    <mergeCell ref="Q3:V3"/>
    <mergeCell ref="R4:U5"/>
    <mergeCell ref="V4:V5"/>
    <mergeCell ref="Q12:V12"/>
    <mergeCell ref="Q6:V6"/>
    <mergeCell ref="R7:U8"/>
    <mergeCell ref="V7:V8"/>
    <mergeCell ref="Q9:V9"/>
    <mergeCell ref="R10:U11"/>
    <mergeCell ref="V10:V11"/>
  </mergeCells>
  <dataValidations count="1">
    <dataValidation type="list" allowBlank="1" showInputMessage="1" showErrorMessage="1" sqref="M114:M214" xr:uid="{00000000-0002-0000-0600-000000000000}">
      <formula1>$A$218:$A$230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6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6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6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6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6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theme="3" tint="0.39997558519241921"/>
  </sheetPr>
  <dimension ref="A2:AG431"/>
  <sheetViews>
    <sheetView topLeftCell="A5" workbookViewId="0">
      <selection activeCell="L111" sqref="L111:M111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1.01562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519531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/>
      <c r="D2" s="195"/>
      <c r="E2" s="196"/>
      <c r="F2" s="67"/>
      <c r="K2" s="129" t="s">
        <v>135</v>
      </c>
      <c r="L2" s="194"/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 t="e">
        <f>AA4/$AD$4</f>
        <v>#DIV/0!</v>
      </c>
      <c r="AD4" s="71">
        <f>SUM(AA:AA)</f>
        <v>0</v>
      </c>
      <c r="AF4" s="109" t="s">
        <v>162</v>
      </c>
      <c r="AG4" s="109" t="s">
        <v>8</v>
      </c>
    </row>
    <row r="5" spans="1:33" ht="13.5" customHeight="1" thickBot="1" x14ac:dyDescent="0.2">
      <c r="A5" s="103"/>
      <c r="B5" s="126" t="str">
        <f>IF(A5="","",VLOOKUP(A5,'Rég clients'!A:B,2,0))</f>
        <v/>
      </c>
      <c r="C5" s="123"/>
      <c r="D5" s="123"/>
      <c r="E5" s="124"/>
      <c r="F5" s="125"/>
      <c r="G5" s="106" t="e">
        <f>B5*D5</f>
        <v>#VALUE!</v>
      </c>
      <c r="H5" s="104" t="e">
        <f>SUM(G5:G105)</f>
        <v>#VALUE!</v>
      </c>
      <c r="I5" s="107"/>
      <c r="J5" s="128" t="str">
        <f>IF(I5="","",VLOOKUP(I5,'Rég clients'!A:B,2,0))</f>
        <v/>
      </c>
      <c r="K5" s="123"/>
      <c r="L5" s="123"/>
      <c r="M5" s="123"/>
      <c r="N5" s="123"/>
      <c r="O5" s="3" t="e">
        <f>J5*L5</f>
        <v>#VALUE!</v>
      </c>
      <c r="P5" s="54" t="e">
        <f>SUM(O5:O105)</f>
        <v>#VALUE!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0</v>
      </c>
      <c r="Z5" s="7">
        <f t="shared" ref="Z5:Z68" si="2">SUMIF(M:M,A219,L:L)</f>
        <v>0</v>
      </c>
      <c r="AA5" s="7">
        <f t="shared" ref="AA5:AA68" si="3">SUM(Y5:Z5)</f>
        <v>0</v>
      </c>
      <c r="AB5" s="72" t="e">
        <f t="shared" ref="AB5:AB68" si="4">AA5/$AD$4</f>
        <v>#DIV/0!</v>
      </c>
      <c r="AD5" s="74" t="e">
        <f>SUM(AB4:AB431)</f>
        <v>#DIV/0!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/>
      <c r="B6" s="126" t="str">
        <f>IF(A6="","",VLOOKUP(A6,'Rég clients'!A:B,2,0))</f>
        <v/>
      </c>
      <c r="C6" s="123"/>
      <c r="D6" s="123"/>
      <c r="E6" s="124"/>
      <c r="F6" s="125"/>
      <c r="G6" s="106" t="e">
        <f t="shared" ref="G6:G69" si="5">B6*D6</f>
        <v>#VALUE!</v>
      </c>
      <c r="I6" s="107"/>
      <c r="J6" s="128" t="str">
        <f>IF(I6="","",VLOOKUP(I6,'Rég clients'!A:B,2,0))</f>
        <v/>
      </c>
      <c r="K6" s="123"/>
      <c r="L6" s="123"/>
      <c r="M6" s="123"/>
      <c r="N6" s="123"/>
      <c r="O6" s="3" t="e">
        <f t="shared" ref="O6:O69" si="6">J6*L6</f>
        <v>#VALUE!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0</v>
      </c>
      <c r="Z6" s="7">
        <f t="shared" si="2"/>
        <v>0</v>
      </c>
      <c r="AA6" s="7">
        <f t="shared" si="3"/>
        <v>0</v>
      </c>
      <c r="AB6" s="72" t="e">
        <f t="shared" si="4"/>
        <v>#DIV/0!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/>
      <c r="B7" s="126" t="str">
        <f>IF(A7="","",VLOOKUP(A7,'Rég clients'!A:B,2,0))</f>
        <v/>
      </c>
      <c r="C7" s="123"/>
      <c r="D7" s="123"/>
      <c r="E7" s="124"/>
      <c r="F7" s="125"/>
      <c r="G7" s="106" t="e">
        <f t="shared" si="5"/>
        <v>#VALUE!</v>
      </c>
      <c r="I7" s="107"/>
      <c r="J7" s="128" t="str">
        <f>IF(I7="","",VLOOKUP(I7,'Rég clients'!A:B,2,0))</f>
        <v/>
      </c>
      <c r="K7" s="123"/>
      <c r="L7" s="123"/>
      <c r="M7" s="123"/>
      <c r="N7" s="123"/>
      <c r="O7" s="3" t="e">
        <f t="shared" si="6"/>
        <v>#VALUE!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 t="e">
        <f t="shared" si="4"/>
        <v>#DIV/0!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/>
      <c r="B8" s="126" t="str">
        <f>IF(A8="","",VLOOKUP(A8,'Rég clients'!A:B,2,0))</f>
        <v/>
      </c>
      <c r="C8" s="123"/>
      <c r="D8" s="123"/>
      <c r="E8" s="124"/>
      <c r="F8" s="125"/>
      <c r="G8" s="106" t="e">
        <f t="shared" si="5"/>
        <v>#VALUE!</v>
      </c>
      <c r="I8" s="107"/>
      <c r="J8" s="128" t="str">
        <f>IF(I8="","",VLOOKUP(I8,'Rég clients'!A:B,2,0))</f>
        <v/>
      </c>
      <c r="K8" s="123"/>
      <c r="L8" s="123"/>
      <c r="M8" s="123"/>
      <c r="N8" s="123"/>
      <c r="O8" s="3" t="e">
        <f t="shared" si="6"/>
        <v>#VALUE!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 t="e">
        <f t="shared" si="4"/>
        <v>#DIV/0!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/>
      <c r="B9" s="126" t="str">
        <f>IF(A9="","",VLOOKUP(A9,'Rég clients'!A:B,2,0))</f>
        <v/>
      </c>
      <c r="C9" s="123"/>
      <c r="D9" s="123"/>
      <c r="E9" s="124"/>
      <c r="F9" s="125"/>
      <c r="G9" s="106" t="e">
        <f t="shared" si="5"/>
        <v>#VALUE!</v>
      </c>
      <c r="I9" s="107"/>
      <c r="J9" s="128" t="str">
        <f>IF(I9="","",VLOOKUP(I9,'Rég clients'!A:B,2,0))</f>
        <v/>
      </c>
      <c r="K9" s="123"/>
      <c r="L9" s="123"/>
      <c r="M9" s="123"/>
      <c r="N9" s="123"/>
      <c r="O9" s="3" t="e">
        <f t="shared" si="6"/>
        <v>#VALUE!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 t="e">
        <f t="shared" si="4"/>
        <v>#DIV/0!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/>
      <c r="B10" s="126" t="str">
        <f>IF(A10="","",VLOOKUP(A10,'Rég clients'!A:B,2,0))</f>
        <v/>
      </c>
      <c r="C10" s="123"/>
      <c r="D10" s="123"/>
      <c r="E10" s="124"/>
      <c r="F10" s="125"/>
      <c r="G10" s="106" t="e">
        <f t="shared" si="5"/>
        <v>#VALUE!</v>
      </c>
      <c r="I10" s="107"/>
      <c r="J10" s="128" t="str">
        <f>IF(I10="","",VLOOKUP(I10,'Rég clients'!A:B,2,0))</f>
        <v/>
      </c>
      <c r="K10" s="123"/>
      <c r="L10" s="123"/>
      <c r="M10" s="123"/>
      <c r="N10" s="123"/>
      <c r="O10" s="3" t="e">
        <f t="shared" si="6"/>
        <v>#VALUE!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 t="e">
        <f t="shared" si="4"/>
        <v>#DIV/0!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/>
      <c r="B11" s="126" t="str">
        <f>IF(A11="","",VLOOKUP(A11,'Rég clients'!A:B,2,0))</f>
        <v/>
      </c>
      <c r="C11" s="123"/>
      <c r="D11" s="123"/>
      <c r="E11" s="124"/>
      <c r="F11" s="125"/>
      <c r="G11" s="106" t="e">
        <f t="shared" si="5"/>
        <v>#VALUE!</v>
      </c>
      <c r="I11" s="107"/>
      <c r="J11" s="128" t="str">
        <f>IF(I11="","",VLOOKUP(I11,'Rég clients'!A:B,2,0))</f>
        <v/>
      </c>
      <c r="K11" s="123"/>
      <c r="L11" s="123"/>
      <c r="M11" s="123"/>
      <c r="N11" s="123"/>
      <c r="O11" s="3" t="e">
        <f t="shared" si="6"/>
        <v>#VALUE!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 t="e">
        <f t="shared" si="4"/>
        <v>#DIV/0!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/>
      <c r="B12" s="126" t="str">
        <f>IF(A12="","",VLOOKUP(A12,'Rég clients'!A:B,2,0))</f>
        <v/>
      </c>
      <c r="C12" s="123"/>
      <c r="D12" s="123"/>
      <c r="E12" s="124"/>
      <c r="F12" s="125"/>
      <c r="G12" s="106" t="e">
        <f t="shared" si="5"/>
        <v>#VALUE!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 t="e">
        <f t="shared" si="4"/>
        <v>#DIV/0!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/>
      <c r="B13" s="126" t="str">
        <f>IF(A13="","",VLOOKUP(A13,'Rég clients'!A:B,2,0))</f>
        <v/>
      </c>
      <c r="C13" s="123"/>
      <c r="D13" s="123"/>
      <c r="E13" s="124"/>
      <c r="F13" s="125"/>
      <c r="G13" s="106" t="e">
        <f t="shared" si="5"/>
        <v>#VALUE!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 t="e">
        <f t="shared" si="4"/>
        <v>#DIV/0!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 t="e">
        <f t="shared" si="4"/>
        <v>#DIV/0!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 t="e">
        <f t="shared" si="4"/>
        <v>#DIV/0!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 t="e">
        <f t="shared" si="4"/>
        <v>#DIV/0!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 t="e">
        <f t="shared" si="4"/>
        <v>#DIV/0!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 t="e">
        <f t="shared" si="4"/>
        <v>#DIV/0!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 t="e">
        <f t="shared" si="4"/>
        <v>#DIV/0!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 t="e">
        <f t="shared" si="4"/>
        <v>#DIV/0!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 t="e">
        <f t="shared" si="4"/>
        <v>#DIV/0!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 t="e">
        <f t="shared" si="4"/>
        <v>#DIV/0!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 t="e">
        <f t="shared" si="4"/>
        <v>#DIV/0!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 t="e">
        <f t="shared" si="4"/>
        <v>#DIV/0!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 t="e">
        <f t="shared" si="4"/>
        <v>#DIV/0!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 t="e">
        <f t="shared" si="4"/>
        <v>#DIV/0!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 t="e">
        <f t="shared" si="4"/>
        <v>#DIV/0!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 t="e">
        <f t="shared" si="4"/>
        <v>#DIV/0!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 t="e">
        <f t="shared" si="4"/>
        <v>#DIV/0!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 t="e">
        <f t="shared" si="4"/>
        <v>#DIV/0!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 t="e">
        <f t="shared" si="4"/>
        <v>#DIV/0!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 t="e">
        <f t="shared" si="4"/>
        <v>#DIV/0!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 t="e">
        <f t="shared" si="4"/>
        <v>#DIV/0!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 t="e">
        <f t="shared" si="4"/>
        <v>#DIV/0!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 t="e">
        <f t="shared" si="4"/>
        <v>#DIV/0!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 t="e">
        <f t="shared" si="4"/>
        <v>#DIV/0!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 t="e">
        <f t="shared" si="4"/>
        <v>#DIV/0!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 t="e">
        <f t="shared" si="4"/>
        <v>#DIV/0!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 t="e">
        <f t="shared" si="4"/>
        <v>#DIV/0!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 t="e">
        <f t="shared" si="4"/>
        <v>#DIV/0!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 t="e">
        <f t="shared" si="4"/>
        <v>#DIV/0!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 t="e">
        <f t="shared" si="4"/>
        <v>#DIV/0!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 t="e">
        <f t="shared" si="4"/>
        <v>#DIV/0!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 t="e">
        <f t="shared" si="4"/>
        <v>#DIV/0!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 t="e">
        <f t="shared" si="4"/>
        <v>#DIV/0!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 t="e">
        <f t="shared" si="4"/>
        <v>#DIV/0!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 t="e">
        <f t="shared" si="4"/>
        <v>#DIV/0!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 t="e">
        <f t="shared" si="4"/>
        <v>#DIV/0!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 t="e">
        <f t="shared" si="4"/>
        <v>#DIV/0!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 t="e">
        <f t="shared" si="4"/>
        <v>#DIV/0!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 t="e">
        <f t="shared" si="4"/>
        <v>#DIV/0!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 t="e">
        <f t="shared" si="4"/>
        <v>#DIV/0!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 t="e">
        <f t="shared" si="4"/>
        <v>#DIV/0!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 t="e">
        <f t="shared" si="4"/>
        <v>#DIV/0!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 t="e">
        <f t="shared" si="4"/>
        <v>#DIV/0!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 t="e">
        <f t="shared" si="4"/>
        <v>#DIV/0!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 t="e">
        <f t="shared" si="4"/>
        <v>#DIV/0!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 t="e">
        <f t="shared" si="4"/>
        <v>#DIV/0!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 t="e">
        <f t="shared" si="4"/>
        <v>#DIV/0!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 t="e">
        <f t="shared" si="4"/>
        <v>#DIV/0!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 t="e">
        <f t="shared" si="4"/>
        <v>#DIV/0!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 t="e">
        <f t="shared" si="4"/>
        <v>#DIV/0!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 t="e">
        <f t="shared" si="4"/>
        <v>#DIV/0!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 t="e">
        <f t="shared" si="4"/>
        <v>#DIV/0!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 t="e">
        <f t="shared" si="4"/>
        <v>#DIV/0!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 t="e">
        <f t="shared" si="4"/>
        <v>#DIV/0!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 t="e">
        <f t="shared" si="4"/>
        <v>#DIV/0!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 t="e">
        <f t="shared" si="4"/>
        <v>#DIV/0!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 t="e">
        <f t="shared" ref="AB69:AB132" si="12">AA69/$AD$4</f>
        <v>#DIV/0!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 t="e">
        <f t="shared" si="12"/>
        <v>#DIV/0!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 t="e">
        <f t="shared" si="12"/>
        <v>#DIV/0!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 t="e">
        <f t="shared" si="12"/>
        <v>#DIV/0!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 t="e">
        <f t="shared" si="12"/>
        <v>#DIV/0!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 t="e">
        <f t="shared" si="12"/>
        <v>#DIV/0!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 t="e">
        <f t="shared" si="12"/>
        <v>#DIV/0!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 t="e">
        <f t="shared" si="12"/>
        <v>#DIV/0!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 t="e">
        <f t="shared" si="12"/>
        <v>#DIV/0!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 t="e">
        <f t="shared" si="12"/>
        <v>#DIV/0!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 t="e">
        <f t="shared" si="12"/>
        <v>#DIV/0!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 t="e">
        <f t="shared" si="12"/>
        <v>#DIV/0!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 t="e">
        <f t="shared" si="12"/>
        <v>#DIV/0!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 t="e">
        <f t="shared" si="12"/>
        <v>#DIV/0!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 t="e">
        <f t="shared" si="12"/>
        <v>#DIV/0!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 t="e">
        <f t="shared" si="12"/>
        <v>#DIV/0!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 t="e">
        <f t="shared" si="12"/>
        <v>#DIV/0!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 t="e">
        <f t="shared" si="12"/>
        <v>#DIV/0!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 t="e">
        <f t="shared" si="12"/>
        <v>#DIV/0!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 t="e">
        <f t="shared" si="12"/>
        <v>#DIV/0!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 t="e">
        <f t="shared" si="12"/>
        <v>#DIV/0!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 t="e">
        <f t="shared" si="12"/>
        <v>#DIV/0!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 t="e">
        <f t="shared" si="12"/>
        <v>#DIV/0!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 t="e">
        <f t="shared" si="12"/>
        <v>#DIV/0!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 t="e">
        <f t="shared" si="12"/>
        <v>#DIV/0!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 t="e">
        <f t="shared" si="12"/>
        <v>#DIV/0!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 t="e">
        <f t="shared" si="12"/>
        <v>#DIV/0!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 t="e">
        <f t="shared" si="12"/>
        <v>#DIV/0!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 t="e">
        <f t="shared" si="12"/>
        <v>#DIV/0!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 t="e">
        <f t="shared" si="12"/>
        <v>#DIV/0!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 t="e">
        <f t="shared" si="12"/>
        <v>#DIV/0!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 t="e">
        <f t="shared" si="12"/>
        <v>#DIV/0!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 t="e">
        <f t="shared" si="12"/>
        <v>#DIV/0!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 t="e">
        <f t="shared" si="12"/>
        <v>#DIV/0!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 t="e">
        <f t="shared" si="12"/>
        <v>#DIV/0!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 t="e">
        <f t="shared" si="12"/>
        <v>#DIV/0!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 t="e">
        <f t="shared" si="12"/>
        <v>#DIV/0!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 t="e">
        <f t="shared" si="12"/>
        <v>#DIV/0!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 t="e">
        <f t="shared" si="12"/>
        <v>#DIV/0!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 t="e">
        <f t="shared" si="12"/>
        <v>#DIV/0!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 t="e">
        <f t="shared" si="12"/>
        <v>#DIV/0!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 t="e">
        <f t="shared" si="12"/>
        <v>#DIV/0!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/>
      <c r="D111" s="195"/>
      <c r="E111" s="196"/>
      <c r="F111" s="67"/>
      <c r="K111" s="129" t="s">
        <v>133</v>
      </c>
      <c r="L111" s="194"/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 t="e">
        <f t="shared" si="12"/>
        <v>#DIV/0!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 t="e">
        <f t="shared" si="12"/>
        <v>#DIV/0!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 t="e">
        <f t="shared" si="12"/>
        <v>#DIV/0!</v>
      </c>
      <c r="AF113" s="127">
        <f>achats!V111</f>
        <v>0</v>
      </c>
      <c r="AG113" s="127">
        <f t="shared" si="15"/>
        <v>0</v>
      </c>
    </row>
    <row r="114" spans="1:33" x14ac:dyDescent="0.15">
      <c r="A114" s="103"/>
      <c r="B114" s="126" t="str">
        <f>IF(A114="","",VLOOKUP(A114,'Rég clients'!A:B,2,0))</f>
        <v/>
      </c>
      <c r="C114" s="123"/>
      <c r="D114" s="123"/>
      <c r="E114" s="123"/>
      <c r="F114" s="123"/>
      <c r="G114" s="130" t="e">
        <f>B114*D114</f>
        <v>#VALUE!</v>
      </c>
      <c r="H114" s="54" t="e">
        <f>SUM(G114:G214)</f>
        <v>#VALUE!</v>
      </c>
      <c r="I114" s="103"/>
      <c r="J114" s="131" t="str">
        <f>IF(I114="","",VLOOKUP(I114,'Rég clients'!A:B,2,0))</f>
        <v/>
      </c>
      <c r="K114" s="123"/>
      <c r="L114" s="123"/>
      <c r="M114" s="123"/>
      <c r="N114" s="123"/>
      <c r="O114" s="130" t="e">
        <f>J114*L114</f>
        <v>#VALUE!</v>
      </c>
      <c r="P114" s="54" t="e">
        <f>SUM(O114:O214)</f>
        <v>#VALUE!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 t="e">
        <f t="shared" si="12"/>
        <v>#DIV/0!</v>
      </c>
      <c r="AF114" s="127">
        <f>achats!V112</f>
        <v>0</v>
      </c>
      <c r="AG114" s="127">
        <f t="shared" si="15"/>
        <v>0</v>
      </c>
    </row>
    <row r="115" spans="1:33" x14ac:dyDescent="0.15">
      <c r="A115" s="103"/>
      <c r="B115" s="126" t="str">
        <f>IF(A115="","",VLOOKUP(A115,'Rég clients'!A:B,2,0))</f>
        <v/>
      </c>
      <c r="C115" s="123"/>
      <c r="D115" s="123"/>
      <c r="E115" s="123"/>
      <c r="F115" s="123"/>
      <c r="G115" s="130" t="e">
        <f t="shared" ref="G115:G178" si="16">B115*D115</f>
        <v>#VALUE!</v>
      </c>
      <c r="I115" s="103"/>
      <c r="J115" s="131" t="str">
        <f>IF(I115="","",VLOOKUP(I115,'Rég clients'!A:B,2,0))</f>
        <v/>
      </c>
      <c r="K115" s="123"/>
      <c r="L115" s="123"/>
      <c r="M115" s="123"/>
      <c r="N115" s="123"/>
      <c r="O115" s="130" t="e">
        <f t="shared" ref="O115:O178" si="17">J115*L115</f>
        <v>#VALUE!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 t="e">
        <f t="shared" si="12"/>
        <v>#DIV/0!</v>
      </c>
      <c r="AF115" s="127">
        <f>achats!V113</f>
        <v>0</v>
      </c>
      <c r="AG115" s="127">
        <f t="shared" si="15"/>
        <v>0</v>
      </c>
    </row>
    <row r="116" spans="1:33" x14ac:dyDescent="0.15">
      <c r="A116" s="103"/>
      <c r="B116" s="126" t="str">
        <f>IF(A116="","",VLOOKUP(A116,'Rég clients'!A:B,2,0))</f>
        <v/>
      </c>
      <c r="C116" s="123"/>
      <c r="D116" s="123"/>
      <c r="E116" s="123"/>
      <c r="F116" s="123"/>
      <c r="G116" s="130" t="e">
        <f t="shared" si="16"/>
        <v>#VALUE!</v>
      </c>
      <c r="I116" s="103"/>
      <c r="J116" s="131" t="str">
        <f>IF(I116="","",VLOOKUP(I116,'Rég clients'!A:B,2,0))</f>
        <v/>
      </c>
      <c r="K116" s="123"/>
      <c r="L116" s="123"/>
      <c r="M116" s="123"/>
      <c r="N116" s="123"/>
      <c r="O116" s="130" t="e">
        <f t="shared" si="17"/>
        <v>#VALUE!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 t="e">
        <f t="shared" si="12"/>
        <v>#DIV/0!</v>
      </c>
      <c r="AF116" s="127">
        <f>achats!V114</f>
        <v>0</v>
      </c>
      <c r="AG116" s="127">
        <f t="shared" si="15"/>
        <v>0</v>
      </c>
    </row>
    <row r="117" spans="1:33" x14ac:dyDescent="0.15">
      <c r="A117" s="103"/>
      <c r="B117" s="126" t="str">
        <f>IF(A117="","",VLOOKUP(A117,'Rég clients'!A:B,2,0))</f>
        <v/>
      </c>
      <c r="C117" s="123"/>
      <c r="D117" s="123"/>
      <c r="E117" s="123"/>
      <c r="F117" s="123"/>
      <c r="G117" s="130" t="e">
        <f t="shared" si="16"/>
        <v>#VALUE!</v>
      </c>
      <c r="I117" s="103"/>
      <c r="J117" s="131" t="str">
        <f>IF(I117="","",VLOOKUP(I117,'Rég clients'!A:B,2,0))</f>
        <v/>
      </c>
      <c r="K117" s="123"/>
      <c r="L117" s="123"/>
      <c r="M117" s="123"/>
      <c r="N117" s="123"/>
      <c r="O117" s="130" t="e">
        <f t="shared" si="17"/>
        <v>#VALUE!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 t="e">
        <f t="shared" si="12"/>
        <v>#DIV/0!</v>
      </c>
      <c r="AF117" s="127">
        <f>achats!V115</f>
        <v>0</v>
      </c>
      <c r="AG117" s="127">
        <f t="shared" si="15"/>
        <v>0</v>
      </c>
    </row>
    <row r="118" spans="1:33" x14ac:dyDescent="0.15">
      <c r="A118" s="103"/>
      <c r="B118" s="126" t="str">
        <f>IF(A118="","",VLOOKUP(A118,'Rég clients'!A:B,2,0))</f>
        <v/>
      </c>
      <c r="C118" s="123"/>
      <c r="D118" s="123"/>
      <c r="E118" s="123"/>
      <c r="F118" s="123"/>
      <c r="G118" s="130" t="e">
        <f t="shared" si="16"/>
        <v>#VALUE!</v>
      </c>
      <c r="I118" s="103"/>
      <c r="J118" s="131" t="str">
        <f>IF(I118="","",VLOOKUP(I118,'Rég clients'!A:B,2,0))</f>
        <v/>
      </c>
      <c r="K118" s="123"/>
      <c r="L118" s="123"/>
      <c r="M118" s="123"/>
      <c r="N118" s="123"/>
      <c r="O118" s="130" t="e">
        <f t="shared" si="17"/>
        <v>#VALUE!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 t="e">
        <f t="shared" si="12"/>
        <v>#DIV/0!</v>
      </c>
      <c r="AF118" s="127">
        <f>achats!V116</f>
        <v>0</v>
      </c>
      <c r="AG118" s="127">
        <f t="shared" si="15"/>
        <v>0</v>
      </c>
    </row>
    <row r="119" spans="1:33" x14ac:dyDescent="0.15">
      <c r="A119" s="103"/>
      <c r="B119" s="126" t="str">
        <f>IF(A119="","",VLOOKUP(A119,'Rég clients'!A:B,2,0))</f>
        <v/>
      </c>
      <c r="C119" s="123"/>
      <c r="D119" s="123"/>
      <c r="E119" s="123"/>
      <c r="F119" s="123"/>
      <c r="G119" s="130" t="e">
        <f t="shared" si="16"/>
        <v>#VALUE!</v>
      </c>
      <c r="I119" s="103"/>
      <c r="J119" s="131" t="str">
        <f>IF(I119="","",VLOOKUP(I119,'Rég clients'!A:B,2,0))</f>
        <v/>
      </c>
      <c r="K119" s="123"/>
      <c r="L119" s="123"/>
      <c r="M119" s="123"/>
      <c r="N119" s="123"/>
      <c r="O119" s="130" t="e">
        <f t="shared" si="17"/>
        <v>#VALUE!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 t="e">
        <f t="shared" si="12"/>
        <v>#DIV/0!</v>
      </c>
      <c r="AF119" s="127">
        <f>achats!V117</f>
        <v>0</v>
      </c>
      <c r="AG119" s="127">
        <f t="shared" si="15"/>
        <v>0</v>
      </c>
    </row>
    <row r="120" spans="1:33" x14ac:dyDescent="0.15">
      <c r="A120" s="103"/>
      <c r="B120" s="126" t="str">
        <f>IF(A120="","",VLOOKUP(A120,'Rég clients'!A:B,2,0))</f>
        <v/>
      </c>
      <c r="C120" s="123"/>
      <c r="D120" s="123"/>
      <c r="E120" s="123"/>
      <c r="F120" s="123"/>
      <c r="G120" s="130" t="e">
        <f t="shared" si="16"/>
        <v>#VALUE!</v>
      </c>
      <c r="I120" s="103"/>
      <c r="J120" s="131" t="str">
        <f>IF(I120="","",VLOOKUP(I120,'Rég clients'!A:B,2,0))</f>
        <v/>
      </c>
      <c r="K120" s="123"/>
      <c r="L120" s="123"/>
      <c r="M120" s="123"/>
      <c r="N120" s="123"/>
      <c r="O120" s="130" t="e">
        <f t="shared" si="17"/>
        <v>#VALUE!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 t="e">
        <f t="shared" si="12"/>
        <v>#DIV/0!</v>
      </c>
      <c r="AF120" s="127">
        <f>achats!V118</f>
        <v>0</v>
      </c>
      <c r="AG120" s="127">
        <f t="shared" si="15"/>
        <v>0</v>
      </c>
    </row>
    <row r="121" spans="1:33" x14ac:dyDescent="0.15">
      <c r="A121" s="103"/>
      <c r="B121" s="126" t="str">
        <f>IF(A121="","",VLOOKUP(A121,'Rég clients'!A:B,2,0))</f>
        <v/>
      </c>
      <c r="C121" s="123"/>
      <c r="D121" s="123"/>
      <c r="E121" s="123"/>
      <c r="F121" s="123"/>
      <c r="G121" s="130" t="e">
        <f t="shared" si="16"/>
        <v>#VALUE!</v>
      </c>
      <c r="I121" s="103"/>
      <c r="J121" s="131" t="str">
        <f>IF(I121="","",VLOOKUP(I121,'Rég clients'!A:B,2,0))</f>
        <v/>
      </c>
      <c r="K121" s="123"/>
      <c r="L121" s="123"/>
      <c r="M121" s="123"/>
      <c r="N121" s="123"/>
      <c r="O121" s="130" t="e">
        <f t="shared" si="17"/>
        <v>#VALUE!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 t="e">
        <f t="shared" si="12"/>
        <v>#DIV/0!</v>
      </c>
      <c r="AF121" s="127">
        <f>achats!V119</f>
        <v>0</v>
      </c>
      <c r="AG121" s="127">
        <f t="shared" si="15"/>
        <v>0</v>
      </c>
    </row>
    <row r="122" spans="1:33" x14ac:dyDescent="0.15">
      <c r="A122" s="103"/>
      <c r="B122" s="126" t="str">
        <f>IF(A122="","",VLOOKUP(A122,'Rég clients'!A:B,2,0))</f>
        <v/>
      </c>
      <c r="C122" s="123"/>
      <c r="D122" s="123"/>
      <c r="E122" s="123"/>
      <c r="F122" s="123"/>
      <c r="G122" s="130" t="e">
        <f t="shared" si="16"/>
        <v>#VALUE!</v>
      </c>
      <c r="I122" s="103"/>
      <c r="J122" s="131" t="str">
        <f>IF(I122="","",VLOOKUP(I122,'Rég clients'!A:B,2,0))</f>
        <v/>
      </c>
      <c r="K122" s="123"/>
      <c r="L122" s="123"/>
      <c r="M122" s="123"/>
      <c r="N122" s="123"/>
      <c r="O122" s="130" t="e">
        <f t="shared" si="17"/>
        <v>#VALUE!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 t="e">
        <f t="shared" si="12"/>
        <v>#DIV/0!</v>
      </c>
      <c r="AF122" s="127">
        <f>achats!V120</f>
        <v>0</v>
      </c>
      <c r="AG122" s="127">
        <f t="shared" si="15"/>
        <v>0</v>
      </c>
    </row>
    <row r="123" spans="1:33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/>
      <c r="J123" s="131" t="str">
        <f>IF(I123="","",VLOOKUP(I123,'Rég clients'!A:B,2,0))</f>
        <v/>
      </c>
      <c r="K123" s="123"/>
      <c r="L123" s="123"/>
      <c r="M123" s="123"/>
      <c r="N123" s="123"/>
      <c r="O123" s="130" t="e">
        <f t="shared" si="17"/>
        <v>#VALUE!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 t="e">
        <f t="shared" si="12"/>
        <v>#DIV/0!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/>
      <c r="J124" s="131" t="str">
        <f>IF(I124="","",VLOOKUP(I124,'Rég clients'!A:B,2,0))</f>
        <v/>
      </c>
      <c r="K124" s="123"/>
      <c r="L124" s="123"/>
      <c r="M124" s="123"/>
      <c r="N124" s="123"/>
      <c r="O124" s="130" t="e">
        <f t="shared" si="17"/>
        <v>#VALUE!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 t="e">
        <f t="shared" si="12"/>
        <v>#DIV/0!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/>
      <c r="J125" s="131" t="str">
        <f>IF(I125="","",VLOOKUP(I125,'Rég clients'!A:B,2,0))</f>
        <v/>
      </c>
      <c r="K125" s="123"/>
      <c r="L125" s="123"/>
      <c r="M125" s="123"/>
      <c r="N125" s="123"/>
      <c r="O125" s="130" t="e">
        <f t="shared" si="17"/>
        <v>#VALUE!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 t="e">
        <f t="shared" si="12"/>
        <v>#DIV/0!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 t="e">
        <f t="shared" si="12"/>
        <v>#DIV/0!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 t="e">
        <f t="shared" si="12"/>
        <v>#DIV/0!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 t="e">
        <f t="shared" si="12"/>
        <v>#DIV/0!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 t="e">
        <f t="shared" si="12"/>
        <v>#DIV/0!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 t="e">
        <f t="shared" si="12"/>
        <v>#DIV/0!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 t="e">
        <f t="shared" si="12"/>
        <v>#DIV/0!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 t="e">
        <f t="shared" si="12"/>
        <v>#DIV/0!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 t="e">
        <f t="shared" ref="AB133:AB196" si="22">AA133/$AD$4</f>
        <v>#DIV/0!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 t="e">
        <f t="shared" si="22"/>
        <v>#DIV/0!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 t="e">
        <f t="shared" si="22"/>
        <v>#DIV/0!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 t="e">
        <f t="shared" si="22"/>
        <v>#DIV/0!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 t="e">
        <f t="shared" si="22"/>
        <v>#DIV/0!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 t="e">
        <f t="shared" si="22"/>
        <v>#DIV/0!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 t="e">
        <f t="shared" si="22"/>
        <v>#DIV/0!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 t="e">
        <f t="shared" si="22"/>
        <v>#DIV/0!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 t="e">
        <f t="shared" si="22"/>
        <v>#DIV/0!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 t="e">
        <f t="shared" si="22"/>
        <v>#DIV/0!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 t="e">
        <f t="shared" si="22"/>
        <v>#DIV/0!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 t="e">
        <f t="shared" si="22"/>
        <v>#DIV/0!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 t="e">
        <f t="shared" si="22"/>
        <v>#DIV/0!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 t="e">
        <f t="shared" si="22"/>
        <v>#DIV/0!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 t="e">
        <f t="shared" si="22"/>
        <v>#DIV/0!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 t="e">
        <f t="shared" si="22"/>
        <v>#DIV/0!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 t="e">
        <f t="shared" si="22"/>
        <v>#DIV/0!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 t="e">
        <f t="shared" si="22"/>
        <v>#DIV/0!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 t="e">
        <f t="shared" si="22"/>
        <v>#DIV/0!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 t="e">
        <f t="shared" si="22"/>
        <v>#DIV/0!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 t="e">
        <f t="shared" si="22"/>
        <v>#DIV/0!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 t="e">
        <f t="shared" si="22"/>
        <v>#DIV/0!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 t="e">
        <f t="shared" si="22"/>
        <v>#DIV/0!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 t="e">
        <f t="shared" si="22"/>
        <v>#DIV/0!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 t="e">
        <f t="shared" si="22"/>
        <v>#DIV/0!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 t="e">
        <f t="shared" si="22"/>
        <v>#DIV/0!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 t="e">
        <f t="shared" si="22"/>
        <v>#DIV/0!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 t="e">
        <f t="shared" si="22"/>
        <v>#DIV/0!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 t="e">
        <f t="shared" si="22"/>
        <v>#DIV/0!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 t="e">
        <f t="shared" si="22"/>
        <v>#DIV/0!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 t="e">
        <f t="shared" si="22"/>
        <v>#DIV/0!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 t="e">
        <f t="shared" si="22"/>
        <v>#DIV/0!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 t="e">
        <f t="shared" si="22"/>
        <v>#DIV/0!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 t="e">
        <f t="shared" si="22"/>
        <v>#DIV/0!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 t="e">
        <f t="shared" si="22"/>
        <v>#DIV/0!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 t="e">
        <f t="shared" si="22"/>
        <v>#DIV/0!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 t="e">
        <f t="shared" si="22"/>
        <v>#DIV/0!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 t="e">
        <f t="shared" si="22"/>
        <v>#DIV/0!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 t="e">
        <f t="shared" si="22"/>
        <v>#DIV/0!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 t="e">
        <f t="shared" si="22"/>
        <v>#DIV/0!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 t="e">
        <f t="shared" si="22"/>
        <v>#DIV/0!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 t="e">
        <f t="shared" si="22"/>
        <v>#DIV/0!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 t="e">
        <f t="shared" si="22"/>
        <v>#DIV/0!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 t="e">
        <f t="shared" si="22"/>
        <v>#DIV/0!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 t="e">
        <f t="shared" si="22"/>
        <v>#DIV/0!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 t="e">
        <f t="shared" si="22"/>
        <v>#DIV/0!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 t="e">
        <f t="shared" si="22"/>
        <v>#DIV/0!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 t="e">
        <f t="shared" si="22"/>
        <v>#DIV/0!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 t="e">
        <f t="shared" si="22"/>
        <v>#DIV/0!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 t="e">
        <f t="shared" si="22"/>
        <v>#DIV/0!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 t="e">
        <f t="shared" si="22"/>
        <v>#DIV/0!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 t="e">
        <f t="shared" si="22"/>
        <v>#DIV/0!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 t="e">
        <f t="shared" si="22"/>
        <v>#DIV/0!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 t="e">
        <f t="shared" si="22"/>
        <v>#DIV/0!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 t="e">
        <f t="shared" si="22"/>
        <v>#DIV/0!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 t="e">
        <f t="shared" si="22"/>
        <v>#DIV/0!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 t="e">
        <f t="shared" si="22"/>
        <v>#DIV/0!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 t="e">
        <f t="shared" si="22"/>
        <v>#DIV/0!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 t="e">
        <f t="shared" si="22"/>
        <v>#DIV/0!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 t="e">
        <f t="shared" si="22"/>
        <v>#DIV/0!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 t="e">
        <f t="shared" si="22"/>
        <v>#DIV/0!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 t="e">
        <f t="shared" si="22"/>
        <v>#DIV/0!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 t="e">
        <f t="shared" si="22"/>
        <v>#DIV/0!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 t="e">
        <f t="shared" si="22"/>
        <v>#DIV/0!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 t="e">
        <f t="shared" ref="AB197:AB260" si="30">AA197/$AD$4</f>
        <v>#DIV/0!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 t="e">
        <f t="shared" si="30"/>
        <v>#DIV/0!</v>
      </c>
      <c r="AF198" s="127">
        <f>achats!V196</f>
        <v>0</v>
      </c>
      <c r="AG198" s="127">
        <f t="shared" ref="AG198:AG261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 t="e">
        <f t="shared" si="30"/>
        <v>#DIV/0!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 t="e">
        <f t="shared" si="30"/>
        <v>#DIV/0!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 t="e">
        <f t="shared" si="30"/>
        <v>#DIV/0!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 t="e">
        <f t="shared" si="30"/>
        <v>#DIV/0!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 t="e">
        <f t="shared" si="30"/>
        <v>#DIV/0!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 t="e">
        <f t="shared" si="30"/>
        <v>#DIV/0!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 t="e">
        <f t="shared" si="30"/>
        <v>#DIV/0!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 t="e">
        <f t="shared" si="30"/>
        <v>#DIV/0!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 t="e">
        <f t="shared" si="30"/>
        <v>#DIV/0!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 t="e">
        <f t="shared" si="30"/>
        <v>#DIV/0!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 t="e">
        <f t="shared" si="30"/>
        <v>#DIV/0!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 t="e">
        <f t="shared" si="30"/>
        <v>#DIV/0!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 t="e">
        <f t="shared" si="30"/>
        <v>#DIV/0!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 t="e">
        <f t="shared" si="30"/>
        <v>#DIV/0!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 t="e">
        <f t="shared" si="30"/>
        <v>#DIV/0!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 t="e">
        <f t="shared" si="30"/>
        <v>#DIV/0!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 t="e">
        <f t="shared" si="30"/>
        <v>#DIV/0!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 t="e">
        <f t="shared" si="30"/>
        <v>#DIV/0!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 t="e">
        <f t="shared" si="30"/>
        <v>#DIV/0!</v>
      </c>
      <c r="AF217" s="127">
        <f>achats!V215</f>
        <v>0</v>
      </c>
      <c r="AG217" s="127">
        <f t="shared" si="31"/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 t="e">
        <f>AB4</f>
        <v>#DIV/0!</v>
      </c>
      <c r="D218" s="73" t="e">
        <f>AD5</f>
        <v>#DIV/0!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 t="e">
        <f t="shared" si="30"/>
        <v>#DIV/0!</v>
      </c>
      <c r="AF218" s="127">
        <f>achats!V216</f>
        <v>0</v>
      </c>
      <c r="AG218" s="127">
        <f t="shared" si="31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0</v>
      </c>
      <c r="C219" s="133" t="e">
        <f t="shared" ref="C219:C282" si="33">AB5</f>
        <v>#DIV/0!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 t="e">
        <f t="shared" si="30"/>
        <v>#DIV/0!</v>
      </c>
      <c r="AF219" s="127">
        <f>achats!V217</f>
        <v>0</v>
      </c>
      <c r="AG219" s="127">
        <f t="shared" si="31"/>
        <v>0</v>
      </c>
    </row>
    <row r="220" spans="1:33" ht="14.25" customHeight="1" x14ac:dyDescent="0.15">
      <c r="A220" s="52" t="str">
        <f>'tab bord'!L6</f>
        <v>Bab ftouh</v>
      </c>
      <c r="B220" s="132">
        <f t="shared" si="32"/>
        <v>0</v>
      </c>
      <c r="C220" s="133" t="e">
        <f t="shared" si="33"/>
        <v>#DIV/0!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 t="e">
        <f t="shared" si="30"/>
        <v>#DIV/0!</v>
      </c>
      <c r="AF220" s="127">
        <f>achats!V218</f>
        <v>0</v>
      </c>
      <c r="AG220" s="127">
        <f t="shared" si="31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2"/>
        <v>0</v>
      </c>
      <c r="C221" s="133" t="e">
        <f t="shared" si="33"/>
        <v>#DIV/0!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 t="e">
        <f t="shared" si="30"/>
        <v>#DIV/0!</v>
      </c>
      <c r="AF221" s="127">
        <f>achats!V219</f>
        <v>0</v>
      </c>
      <c r="AG221" s="127">
        <f t="shared" si="31"/>
        <v>0</v>
      </c>
    </row>
    <row r="222" spans="1:33" ht="15.75" customHeight="1" x14ac:dyDescent="0.15">
      <c r="A222" s="52">
        <f>'tab bord'!L8</f>
        <v>0</v>
      </c>
      <c r="B222" s="132">
        <f t="shared" si="32"/>
        <v>0</v>
      </c>
      <c r="C222" s="133" t="e">
        <f t="shared" si="33"/>
        <v>#DIV/0!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 t="e">
        <f t="shared" si="30"/>
        <v>#DIV/0!</v>
      </c>
      <c r="AF222" s="127">
        <f>achats!V220</f>
        <v>0</v>
      </c>
      <c r="AG222" s="127">
        <f t="shared" si="31"/>
        <v>0</v>
      </c>
    </row>
    <row r="223" spans="1:33" x14ac:dyDescent="0.15">
      <c r="A223" s="52">
        <f>'tab bord'!L9</f>
        <v>0</v>
      </c>
      <c r="B223" s="132">
        <f t="shared" si="32"/>
        <v>0</v>
      </c>
      <c r="C223" s="133" t="e">
        <f t="shared" si="33"/>
        <v>#DIV/0!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 t="e">
        <f t="shared" si="30"/>
        <v>#DIV/0!</v>
      </c>
      <c r="AF223" s="127">
        <f>achats!V221</f>
        <v>0</v>
      </c>
      <c r="AG223" s="127">
        <f t="shared" si="31"/>
        <v>0</v>
      </c>
    </row>
    <row r="224" spans="1:33" x14ac:dyDescent="0.15">
      <c r="A224" s="52">
        <f>'tab bord'!L10</f>
        <v>0</v>
      </c>
      <c r="B224" s="132">
        <f t="shared" si="32"/>
        <v>0</v>
      </c>
      <c r="C224" s="133" t="e">
        <f t="shared" si="33"/>
        <v>#DIV/0!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 t="e">
        <f t="shared" si="30"/>
        <v>#DIV/0!</v>
      </c>
      <c r="AF224" s="127">
        <f>achats!V222</f>
        <v>0</v>
      </c>
      <c r="AG224" s="127">
        <f t="shared" si="31"/>
        <v>0</v>
      </c>
    </row>
    <row r="225" spans="1:33" x14ac:dyDescent="0.15">
      <c r="A225" s="52">
        <f>'tab bord'!L11</f>
        <v>0</v>
      </c>
      <c r="B225" s="132">
        <f t="shared" si="32"/>
        <v>0</v>
      </c>
      <c r="C225" s="133" t="e">
        <f t="shared" si="33"/>
        <v>#DIV/0!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 t="e">
        <f t="shared" si="30"/>
        <v>#DIV/0!</v>
      </c>
      <c r="AF225" s="127">
        <f>achats!V223</f>
        <v>0</v>
      </c>
      <c r="AG225" s="127">
        <f t="shared" si="31"/>
        <v>0</v>
      </c>
    </row>
    <row r="226" spans="1:33" x14ac:dyDescent="0.15">
      <c r="A226" s="52">
        <f>'tab bord'!L12</f>
        <v>0</v>
      </c>
      <c r="B226" s="132">
        <f t="shared" si="32"/>
        <v>0</v>
      </c>
      <c r="C226" s="133" t="e">
        <f t="shared" si="33"/>
        <v>#DIV/0!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 t="e">
        <f t="shared" si="30"/>
        <v>#DIV/0!</v>
      </c>
      <c r="AF226" s="127">
        <f>achats!V224</f>
        <v>0</v>
      </c>
      <c r="AG226" s="127">
        <f t="shared" si="31"/>
        <v>0</v>
      </c>
    </row>
    <row r="227" spans="1:33" x14ac:dyDescent="0.15">
      <c r="A227" s="52">
        <f>'tab bord'!L13</f>
        <v>0</v>
      </c>
      <c r="B227" s="132">
        <f t="shared" si="32"/>
        <v>0</v>
      </c>
      <c r="C227" s="133" t="e">
        <f t="shared" si="33"/>
        <v>#DIV/0!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 t="e">
        <f t="shared" si="30"/>
        <v>#DIV/0!</v>
      </c>
      <c r="AF227" s="127">
        <f>achats!V225</f>
        <v>0</v>
      </c>
      <c r="AG227" s="127">
        <f t="shared" si="31"/>
        <v>0</v>
      </c>
    </row>
    <row r="228" spans="1:33" x14ac:dyDescent="0.15">
      <c r="A228" s="52">
        <f>'tab bord'!L14</f>
        <v>0</v>
      </c>
      <c r="B228" s="132">
        <f t="shared" si="32"/>
        <v>0</v>
      </c>
      <c r="C228" s="133" t="e">
        <f t="shared" si="33"/>
        <v>#DIV/0!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 t="e">
        <f t="shared" si="30"/>
        <v>#DIV/0!</v>
      </c>
      <c r="AF228" s="127">
        <f>achats!V226</f>
        <v>0</v>
      </c>
      <c r="AG228" s="127">
        <f t="shared" si="31"/>
        <v>0</v>
      </c>
    </row>
    <row r="229" spans="1:33" x14ac:dyDescent="0.15">
      <c r="A229" s="52">
        <f>'tab bord'!L15</f>
        <v>0</v>
      </c>
      <c r="B229" s="132">
        <f t="shared" si="32"/>
        <v>0</v>
      </c>
      <c r="C229" s="133" t="e">
        <f t="shared" si="33"/>
        <v>#DIV/0!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 t="e">
        <f t="shared" si="30"/>
        <v>#DIV/0!</v>
      </c>
      <c r="AF229" s="127">
        <f>achats!V227</f>
        <v>0</v>
      </c>
      <c r="AG229" s="127">
        <f t="shared" si="31"/>
        <v>0</v>
      </c>
    </row>
    <row r="230" spans="1:33" x14ac:dyDescent="0.15">
      <c r="A230" s="52">
        <f>'tab bord'!L16</f>
        <v>0</v>
      </c>
      <c r="B230" s="132">
        <f t="shared" si="32"/>
        <v>0</v>
      </c>
      <c r="C230" s="133" t="e">
        <f t="shared" si="33"/>
        <v>#DIV/0!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 t="e">
        <f t="shared" si="30"/>
        <v>#DIV/0!</v>
      </c>
      <c r="AF230" s="127">
        <f>achats!V228</f>
        <v>0</v>
      </c>
      <c r="AG230" s="127">
        <f t="shared" si="31"/>
        <v>0</v>
      </c>
    </row>
    <row r="231" spans="1:33" x14ac:dyDescent="0.15">
      <c r="A231" s="52">
        <f>'tab bord'!L17</f>
        <v>0</v>
      </c>
      <c r="B231" s="132">
        <f t="shared" si="32"/>
        <v>0</v>
      </c>
      <c r="C231" s="133" t="e">
        <f t="shared" si="33"/>
        <v>#DIV/0!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 t="e">
        <f t="shared" si="30"/>
        <v>#DIV/0!</v>
      </c>
      <c r="AF231" s="127">
        <f>achats!V229</f>
        <v>0</v>
      </c>
      <c r="AG231" s="127">
        <f t="shared" si="31"/>
        <v>0</v>
      </c>
    </row>
    <row r="232" spans="1:33" x14ac:dyDescent="0.15">
      <c r="A232" s="52">
        <f>'tab bord'!L18</f>
        <v>0</v>
      </c>
      <c r="B232" s="132">
        <f t="shared" si="32"/>
        <v>0</v>
      </c>
      <c r="C232" s="133" t="e">
        <f t="shared" si="33"/>
        <v>#DIV/0!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 t="e">
        <f t="shared" si="30"/>
        <v>#DIV/0!</v>
      </c>
      <c r="AF232" s="127">
        <f>achats!V230</f>
        <v>0</v>
      </c>
      <c r="AG232" s="127">
        <f t="shared" si="31"/>
        <v>0</v>
      </c>
    </row>
    <row r="233" spans="1:33" x14ac:dyDescent="0.15">
      <c r="A233" s="52">
        <f>'tab bord'!L19</f>
        <v>0</v>
      </c>
      <c r="B233" s="132">
        <f t="shared" si="32"/>
        <v>0</v>
      </c>
      <c r="C233" s="133" t="e">
        <f t="shared" si="33"/>
        <v>#DIV/0!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 t="e">
        <f t="shared" si="30"/>
        <v>#DIV/0!</v>
      </c>
      <c r="AF233" s="127">
        <f>achats!V231</f>
        <v>0</v>
      </c>
      <c r="AG233" s="127">
        <f t="shared" si="31"/>
        <v>0</v>
      </c>
    </row>
    <row r="234" spans="1:33" x14ac:dyDescent="0.15">
      <c r="A234" s="52">
        <f>'tab bord'!L20</f>
        <v>0</v>
      </c>
      <c r="B234" s="132">
        <f t="shared" si="32"/>
        <v>0</v>
      </c>
      <c r="C234" s="133" t="e">
        <f t="shared" si="33"/>
        <v>#DIV/0!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 t="e">
        <f t="shared" si="30"/>
        <v>#DIV/0!</v>
      </c>
      <c r="AF234" s="127">
        <f>achats!V232</f>
        <v>0</v>
      </c>
      <c r="AG234" s="127">
        <f t="shared" si="31"/>
        <v>0</v>
      </c>
    </row>
    <row r="235" spans="1:33" x14ac:dyDescent="0.15">
      <c r="A235" s="52">
        <f>'tab bord'!L21</f>
        <v>0</v>
      </c>
      <c r="B235" s="132">
        <f t="shared" si="32"/>
        <v>0</v>
      </c>
      <c r="C235" s="133" t="e">
        <f t="shared" si="33"/>
        <v>#DIV/0!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 t="e">
        <f t="shared" si="30"/>
        <v>#DIV/0!</v>
      </c>
      <c r="AF235" s="127">
        <f>achats!V233</f>
        <v>0</v>
      </c>
      <c r="AG235" s="127">
        <f t="shared" si="31"/>
        <v>0</v>
      </c>
    </row>
    <row r="236" spans="1:33" x14ac:dyDescent="0.15">
      <c r="A236" s="52">
        <f>'tab bord'!L22</f>
        <v>0</v>
      </c>
      <c r="B236" s="132">
        <f t="shared" si="32"/>
        <v>0</v>
      </c>
      <c r="C236" s="133" t="e">
        <f t="shared" si="33"/>
        <v>#DIV/0!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 t="e">
        <f t="shared" si="30"/>
        <v>#DIV/0!</v>
      </c>
      <c r="AF236" s="127">
        <f>achats!V234</f>
        <v>0</v>
      </c>
      <c r="AG236" s="127">
        <f t="shared" si="31"/>
        <v>0</v>
      </c>
    </row>
    <row r="237" spans="1:33" x14ac:dyDescent="0.15">
      <c r="A237" s="52">
        <f>'tab bord'!L23</f>
        <v>0</v>
      </c>
      <c r="B237" s="132">
        <f t="shared" si="32"/>
        <v>0</v>
      </c>
      <c r="C237" s="133" t="e">
        <f t="shared" si="33"/>
        <v>#DIV/0!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 t="e">
        <f t="shared" si="30"/>
        <v>#DIV/0!</v>
      </c>
      <c r="AF237" s="127">
        <f>achats!V235</f>
        <v>0</v>
      </c>
      <c r="AG237" s="127">
        <f t="shared" si="31"/>
        <v>0</v>
      </c>
    </row>
    <row r="238" spans="1:33" x14ac:dyDescent="0.15">
      <c r="A238" s="52">
        <f>'tab bord'!L24</f>
        <v>0</v>
      </c>
      <c r="B238" s="132">
        <f t="shared" si="32"/>
        <v>0</v>
      </c>
      <c r="C238" s="133" t="e">
        <f t="shared" si="33"/>
        <v>#DIV/0!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 t="e">
        <f t="shared" si="30"/>
        <v>#DIV/0!</v>
      </c>
      <c r="AF238" s="127">
        <f>achats!V236</f>
        <v>0</v>
      </c>
      <c r="AG238" s="127">
        <f t="shared" si="31"/>
        <v>0</v>
      </c>
    </row>
    <row r="239" spans="1:33" x14ac:dyDescent="0.15">
      <c r="A239" s="52">
        <f>'tab bord'!L25</f>
        <v>0</v>
      </c>
      <c r="B239" s="132">
        <f t="shared" si="32"/>
        <v>0</v>
      </c>
      <c r="C239" s="133" t="e">
        <f t="shared" si="33"/>
        <v>#DIV/0!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 t="e">
        <f t="shared" si="30"/>
        <v>#DIV/0!</v>
      </c>
      <c r="AF239" s="127">
        <f>achats!V237</f>
        <v>0</v>
      </c>
      <c r="AG239" s="127">
        <f t="shared" si="31"/>
        <v>0</v>
      </c>
    </row>
    <row r="240" spans="1:33" x14ac:dyDescent="0.15">
      <c r="A240" s="52">
        <f>'tab bord'!L26</f>
        <v>0</v>
      </c>
      <c r="B240" s="132">
        <f t="shared" si="32"/>
        <v>0</v>
      </c>
      <c r="C240" s="133" t="e">
        <f t="shared" si="33"/>
        <v>#DIV/0!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 t="e">
        <f t="shared" si="30"/>
        <v>#DIV/0!</v>
      </c>
      <c r="AF240" s="127">
        <f>achats!V238</f>
        <v>0</v>
      </c>
      <c r="AG240" s="127">
        <f t="shared" si="31"/>
        <v>0</v>
      </c>
    </row>
    <row r="241" spans="1:33" x14ac:dyDescent="0.15">
      <c r="A241" s="52">
        <f>'tab bord'!L27</f>
        <v>0</v>
      </c>
      <c r="B241" s="132">
        <f t="shared" si="32"/>
        <v>0</v>
      </c>
      <c r="C241" s="133" t="e">
        <f t="shared" si="33"/>
        <v>#DIV/0!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 t="e">
        <f t="shared" si="30"/>
        <v>#DIV/0!</v>
      </c>
      <c r="AF241" s="127">
        <f>achats!V239</f>
        <v>0</v>
      </c>
      <c r="AG241" s="127">
        <f t="shared" si="31"/>
        <v>0</v>
      </c>
    </row>
    <row r="242" spans="1:33" x14ac:dyDescent="0.15">
      <c r="A242" s="52">
        <f>'tab bord'!L28</f>
        <v>0</v>
      </c>
      <c r="B242" s="132">
        <f t="shared" si="32"/>
        <v>0</v>
      </c>
      <c r="C242" s="133" t="e">
        <f t="shared" si="33"/>
        <v>#DIV/0!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 t="e">
        <f t="shared" si="30"/>
        <v>#DIV/0!</v>
      </c>
      <c r="AF242" s="127">
        <f>achats!V240</f>
        <v>0</v>
      </c>
      <c r="AG242" s="127">
        <f t="shared" si="31"/>
        <v>0</v>
      </c>
    </row>
    <row r="243" spans="1:33" x14ac:dyDescent="0.15">
      <c r="A243" s="52">
        <f>'tab bord'!L29</f>
        <v>0</v>
      </c>
      <c r="B243" s="132">
        <f t="shared" si="32"/>
        <v>0</v>
      </c>
      <c r="C243" s="133" t="e">
        <f t="shared" si="33"/>
        <v>#DIV/0!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 t="e">
        <f t="shared" si="30"/>
        <v>#DIV/0!</v>
      </c>
      <c r="AF243" s="127">
        <f>achats!V241</f>
        <v>0</v>
      </c>
      <c r="AG243" s="127">
        <f t="shared" si="31"/>
        <v>0</v>
      </c>
    </row>
    <row r="244" spans="1:33" x14ac:dyDescent="0.15">
      <c r="A244" s="52">
        <f>'tab bord'!L30</f>
        <v>0</v>
      </c>
      <c r="B244" s="132">
        <f t="shared" si="32"/>
        <v>0</v>
      </c>
      <c r="C244" s="133" t="e">
        <f t="shared" si="33"/>
        <v>#DIV/0!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 t="e">
        <f t="shared" si="30"/>
        <v>#DIV/0!</v>
      </c>
      <c r="AF244" s="127">
        <f>achats!V242</f>
        <v>0</v>
      </c>
      <c r="AG244" s="127">
        <f t="shared" si="31"/>
        <v>0</v>
      </c>
    </row>
    <row r="245" spans="1:33" x14ac:dyDescent="0.15">
      <c r="A245" s="52">
        <f>'tab bord'!L31</f>
        <v>0</v>
      </c>
      <c r="B245" s="132">
        <f t="shared" si="32"/>
        <v>0</v>
      </c>
      <c r="C245" s="133" t="e">
        <f t="shared" si="33"/>
        <v>#DIV/0!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 t="e">
        <f t="shared" si="30"/>
        <v>#DIV/0!</v>
      </c>
      <c r="AF245" s="127">
        <f>achats!V243</f>
        <v>0</v>
      </c>
      <c r="AG245" s="127">
        <f t="shared" si="31"/>
        <v>0</v>
      </c>
    </row>
    <row r="246" spans="1:33" x14ac:dyDescent="0.15">
      <c r="A246" s="52">
        <f>'tab bord'!L32</f>
        <v>0</v>
      </c>
      <c r="B246" s="132">
        <f t="shared" si="32"/>
        <v>0</v>
      </c>
      <c r="C246" s="133" t="e">
        <f t="shared" si="33"/>
        <v>#DIV/0!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 t="e">
        <f t="shared" si="30"/>
        <v>#DIV/0!</v>
      </c>
      <c r="AF246" s="127">
        <f>achats!V244</f>
        <v>0</v>
      </c>
      <c r="AG246" s="127">
        <f t="shared" si="31"/>
        <v>0</v>
      </c>
    </row>
    <row r="247" spans="1:33" x14ac:dyDescent="0.15">
      <c r="A247" s="52">
        <f>'tab bord'!L33</f>
        <v>0</v>
      </c>
      <c r="B247" s="132">
        <f t="shared" si="32"/>
        <v>0</v>
      </c>
      <c r="C247" s="133" t="e">
        <f t="shared" si="33"/>
        <v>#DIV/0!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 t="e">
        <f t="shared" si="30"/>
        <v>#DIV/0!</v>
      </c>
      <c r="AF247" s="127">
        <f>achats!V245</f>
        <v>0</v>
      </c>
      <c r="AG247" s="127">
        <f t="shared" si="31"/>
        <v>0</v>
      </c>
    </row>
    <row r="248" spans="1:33" x14ac:dyDescent="0.15">
      <c r="A248" s="52">
        <f>'tab bord'!L34</f>
        <v>0</v>
      </c>
      <c r="B248" s="132">
        <f t="shared" si="32"/>
        <v>0</v>
      </c>
      <c r="C248" s="133" t="e">
        <f t="shared" si="33"/>
        <v>#DIV/0!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 t="e">
        <f t="shared" si="30"/>
        <v>#DIV/0!</v>
      </c>
      <c r="AF248" s="127">
        <f>achats!V246</f>
        <v>0</v>
      </c>
      <c r="AG248" s="127">
        <f t="shared" si="31"/>
        <v>0</v>
      </c>
    </row>
    <row r="249" spans="1:33" x14ac:dyDescent="0.15">
      <c r="A249" s="52">
        <f>'tab bord'!L35</f>
        <v>0</v>
      </c>
      <c r="B249" s="132">
        <f t="shared" si="32"/>
        <v>0</v>
      </c>
      <c r="C249" s="133" t="e">
        <f t="shared" si="33"/>
        <v>#DIV/0!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 t="e">
        <f t="shared" si="30"/>
        <v>#DIV/0!</v>
      </c>
      <c r="AF249" s="127">
        <f>achats!V247</f>
        <v>0</v>
      </c>
      <c r="AG249" s="127">
        <f t="shared" si="31"/>
        <v>0</v>
      </c>
    </row>
    <row r="250" spans="1:33" x14ac:dyDescent="0.15">
      <c r="A250" s="52">
        <f>'tab bord'!L36</f>
        <v>0</v>
      </c>
      <c r="B250" s="132">
        <f t="shared" si="32"/>
        <v>0</v>
      </c>
      <c r="C250" s="133" t="e">
        <f t="shared" si="33"/>
        <v>#DIV/0!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 t="e">
        <f t="shared" si="30"/>
        <v>#DIV/0!</v>
      </c>
      <c r="AF250" s="127">
        <f>achats!V248</f>
        <v>0</v>
      </c>
      <c r="AG250" s="127">
        <f t="shared" si="31"/>
        <v>0</v>
      </c>
    </row>
    <row r="251" spans="1:33" x14ac:dyDescent="0.15">
      <c r="A251" s="52">
        <f>'tab bord'!L37</f>
        <v>0</v>
      </c>
      <c r="B251" s="132">
        <f t="shared" si="32"/>
        <v>0</v>
      </c>
      <c r="C251" s="133" t="e">
        <f t="shared" si="33"/>
        <v>#DIV/0!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 t="e">
        <f t="shared" si="30"/>
        <v>#DIV/0!</v>
      </c>
      <c r="AF251" s="127">
        <f>achats!V249</f>
        <v>0</v>
      </c>
      <c r="AG251" s="127">
        <f t="shared" si="31"/>
        <v>0</v>
      </c>
    </row>
    <row r="252" spans="1:33" x14ac:dyDescent="0.15">
      <c r="A252" s="52">
        <f>'tab bord'!L38</f>
        <v>0</v>
      </c>
      <c r="B252" s="132">
        <f t="shared" si="32"/>
        <v>0</v>
      </c>
      <c r="C252" s="133" t="e">
        <f t="shared" si="33"/>
        <v>#DIV/0!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 t="e">
        <f t="shared" si="30"/>
        <v>#DIV/0!</v>
      </c>
      <c r="AF252" s="127">
        <f>achats!V250</f>
        <v>0</v>
      </c>
      <c r="AG252" s="127">
        <f t="shared" si="31"/>
        <v>0</v>
      </c>
    </row>
    <row r="253" spans="1:33" x14ac:dyDescent="0.15">
      <c r="A253" s="52">
        <f>'tab bord'!L39</f>
        <v>0</v>
      </c>
      <c r="B253" s="132">
        <f t="shared" si="32"/>
        <v>0</v>
      </c>
      <c r="C253" s="133" t="e">
        <f t="shared" si="33"/>
        <v>#DIV/0!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 t="e">
        <f t="shared" si="30"/>
        <v>#DIV/0!</v>
      </c>
      <c r="AF253" s="127">
        <f>achats!V251</f>
        <v>0</v>
      </c>
      <c r="AG253" s="127">
        <f t="shared" si="31"/>
        <v>0</v>
      </c>
    </row>
    <row r="254" spans="1:33" x14ac:dyDescent="0.15">
      <c r="A254" s="52">
        <f>'tab bord'!L40</f>
        <v>0</v>
      </c>
      <c r="B254" s="132">
        <f t="shared" si="32"/>
        <v>0</v>
      </c>
      <c r="C254" s="133" t="e">
        <f t="shared" si="33"/>
        <v>#DIV/0!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 t="e">
        <f t="shared" si="30"/>
        <v>#DIV/0!</v>
      </c>
      <c r="AF254" s="127">
        <f>achats!V252</f>
        <v>0</v>
      </c>
      <c r="AG254" s="127">
        <f t="shared" si="31"/>
        <v>0</v>
      </c>
    </row>
    <row r="255" spans="1:33" x14ac:dyDescent="0.15">
      <c r="A255" s="52">
        <f>'tab bord'!L41</f>
        <v>0</v>
      </c>
      <c r="B255" s="132">
        <f t="shared" si="32"/>
        <v>0</v>
      </c>
      <c r="C255" s="133" t="e">
        <f t="shared" si="33"/>
        <v>#DIV/0!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 t="e">
        <f t="shared" si="30"/>
        <v>#DIV/0!</v>
      </c>
      <c r="AF255" s="127">
        <f>achats!V253</f>
        <v>0</v>
      </c>
      <c r="AG255" s="127">
        <f t="shared" si="31"/>
        <v>0</v>
      </c>
    </row>
    <row r="256" spans="1:33" x14ac:dyDescent="0.15">
      <c r="A256" s="52">
        <f>'tab bord'!L42</f>
        <v>0</v>
      </c>
      <c r="B256" s="132">
        <f t="shared" si="32"/>
        <v>0</v>
      </c>
      <c r="C256" s="133" t="e">
        <f t="shared" si="33"/>
        <v>#DIV/0!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 t="e">
        <f t="shared" si="30"/>
        <v>#DIV/0!</v>
      </c>
      <c r="AF256" s="127">
        <f>achats!V254</f>
        <v>0</v>
      </c>
      <c r="AG256" s="127">
        <f t="shared" si="31"/>
        <v>0</v>
      </c>
    </row>
    <row r="257" spans="1:33" x14ac:dyDescent="0.15">
      <c r="A257" s="52">
        <f>'tab bord'!L43</f>
        <v>0</v>
      </c>
      <c r="B257" s="132">
        <f t="shared" si="32"/>
        <v>0</v>
      </c>
      <c r="C257" s="133" t="e">
        <f t="shared" si="33"/>
        <v>#DIV/0!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 t="e">
        <f t="shared" si="30"/>
        <v>#DIV/0!</v>
      </c>
      <c r="AF257" s="127">
        <f>achats!V255</f>
        <v>0</v>
      </c>
      <c r="AG257" s="127">
        <f t="shared" si="31"/>
        <v>0</v>
      </c>
    </row>
    <row r="258" spans="1:33" x14ac:dyDescent="0.15">
      <c r="A258" s="52">
        <f>'tab bord'!L44</f>
        <v>0</v>
      </c>
      <c r="B258" s="132">
        <f t="shared" si="32"/>
        <v>0</v>
      </c>
      <c r="C258" s="133" t="e">
        <f t="shared" si="33"/>
        <v>#DIV/0!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 t="e">
        <f t="shared" si="30"/>
        <v>#DIV/0!</v>
      </c>
      <c r="AF258" s="127">
        <f>achats!V256</f>
        <v>0</v>
      </c>
      <c r="AG258" s="127">
        <f t="shared" si="31"/>
        <v>0</v>
      </c>
    </row>
    <row r="259" spans="1:33" x14ac:dyDescent="0.15">
      <c r="A259" s="52">
        <f>'tab bord'!L45</f>
        <v>0</v>
      </c>
      <c r="B259" s="132">
        <f t="shared" si="32"/>
        <v>0</v>
      </c>
      <c r="C259" s="133" t="e">
        <f t="shared" si="33"/>
        <v>#DIV/0!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 t="e">
        <f t="shared" si="30"/>
        <v>#DIV/0!</v>
      </c>
      <c r="AF259" s="127">
        <f>achats!V257</f>
        <v>0</v>
      </c>
      <c r="AG259" s="127">
        <f t="shared" si="31"/>
        <v>0</v>
      </c>
    </row>
    <row r="260" spans="1:33" x14ac:dyDescent="0.15">
      <c r="A260" s="52">
        <f>'tab bord'!L46</f>
        <v>0</v>
      </c>
      <c r="B260" s="132">
        <f t="shared" si="32"/>
        <v>0</v>
      </c>
      <c r="C260" s="133" t="e">
        <f t="shared" si="33"/>
        <v>#DIV/0!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 t="e">
        <f t="shared" si="30"/>
        <v>#DIV/0!</v>
      </c>
      <c r="AF260" s="127">
        <f>achats!V258</f>
        <v>0</v>
      </c>
      <c r="AG260" s="127">
        <f t="shared" si="31"/>
        <v>0</v>
      </c>
    </row>
    <row r="261" spans="1:33" x14ac:dyDescent="0.15">
      <c r="A261" s="52">
        <f>'tab bord'!L47</f>
        <v>0</v>
      </c>
      <c r="B261" s="132">
        <f t="shared" si="32"/>
        <v>0</v>
      </c>
      <c r="C261" s="133" t="e">
        <f t="shared" si="33"/>
        <v>#DIV/0!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 t="e">
        <f t="shared" ref="AB261:AB324" si="38">AA261/$AD$4</f>
        <v>#DIV/0!</v>
      </c>
      <c r="AF261" s="127">
        <f>achats!V259</f>
        <v>0</v>
      </c>
      <c r="AG261" s="127">
        <f t="shared" si="31"/>
        <v>0</v>
      </c>
    </row>
    <row r="262" spans="1:33" x14ac:dyDescent="0.15">
      <c r="A262" s="52">
        <f>'tab bord'!L48</f>
        <v>0</v>
      </c>
      <c r="B262" s="132">
        <f t="shared" si="32"/>
        <v>0</v>
      </c>
      <c r="C262" s="133" t="e">
        <f t="shared" si="33"/>
        <v>#DIV/0!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 t="e">
        <f t="shared" si="38"/>
        <v>#DIV/0!</v>
      </c>
      <c r="AF262" s="127">
        <f>achats!V260</f>
        <v>0</v>
      </c>
      <c r="AG262" s="127">
        <f t="shared" ref="AG262:AG325" si="39">(SUMIF(F:F,AF262,G:G))+(SUMIF(N:N,AF262,O:O))</f>
        <v>0</v>
      </c>
    </row>
    <row r="263" spans="1:33" x14ac:dyDescent="0.15">
      <c r="A263" s="52">
        <f>'tab bord'!L49</f>
        <v>0</v>
      </c>
      <c r="B263" s="132">
        <f t="shared" si="32"/>
        <v>0</v>
      </c>
      <c r="C263" s="133" t="e">
        <f t="shared" si="33"/>
        <v>#DIV/0!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 t="e">
        <f t="shared" si="38"/>
        <v>#DIV/0!</v>
      </c>
      <c r="AF263" s="127">
        <f>achats!V261</f>
        <v>0</v>
      </c>
      <c r="AG263" s="127">
        <f t="shared" si="39"/>
        <v>0</v>
      </c>
    </row>
    <row r="264" spans="1:33" x14ac:dyDescent="0.15">
      <c r="A264" s="52">
        <f>'tab bord'!L50</f>
        <v>0</v>
      </c>
      <c r="B264" s="132">
        <f t="shared" si="32"/>
        <v>0</v>
      </c>
      <c r="C264" s="133" t="e">
        <f t="shared" si="33"/>
        <v>#DIV/0!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 t="e">
        <f t="shared" si="38"/>
        <v>#DIV/0!</v>
      </c>
      <c r="AF264" s="127">
        <f>achats!V262</f>
        <v>0</v>
      </c>
      <c r="AG264" s="127">
        <f t="shared" si="39"/>
        <v>0</v>
      </c>
    </row>
    <row r="265" spans="1:33" x14ac:dyDescent="0.15">
      <c r="A265" s="52">
        <f>'tab bord'!L51</f>
        <v>0</v>
      </c>
      <c r="B265" s="132">
        <f t="shared" si="32"/>
        <v>0</v>
      </c>
      <c r="C265" s="133" t="e">
        <f t="shared" si="33"/>
        <v>#DIV/0!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 t="e">
        <f t="shared" si="38"/>
        <v>#DIV/0!</v>
      </c>
      <c r="AF265" s="127">
        <f>achats!V263</f>
        <v>0</v>
      </c>
      <c r="AG265" s="127">
        <f t="shared" si="39"/>
        <v>0</v>
      </c>
    </row>
    <row r="266" spans="1:33" x14ac:dyDescent="0.15">
      <c r="A266" s="52">
        <f>'tab bord'!L52</f>
        <v>0</v>
      </c>
      <c r="B266" s="132">
        <f t="shared" si="32"/>
        <v>0</v>
      </c>
      <c r="C266" s="133" t="e">
        <f t="shared" si="33"/>
        <v>#DIV/0!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 t="e">
        <f t="shared" si="38"/>
        <v>#DIV/0!</v>
      </c>
      <c r="AF266" s="127">
        <f>achats!V264</f>
        <v>0</v>
      </c>
      <c r="AG266" s="127">
        <f t="shared" si="39"/>
        <v>0</v>
      </c>
    </row>
    <row r="267" spans="1:33" x14ac:dyDescent="0.15">
      <c r="A267" s="52">
        <f>'tab bord'!L53</f>
        <v>0</v>
      </c>
      <c r="B267" s="132">
        <f t="shared" si="32"/>
        <v>0</v>
      </c>
      <c r="C267" s="133" t="e">
        <f t="shared" si="33"/>
        <v>#DIV/0!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 t="e">
        <f t="shared" si="38"/>
        <v>#DIV/0!</v>
      </c>
      <c r="AF267" s="127">
        <f>achats!V265</f>
        <v>0</v>
      </c>
      <c r="AG267" s="127">
        <f t="shared" si="39"/>
        <v>0</v>
      </c>
    </row>
    <row r="268" spans="1:33" x14ac:dyDescent="0.15">
      <c r="A268" s="52">
        <f>'tab bord'!L54</f>
        <v>0</v>
      </c>
      <c r="B268" s="132">
        <f t="shared" si="32"/>
        <v>0</v>
      </c>
      <c r="C268" s="133" t="e">
        <f t="shared" si="33"/>
        <v>#DIV/0!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 t="e">
        <f t="shared" si="38"/>
        <v>#DIV/0!</v>
      </c>
      <c r="AF268" s="127">
        <f>achats!V266</f>
        <v>0</v>
      </c>
      <c r="AG268" s="127">
        <f t="shared" si="39"/>
        <v>0</v>
      </c>
    </row>
    <row r="269" spans="1:33" x14ac:dyDescent="0.15">
      <c r="A269" s="52">
        <f>'tab bord'!L55</f>
        <v>0</v>
      </c>
      <c r="B269" s="132">
        <f t="shared" si="32"/>
        <v>0</v>
      </c>
      <c r="C269" s="133" t="e">
        <f t="shared" si="33"/>
        <v>#DIV/0!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 t="e">
        <f t="shared" si="38"/>
        <v>#DIV/0!</v>
      </c>
      <c r="AF269" s="127">
        <f>achats!V267</f>
        <v>0</v>
      </c>
      <c r="AG269" s="127">
        <f t="shared" si="39"/>
        <v>0</v>
      </c>
    </row>
    <row r="270" spans="1:33" x14ac:dyDescent="0.15">
      <c r="A270" s="52">
        <f>'tab bord'!L56</f>
        <v>0</v>
      </c>
      <c r="B270" s="132">
        <f t="shared" si="32"/>
        <v>0</v>
      </c>
      <c r="C270" s="133" t="e">
        <f t="shared" si="33"/>
        <v>#DIV/0!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 t="e">
        <f t="shared" si="38"/>
        <v>#DIV/0!</v>
      </c>
      <c r="AF270" s="127">
        <f>achats!V268</f>
        <v>0</v>
      </c>
      <c r="AG270" s="127">
        <f t="shared" si="39"/>
        <v>0</v>
      </c>
    </row>
    <row r="271" spans="1:33" x14ac:dyDescent="0.15">
      <c r="A271" s="52">
        <f>'tab bord'!L57</f>
        <v>0</v>
      </c>
      <c r="B271" s="132">
        <f t="shared" si="32"/>
        <v>0</v>
      </c>
      <c r="C271" s="133" t="e">
        <f t="shared" si="33"/>
        <v>#DIV/0!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 t="e">
        <f t="shared" si="38"/>
        <v>#DIV/0!</v>
      </c>
      <c r="AF271" s="127">
        <f>achats!V269</f>
        <v>0</v>
      </c>
      <c r="AG271" s="127">
        <f t="shared" si="39"/>
        <v>0</v>
      </c>
    </row>
    <row r="272" spans="1:33" x14ac:dyDescent="0.15">
      <c r="A272" s="52">
        <f>'tab bord'!L58</f>
        <v>0</v>
      </c>
      <c r="B272" s="132">
        <f t="shared" si="32"/>
        <v>0</v>
      </c>
      <c r="C272" s="133" t="e">
        <f t="shared" si="33"/>
        <v>#DIV/0!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 t="e">
        <f t="shared" si="38"/>
        <v>#DIV/0!</v>
      </c>
      <c r="AF272" s="127">
        <f>achats!V270</f>
        <v>0</v>
      </c>
      <c r="AG272" s="127">
        <f t="shared" si="39"/>
        <v>0</v>
      </c>
    </row>
    <row r="273" spans="1:33" x14ac:dyDescent="0.15">
      <c r="A273" s="52">
        <f>'tab bord'!L59</f>
        <v>0</v>
      </c>
      <c r="B273" s="132">
        <f t="shared" si="32"/>
        <v>0</v>
      </c>
      <c r="C273" s="133" t="e">
        <f t="shared" si="33"/>
        <v>#DIV/0!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 t="e">
        <f t="shared" si="38"/>
        <v>#DIV/0!</v>
      </c>
      <c r="AF273" s="127">
        <f>achats!V271</f>
        <v>0</v>
      </c>
      <c r="AG273" s="127">
        <f t="shared" si="39"/>
        <v>0</v>
      </c>
    </row>
    <row r="274" spans="1:33" x14ac:dyDescent="0.15">
      <c r="A274" s="52">
        <f>'tab bord'!L60</f>
        <v>0</v>
      </c>
      <c r="B274" s="132">
        <f t="shared" si="32"/>
        <v>0</v>
      </c>
      <c r="C274" s="133" t="e">
        <f t="shared" si="33"/>
        <v>#DIV/0!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 t="e">
        <f t="shared" si="38"/>
        <v>#DIV/0!</v>
      </c>
      <c r="AF274" s="127">
        <f>achats!V272</f>
        <v>0</v>
      </c>
      <c r="AG274" s="127">
        <f t="shared" si="39"/>
        <v>0</v>
      </c>
    </row>
    <row r="275" spans="1:33" x14ac:dyDescent="0.15">
      <c r="A275" s="52">
        <f>'tab bord'!L61</f>
        <v>0</v>
      </c>
      <c r="B275" s="132">
        <f t="shared" si="32"/>
        <v>0</v>
      </c>
      <c r="C275" s="133" t="e">
        <f t="shared" si="33"/>
        <v>#DIV/0!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 t="e">
        <f t="shared" si="38"/>
        <v>#DIV/0!</v>
      </c>
      <c r="AF275" s="127">
        <f>achats!V273</f>
        <v>0</v>
      </c>
      <c r="AG275" s="127">
        <f t="shared" si="39"/>
        <v>0</v>
      </c>
    </row>
    <row r="276" spans="1:33" x14ac:dyDescent="0.15">
      <c r="A276" s="52">
        <f>'tab bord'!L62</f>
        <v>0</v>
      </c>
      <c r="B276" s="132">
        <f t="shared" si="32"/>
        <v>0</v>
      </c>
      <c r="C276" s="133" t="e">
        <f t="shared" si="33"/>
        <v>#DIV/0!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 t="e">
        <f t="shared" si="38"/>
        <v>#DIV/0!</v>
      </c>
      <c r="AF276" s="127">
        <f>achats!V274</f>
        <v>0</v>
      </c>
      <c r="AG276" s="127">
        <f t="shared" si="39"/>
        <v>0</v>
      </c>
    </row>
    <row r="277" spans="1:33" x14ac:dyDescent="0.15">
      <c r="A277" s="52">
        <f>'tab bord'!L63</f>
        <v>0</v>
      </c>
      <c r="B277" s="132">
        <f t="shared" si="32"/>
        <v>0</v>
      </c>
      <c r="C277" s="133" t="e">
        <f t="shared" si="33"/>
        <v>#DIV/0!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 t="e">
        <f t="shared" si="38"/>
        <v>#DIV/0!</v>
      </c>
      <c r="AF277" s="127">
        <f>achats!V275</f>
        <v>0</v>
      </c>
      <c r="AG277" s="127">
        <f t="shared" si="39"/>
        <v>0</v>
      </c>
    </row>
    <row r="278" spans="1:33" x14ac:dyDescent="0.15">
      <c r="A278" s="52">
        <f>'tab bord'!L64</f>
        <v>0</v>
      </c>
      <c r="B278" s="132">
        <f t="shared" si="32"/>
        <v>0</v>
      </c>
      <c r="C278" s="133" t="e">
        <f t="shared" si="33"/>
        <v>#DIV/0!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 t="e">
        <f t="shared" si="38"/>
        <v>#DIV/0!</v>
      </c>
      <c r="AF278" s="127">
        <f>achats!V276</f>
        <v>0</v>
      </c>
      <c r="AG278" s="127">
        <f t="shared" si="39"/>
        <v>0</v>
      </c>
    </row>
    <row r="279" spans="1:33" x14ac:dyDescent="0.15">
      <c r="A279" s="52">
        <f>'tab bord'!L65</f>
        <v>0</v>
      </c>
      <c r="B279" s="132">
        <f t="shared" si="32"/>
        <v>0</v>
      </c>
      <c r="C279" s="133" t="e">
        <f t="shared" si="33"/>
        <v>#DIV/0!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 t="e">
        <f t="shared" si="38"/>
        <v>#DIV/0!</v>
      </c>
      <c r="AF279" s="127">
        <f>achats!V277</f>
        <v>0</v>
      </c>
      <c r="AG279" s="127">
        <f t="shared" si="39"/>
        <v>0</v>
      </c>
    </row>
    <row r="280" spans="1:33" x14ac:dyDescent="0.15">
      <c r="A280" s="52">
        <f>'tab bord'!L66</f>
        <v>0</v>
      </c>
      <c r="B280" s="132">
        <f t="shared" si="32"/>
        <v>0</v>
      </c>
      <c r="C280" s="133" t="e">
        <f t="shared" si="33"/>
        <v>#DIV/0!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 t="e">
        <f t="shared" si="38"/>
        <v>#DIV/0!</v>
      </c>
      <c r="AF280" s="127">
        <f>achats!V278</f>
        <v>0</v>
      </c>
      <c r="AG280" s="127">
        <f t="shared" si="39"/>
        <v>0</v>
      </c>
    </row>
    <row r="281" spans="1:33" x14ac:dyDescent="0.15">
      <c r="A281" s="52">
        <f>'tab bord'!L67</f>
        <v>0</v>
      </c>
      <c r="B281" s="132">
        <f t="shared" si="32"/>
        <v>0</v>
      </c>
      <c r="C281" s="133" t="e">
        <f t="shared" si="33"/>
        <v>#DIV/0!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 t="e">
        <f t="shared" si="38"/>
        <v>#DIV/0!</v>
      </c>
      <c r="AF281" s="127">
        <f>achats!V279</f>
        <v>0</v>
      </c>
      <c r="AG281" s="127">
        <f t="shared" si="39"/>
        <v>0</v>
      </c>
    </row>
    <row r="282" spans="1:33" x14ac:dyDescent="0.15">
      <c r="A282" s="52">
        <f>'tab bord'!L68</f>
        <v>0</v>
      </c>
      <c r="B282" s="132">
        <f t="shared" si="32"/>
        <v>0</v>
      </c>
      <c r="C282" s="133" t="e">
        <f t="shared" si="33"/>
        <v>#DIV/0!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 t="e">
        <f t="shared" si="38"/>
        <v>#DIV/0!</v>
      </c>
      <c r="AF282" s="127">
        <f>achats!V280</f>
        <v>0</v>
      </c>
      <c r="AG282" s="127">
        <f t="shared" si="39"/>
        <v>0</v>
      </c>
    </row>
    <row r="283" spans="1:33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 t="e">
        <f t="shared" ref="C283:C301" si="41">AB69</f>
        <v>#DIV/0!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 t="e">
        <f t="shared" si="38"/>
        <v>#DIV/0!</v>
      </c>
      <c r="AF283" s="127">
        <f>achats!V281</f>
        <v>0</v>
      </c>
      <c r="AG283" s="127">
        <f t="shared" si="39"/>
        <v>0</v>
      </c>
    </row>
    <row r="284" spans="1:33" x14ac:dyDescent="0.15">
      <c r="A284" s="52">
        <f>'tab bord'!L70</f>
        <v>0</v>
      </c>
      <c r="B284" s="132">
        <f t="shared" si="40"/>
        <v>0</v>
      </c>
      <c r="C284" s="133" t="e">
        <f t="shared" si="41"/>
        <v>#DIV/0!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 t="e">
        <f t="shared" si="38"/>
        <v>#DIV/0!</v>
      </c>
      <c r="AF284" s="127">
        <f>achats!V282</f>
        <v>0</v>
      </c>
      <c r="AG284" s="127">
        <f t="shared" si="39"/>
        <v>0</v>
      </c>
    </row>
    <row r="285" spans="1:33" x14ac:dyDescent="0.15">
      <c r="A285" s="52">
        <f>'tab bord'!L71</f>
        <v>0</v>
      </c>
      <c r="B285" s="132">
        <f t="shared" si="40"/>
        <v>0</v>
      </c>
      <c r="C285" s="133" t="e">
        <f t="shared" si="41"/>
        <v>#DIV/0!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 t="e">
        <f t="shared" si="38"/>
        <v>#DIV/0!</v>
      </c>
      <c r="AF285" s="127">
        <f>achats!V283</f>
        <v>0</v>
      </c>
      <c r="AG285" s="127">
        <f t="shared" si="39"/>
        <v>0</v>
      </c>
    </row>
    <row r="286" spans="1:33" x14ac:dyDescent="0.15">
      <c r="A286" s="52">
        <f>'tab bord'!L72</f>
        <v>0</v>
      </c>
      <c r="B286" s="132">
        <f t="shared" si="40"/>
        <v>0</v>
      </c>
      <c r="C286" s="133" t="e">
        <f t="shared" si="41"/>
        <v>#DIV/0!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 t="e">
        <f t="shared" si="38"/>
        <v>#DIV/0!</v>
      </c>
      <c r="AF286" s="127">
        <f>achats!V284</f>
        <v>0</v>
      </c>
      <c r="AG286" s="127">
        <f t="shared" si="39"/>
        <v>0</v>
      </c>
    </row>
    <row r="287" spans="1:33" x14ac:dyDescent="0.15">
      <c r="A287" s="52">
        <f>'tab bord'!L73</f>
        <v>0</v>
      </c>
      <c r="B287" s="132">
        <f t="shared" si="40"/>
        <v>0</v>
      </c>
      <c r="C287" s="133" t="e">
        <f t="shared" si="41"/>
        <v>#DIV/0!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 t="e">
        <f t="shared" si="38"/>
        <v>#DIV/0!</v>
      </c>
      <c r="AF287" s="127">
        <f>achats!V285</f>
        <v>0</v>
      </c>
      <c r="AG287" s="127">
        <f t="shared" si="39"/>
        <v>0</v>
      </c>
    </row>
    <row r="288" spans="1:33" x14ac:dyDescent="0.15">
      <c r="A288" s="52">
        <f>'tab bord'!L74</f>
        <v>0</v>
      </c>
      <c r="B288" s="132">
        <f t="shared" si="40"/>
        <v>0</v>
      </c>
      <c r="C288" s="133" t="e">
        <f t="shared" si="41"/>
        <v>#DIV/0!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 t="e">
        <f t="shared" si="38"/>
        <v>#DIV/0!</v>
      </c>
      <c r="AF288" s="127">
        <f>achats!V286</f>
        <v>0</v>
      </c>
      <c r="AG288" s="127">
        <f t="shared" si="39"/>
        <v>0</v>
      </c>
    </row>
    <row r="289" spans="1:33" x14ac:dyDescent="0.15">
      <c r="A289" s="52">
        <f>'tab bord'!L75</f>
        <v>0</v>
      </c>
      <c r="B289" s="132">
        <f t="shared" si="40"/>
        <v>0</v>
      </c>
      <c r="C289" s="133" t="e">
        <f t="shared" si="41"/>
        <v>#DIV/0!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 t="e">
        <f t="shared" si="38"/>
        <v>#DIV/0!</v>
      </c>
      <c r="AF289" s="127">
        <f>achats!V287</f>
        <v>0</v>
      </c>
      <c r="AG289" s="127">
        <f t="shared" si="39"/>
        <v>0</v>
      </c>
    </row>
    <row r="290" spans="1:33" x14ac:dyDescent="0.15">
      <c r="A290" s="52">
        <f>'tab bord'!L76</f>
        <v>0</v>
      </c>
      <c r="B290" s="132">
        <f t="shared" si="40"/>
        <v>0</v>
      </c>
      <c r="C290" s="133" t="e">
        <f t="shared" si="41"/>
        <v>#DIV/0!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 t="e">
        <f t="shared" si="38"/>
        <v>#DIV/0!</v>
      </c>
      <c r="AF290" s="127">
        <f>achats!V288</f>
        <v>0</v>
      </c>
      <c r="AG290" s="127">
        <f t="shared" si="39"/>
        <v>0</v>
      </c>
    </row>
    <row r="291" spans="1:33" x14ac:dyDescent="0.15">
      <c r="A291" s="52">
        <f>'tab bord'!L77</f>
        <v>0</v>
      </c>
      <c r="B291" s="132">
        <f t="shared" si="40"/>
        <v>0</v>
      </c>
      <c r="C291" s="133" t="e">
        <f t="shared" si="41"/>
        <v>#DIV/0!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 t="e">
        <f t="shared" si="38"/>
        <v>#DIV/0!</v>
      </c>
      <c r="AF291" s="127">
        <f>achats!V289</f>
        <v>0</v>
      </c>
      <c r="AG291" s="127">
        <f t="shared" si="39"/>
        <v>0</v>
      </c>
    </row>
    <row r="292" spans="1:33" x14ac:dyDescent="0.15">
      <c r="A292" s="52">
        <f>'tab bord'!L78</f>
        <v>0</v>
      </c>
      <c r="B292" s="132">
        <f t="shared" si="40"/>
        <v>0</v>
      </c>
      <c r="C292" s="133" t="e">
        <f t="shared" si="41"/>
        <v>#DIV/0!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 t="e">
        <f t="shared" si="38"/>
        <v>#DIV/0!</v>
      </c>
      <c r="AF292" s="127">
        <f>achats!V290</f>
        <v>0</v>
      </c>
      <c r="AG292" s="127">
        <f t="shared" si="39"/>
        <v>0</v>
      </c>
    </row>
    <row r="293" spans="1:33" x14ac:dyDescent="0.15">
      <c r="A293" s="52">
        <f>'tab bord'!L79</f>
        <v>0</v>
      </c>
      <c r="B293" s="132">
        <f t="shared" si="40"/>
        <v>0</v>
      </c>
      <c r="C293" s="133" t="e">
        <f t="shared" si="41"/>
        <v>#DIV/0!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 t="e">
        <f t="shared" si="38"/>
        <v>#DIV/0!</v>
      </c>
      <c r="AF293" s="127">
        <f>achats!V291</f>
        <v>0</v>
      </c>
      <c r="AG293" s="127">
        <f t="shared" si="39"/>
        <v>0</v>
      </c>
    </row>
    <row r="294" spans="1:33" x14ac:dyDescent="0.15">
      <c r="A294" s="52">
        <f>'tab bord'!L80</f>
        <v>0</v>
      </c>
      <c r="B294" s="132">
        <f t="shared" si="40"/>
        <v>0</v>
      </c>
      <c r="C294" s="133" t="e">
        <f t="shared" si="41"/>
        <v>#DIV/0!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 t="e">
        <f t="shared" si="38"/>
        <v>#DIV/0!</v>
      </c>
      <c r="AF294" s="127">
        <f>achats!V292</f>
        <v>0</v>
      </c>
      <c r="AG294" s="127">
        <f t="shared" si="39"/>
        <v>0</v>
      </c>
    </row>
    <row r="295" spans="1:33" x14ac:dyDescent="0.15">
      <c r="A295" s="52">
        <f>'tab bord'!L81</f>
        <v>0</v>
      </c>
      <c r="B295" s="132">
        <f t="shared" si="40"/>
        <v>0</v>
      </c>
      <c r="C295" s="133" t="e">
        <f t="shared" si="41"/>
        <v>#DIV/0!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 t="e">
        <f t="shared" si="38"/>
        <v>#DIV/0!</v>
      </c>
      <c r="AF295" s="127">
        <f>achats!V293</f>
        <v>0</v>
      </c>
      <c r="AG295" s="127">
        <f t="shared" si="39"/>
        <v>0</v>
      </c>
    </row>
    <row r="296" spans="1:33" x14ac:dyDescent="0.15">
      <c r="A296" s="52">
        <f>'tab bord'!L82</f>
        <v>0</v>
      </c>
      <c r="B296" s="132">
        <f t="shared" si="40"/>
        <v>0</v>
      </c>
      <c r="C296" s="133" t="e">
        <f t="shared" si="41"/>
        <v>#DIV/0!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 t="e">
        <f t="shared" si="38"/>
        <v>#DIV/0!</v>
      </c>
      <c r="AF296" s="127">
        <f>achats!V294</f>
        <v>0</v>
      </c>
      <c r="AG296" s="127">
        <f t="shared" si="39"/>
        <v>0</v>
      </c>
    </row>
    <row r="297" spans="1:33" x14ac:dyDescent="0.15">
      <c r="A297" s="52">
        <f>'tab bord'!L83</f>
        <v>0</v>
      </c>
      <c r="B297" s="132">
        <f t="shared" si="40"/>
        <v>0</v>
      </c>
      <c r="C297" s="133" t="e">
        <f t="shared" si="41"/>
        <v>#DIV/0!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 t="e">
        <f t="shared" si="38"/>
        <v>#DIV/0!</v>
      </c>
      <c r="AF297" s="127">
        <f>achats!V295</f>
        <v>0</v>
      </c>
      <c r="AG297" s="127">
        <f t="shared" si="39"/>
        <v>0</v>
      </c>
    </row>
    <row r="298" spans="1:33" x14ac:dyDescent="0.15">
      <c r="A298" s="52">
        <f>'tab bord'!L84</f>
        <v>0</v>
      </c>
      <c r="B298" s="132">
        <f t="shared" si="40"/>
        <v>0</v>
      </c>
      <c r="C298" s="133" t="e">
        <f t="shared" si="41"/>
        <v>#DIV/0!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 t="e">
        <f t="shared" si="38"/>
        <v>#DIV/0!</v>
      </c>
      <c r="AF298" s="127">
        <f>achats!V296</f>
        <v>0</v>
      </c>
      <c r="AG298" s="127">
        <f t="shared" si="39"/>
        <v>0</v>
      </c>
    </row>
    <row r="299" spans="1:33" x14ac:dyDescent="0.15">
      <c r="A299" s="52">
        <f>'tab bord'!L85</f>
        <v>0</v>
      </c>
      <c r="B299" s="132">
        <f t="shared" si="40"/>
        <v>0</v>
      </c>
      <c r="C299" s="133" t="e">
        <f t="shared" si="41"/>
        <v>#DIV/0!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 t="e">
        <f t="shared" si="38"/>
        <v>#DIV/0!</v>
      </c>
      <c r="AF299" s="127">
        <f>achats!V297</f>
        <v>0</v>
      </c>
      <c r="AG299" s="127">
        <f t="shared" si="39"/>
        <v>0</v>
      </c>
    </row>
    <row r="300" spans="1:33" x14ac:dyDescent="0.15">
      <c r="A300" s="52">
        <f>'tab bord'!L86</f>
        <v>0</v>
      </c>
      <c r="B300" s="132">
        <f t="shared" si="40"/>
        <v>0</v>
      </c>
      <c r="C300" s="133" t="e">
        <f t="shared" si="41"/>
        <v>#DIV/0!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 t="e">
        <f t="shared" si="38"/>
        <v>#DIV/0!</v>
      </c>
      <c r="AF300" s="127">
        <f>achats!V298</f>
        <v>0</v>
      </c>
      <c r="AG300" s="127">
        <f t="shared" si="39"/>
        <v>0</v>
      </c>
    </row>
    <row r="301" spans="1:33" x14ac:dyDescent="0.15">
      <c r="A301" s="52">
        <f>'tab bord'!L87</f>
        <v>0</v>
      </c>
      <c r="B301" s="132">
        <f t="shared" si="40"/>
        <v>0</v>
      </c>
      <c r="C301" s="133" t="e">
        <f t="shared" si="41"/>
        <v>#DIV/0!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 t="e">
        <f t="shared" si="38"/>
        <v>#DIV/0!</v>
      </c>
      <c r="AF301" s="127">
        <f>achats!V299</f>
        <v>0</v>
      </c>
      <c r="AG301" s="127">
        <f t="shared" si="39"/>
        <v>0</v>
      </c>
    </row>
    <row r="302" spans="1:33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 t="e">
        <f t="shared" si="38"/>
        <v>#DIV/0!</v>
      </c>
      <c r="AF302" s="127">
        <f>achats!V300</f>
        <v>0</v>
      </c>
      <c r="AG302" s="127">
        <f t="shared" si="39"/>
        <v>0</v>
      </c>
    </row>
    <row r="303" spans="1:33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 t="e">
        <f t="shared" si="38"/>
        <v>#DIV/0!</v>
      </c>
      <c r="AF303" s="127">
        <f>achats!V301</f>
        <v>0</v>
      </c>
      <c r="AG303" s="127">
        <f t="shared" si="39"/>
        <v>0</v>
      </c>
    </row>
    <row r="304" spans="1:33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 t="e">
        <f t="shared" si="38"/>
        <v>#DIV/0!</v>
      </c>
      <c r="AF304" s="127">
        <f>achats!V302</f>
        <v>0</v>
      </c>
      <c r="AG304" s="127">
        <f t="shared" si="39"/>
        <v>0</v>
      </c>
    </row>
    <row r="305" spans="1:33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 t="e">
        <f t="shared" si="38"/>
        <v>#DIV/0!</v>
      </c>
      <c r="AF305" s="127">
        <f>achats!V303</f>
        <v>0</v>
      </c>
      <c r="AG305" s="127">
        <f t="shared" si="39"/>
        <v>0</v>
      </c>
    </row>
    <row r="306" spans="1:33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 t="e">
        <f t="shared" si="38"/>
        <v>#DIV/0!</v>
      </c>
      <c r="AF306" s="127">
        <f>achats!V304</f>
        <v>0</v>
      </c>
      <c r="AG306" s="127">
        <f t="shared" si="39"/>
        <v>0</v>
      </c>
    </row>
    <row r="307" spans="1:33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 t="e">
        <f t="shared" si="38"/>
        <v>#DIV/0!</v>
      </c>
      <c r="AF307" s="127">
        <f>achats!V305</f>
        <v>0</v>
      </c>
      <c r="AG307" s="127">
        <f t="shared" si="39"/>
        <v>0</v>
      </c>
    </row>
    <row r="308" spans="1:33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 t="e">
        <f t="shared" si="38"/>
        <v>#DIV/0!</v>
      </c>
      <c r="AF308" s="127">
        <f>achats!V306</f>
        <v>0</v>
      </c>
      <c r="AG308" s="127">
        <f t="shared" si="39"/>
        <v>0</v>
      </c>
    </row>
    <row r="309" spans="1:33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 t="e">
        <f t="shared" si="38"/>
        <v>#DIV/0!</v>
      </c>
      <c r="AF309" s="127">
        <f>achats!V307</f>
        <v>0</v>
      </c>
      <c r="AG309" s="127">
        <f t="shared" si="39"/>
        <v>0</v>
      </c>
    </row>
    <row r="310" spans="1:33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 t="e">
        <f t="shared" si="38"/>
        <v>#DIV/0!</v>
      </c>
      <c r="AF310" s="127">
        <f>achats!V308</f>
        <v>0</v>
      </c>
      <c r="AG310" s="127">
        <f t="shared" si="39"/>
        <v>0</v>
      </c>
    </row>
    <row r="311" spans="1:33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 t="e">
        <f t="shared" si="38"/>
        <v>#DIV/0!</v>
      </c>
      <c r="AF311" s="127">
        <f>achats!V309</f>
        <v>0</v>
      </c>
      <c r="AG311" s="127">
        <f t="shared" si="39"/>
        <v>0</v>
      </c>
    </row>
    <row r="312" spans="1:33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 t="e">
        <f t="shared" si="38"/>
        <v>#DIV/0!</v>
      </c>
      <c r="AF312" s="127">
        <f>achats!V310</f>
        <v>0</v>
      </c>
      <c r="AG312" s="127">
        <f t="shared" si="39"/>
        <v>0</v>
      </c>
    </row>
    <row r="313" spans="1:33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 t="e">
        <f t="shared" si="38"/>
        <v>#DIV/0!</v>
      </c>
      <c r="AF313" s="127">
        <f>achats!V311</f>
        <v>0</v>
      </c>
      <c r="AG313" s="127">
        <f t="shared" si="39"/>
        <v>0</v>
      </c>
    </row>
    <row r="314" spans="1:33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 t="e">
        <f t="shared" si="38"/>
        <v>#DIV/0!</v>
      </c>
      <c r="AF314" s="127">
        <f>achats!V312</f>
        <v>0</v>
      </c>
      <c r="AG314" s="127">
        <f t="shared" si="39"/>
        <v>0</v>
      </c>
    </row>
    <row r="315" spans="1:33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 t="e">
        <f t="shared" si="38"/>
        <v>#DIV/0!</v>
      </c>
      <c r="AF315" s="127">
        <f>achats!V313</f>
        <v>0</v>
      </c>
      <c r="AG315" s="127">
        <f t="shared" si="39"/>
        <v>0</v>
      </c>
    </row>
    <row r="316" spans="1:33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 t="e">
        <f t="shared" si="38"/>
        <v>#DIV/0!</v>
      </c>
      <c r="AF316" s="127">
        <f>achats!V314</f>
        <v>0</v>
      </c>
      <c r="AG316" s="127">
        <f t="shared" si="39"/>
        <v>0</v>
      </c>
    </row>
    <row r="317" spans="1:33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 t="e">
        <f t="shared" si="38"/>
        <v>#DIV/0!</v>
      </c>
      <c r="AF317" s="127">
        <f>achats!V315</f>
        <v>0</v>
      </c>
      <c r="AG317" s="127">
        <f t="shared" si="39"/>
        <v>0</v>
      </c>
    </row>
    <row r="318" spans="1:33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 t="e">
        <f t="shared" si="38"/>
        <v>#DIV/0!</v>
      </c>
      <c r="AF318" s="127">
        <f>achats!V316</f>
        <v>0</v>
      </c>
      <c r="AG318" s="127">
        <f t="shared" si="39"/>
        <v>0</v>
      </c>
    </row>
    <row r="319" spans="1:33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 t="e">
        <f t="shared" si="38"/>
        <v>#DIV/0!</v>
      </c>
      <c r="AF319" s="127">
        <f>achats!V317</f>
        <v>0</v>
      </c>
      <c r="AG319" s="127">
        <f t="shared" si="39"/>
        <v>0</v>
      </c>
    </row>
    <row r="320" spans="1:33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 t="e">
        <f t="shared" si="38"/>
        <v>#DIV/0!</v>
      </c>
      <c r="AF320" s="127">
        <f>achats!V318</f>
        <v>0</v>
      </c>
      <c r="AG320" s="127">
        <f t="shared" si="39"/>
        <v>0</v>
      </c>
    </row>
    <row r="321" spans="1:33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 t="e">
        <f t="shared" si="38"/>
        <v>#DIV/0!</v>
      </c>
      <c r="AF321" s="127">
        <f>achats!V319</f>
        <v>0</v>
      </c>
      <c r="AG321" s="127">
        <f t="shared" si="39"/>
        <v>0</v>
      </c>
    </row>
    <row r="322" spans="1:33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 t="e">
        <f t="shared" si="38"/>
        <v>#DIV/0!</v>
      </c>
      <c r="AF322" s="127">
        <f>achats!V320</f>
        <v>0</v>
      </c>
      <c r="AG322" s="127">
        <f t="shared" si="39"/>
        <v>0</v>
      </c>
    </row>
    <row r="323" spans="1:33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 t="e">
        <f t="shared" si="38"/>
        <v>#DIV/0!</v>
      </c>
      <c r="AF323" s="127">
        <f>achats!V321</f>
        <v>0</v>
      </c>
      <c r="AG323" s="127">
        <f t="shared" si="39"/>
        <v>0</v>
      </c>
    </row>
    <row r="324" spans="1:33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 t="e">
        <f t="shared" si="38"/>
        <v>#DIV/0!</v>
      </c>
      <c r="AF324" s="127">
        <f>achats!V322</f>
        <v>0</v>
      </c>
      <c r="AG324" s="127">
        <f t="shared" si="39"/>
        <v>0</v>
      </c>
    </row>
    <row r="325" spans="1:33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 t="e">
        <f t="shared" ref="AB325:AB388" si="46">AA325/$AD$4</f>
        <v>#DIV/0!</v>
      </c>
      <c r="AF325" s="127">
        <f>achats!V323</f>
        <v>0</v>
      </c>
      <c r="AG325" s="127">
        <f t="shared" si="39"/>
        <v>0</v>
      </c>
    </row>
    <row r="326" spans="1:33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 t="e">
        <f t="shared" si="46"/>
        <v>#DIV/0!</v>
      </c>
      <c r="AF326" s="127">
        <f>achats!V324</f>
        <v>0</v>
      </c>
      <c r="AG326" s="127">
        <f t="shared" ref="AG326:AG345" si="47">(SUMIF(F:F,AF326,G:G))+(SUMIF(N:N,AF326,O:O))</f>
        <v>0</v>
      </c>
    </row>
    <row r="327" spans="1:33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 t="e">
        <f t="shared" si="46"/>
        <v>#DIV/0!</v>
      </c>
      <c r="AF327" s="127">
        <f>achats!V325</f>
        <v>0</v>
      </c>
      <c r="AG327" s="127">
        <f t="shared" si="47"/>
        <v>0</v>
      </c>
    </row>
    <row r="328" spans="1:33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 t="e">
        <f t="shared" si="46"/>
        <v>#DIV/0!</v>
      </c>
      <c r="AF328" s="127">
        <f>achats!V326</f>
        <v>0</v>
      </c>
      <c r="AG328" s="127">
        <f t="shared" si="47"/>
        <v>0</v>
      </c>
    </row>
    <row r="329" spans="1:33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 t="e">
        <f t="shared" si="46"/>
        <v>#DIV/0!</v>
      </c>
      <c r="AF329" s="127">
        <f>achats!V327</f>
        <v>0</v>
      </c>
      <c r="AG329" s="127">
        <f t="shared" si="47"/>
        <v>0</v>
      </c>
    </row>
    <row r="330" spans="1:33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 t="e">
        <f t="shared" si="46"/>
        <v>#DIV/0!</v>
      </c>
      <c r="AF330" s="127">
        <f>achats!V328</f>
        <v>0</v>
      </c>
      <c r="AG330" s="127">
        <f t="shared" si="47"/>
        <v>0</v>
      </c>
    </row>
    <row r="331" spans="1:33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 t="e">
        <f t="shared" si="46"/>
        <v>#DIV/0!</v>
      </c>
      <c r="AF331" s="127">
        <f>achats!V329</f>
        <v>0</v>
      </c>
      <c r="AG331" s="127">
        <f t="shared" si="47"/>
        <v>0</v>
      </c>
    </row>
    <row r="332" spans="1:33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 t="e">
        <f t="shared" si="46"/>
        <v>#DIV/0!</v>
      </c>
      <c r="AF332" s="127">
        <f>achats!V330</f>
        <v>0</v>
      </c>
      <c r="AG332" s="127">
        <f t="shared" si="47"/>
        <v>0</v>
      </c>
    </row>
    <row r="333" spans="1:33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 t="e">
        <f t="shared" si="46"/>
        <v>#DIV/0!</v>
      </c>
      <c r="AF333" s="127">
        <f>achats!V331</f>
        <v>0</v>
      </c>
      <c r="AG333" s="127">
        <f t="shared" si="47"/>
        <v>0</v>
      </c>
    </row>
    <row r="334" spans="1:33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 t="e">
        <f t="shared" si="46"/>
        <v>#DIV/0!</v>
      </c>
      <c r="AF334" s="127">
        <f>achats!V332</f>
        <v>0</v>
      </c>
      <c r="AG334" s="127">
        <f t="shared" si="47"/>
        <v>0</v>
      </c>
    </row>
    <row r="335" spans="1:33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 t="e">
        <f t="shared" si="46"/>
        <v>#DIV/0!</v>
      </c>
      <c r="AF335" s="127">
        <f>achats!V333</f>
        <v>0</v>
      </c>
      <c r="AG335" s="127">
        <f t="shared" si="47"/>
        <v>0</v>
      </c>
    </row>
    <row r="336" spans="1:33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 t="e">
        <f t="shared" si="46"/>
        <v>#DIV/0!</v>
      </c>
      <c r="AF336" s="127">
        <f>achats!V334</f>
        <v>0</v>
      </c>
      <c r="AG336" s="127">
        <f t="shared" si="47"/>
        <v>0</v>
      </c>
    </row>
    <row r="337" spans="1:33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 t="e">
        <f t="shared" si="46"/>
        <v>#DIV/0!</v>
      </c>
      <c r="AF337" s="127">
        <f>achats!V335</f>
        <v>0</v>
      </c>
      <c r="AG337" s="127">
        <f t="shared" si="47"/>
        <v>0</v>
      </c>
    </row>
    <row r="338" spans="1:33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 t="e">
        <f t="shared" si="46"/>
        <v>#DIV/0!</v>
      </c>
      <c r="AF338" s="127">
        <f>achats!V336</f>
        <v>0</v>
      </c>
      <c r="AG338" s="127">
        <f t="shared" si="47"/>
        <v>0</v>
      </c>
    </row>
    <row r="339" spans="1:33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 t="e">
        <f t="shared" si="46"/>
        <v>#DIV/0!</v>
      </c>
      <c r="AF339" s="127">
        <f>achats!V337</f>
        <v>0</v>
      </c>
      <c r="AG339" s="127">
        <f t="shared" si="47"/>
        <v>0</v>
      </c>
    </row>
    <row r="340" spans="1:33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 t="e">
        <f t="shared" si="46"/>
        <v>#DIV/0!</v>
      </c>
      <c r="AF340" s="127">
        <f>achats!V338</f>
        <v>0</v>
      </c>
      <c r="AG340" s="127">
        <f t="shared" si="47"/>
        <v>0</v>
      </c>
    </row>
    <row r="341" spans="1:33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 t="e">
        <f t="shared" si="46"/>
        <v>#DIV/0!</v>
      </c>
      <c r="AF341" s="127">
        <f>achats!V339</f>
        <v>0</v>
      </c>
      <c r="AG341" s="127">
        <f t="shared" si="47"/>
        <v>0</v>
      </c>
    </row>
    <row r="342" spans="1:33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 t="e">
        <f t="shared" si="46"/>
        <v>#DIV/0!</v>
      </c>
      <c r="AF342" s="127">
        <f>achats!V340</f>
        <v>0</v>
      </c>
      <c r="AG342" s="127">
        <f t="shared" si="47"/>
        <v>0</v>
      </c>
    </row>
    <row r="343" spans="1:33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 t="e">
        <f t="shared" si="46"/>
        <v>#DIV/0!</v>
      </c>
      <c r="AF343" s="127">
        <f>achats!V341</f>
        <v>0</v>
      </c>
      <c r="AG343" s="127">
        <f t="shared" si="47"/>
        <v>0</v>
      </c>
    </row>
    <row r="344" spans="1:33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 t="e">
        <f t="shared" si="46"/>
        <v>#DIV/0!</v>
      </c>
      <c r="AF344" s="127">
        <f>achats!V342</f>
        <v>0</v>
      </c>
      <c r="AG344" s="127">
        <f t="shared" si="47"/>
        <v>0</v>
      </c>
    </row>
    <row r="345" spans="1:33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 t="e">
        <f t="shared" si="46"/>
        <v>#DIV/0!</v>
      </c>
      <c r="AF345" s="127">
        <f>achats!V343</f>
        <v>0</v>
      </c>
      <c r="AG345" s="127">
        <f t="shared" si="47"/>
        <v>0</v>
      </c>
    </row>
    <row r="346" spans="1:33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 t="e">
        <f t="shared" si="46"/>
        <v>#DIV/0!</v>
      </c>
    </row>
    <row r="347" spans="1:33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 t="e">
        <f t="shared" si="46"/>
        <v>#DIV/0!</v>
      </c>
    </row>
    <row r="348" spans="1:33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 t="e">
        <f t="shared" si="46"/>
        <v>#DIV/0!</v>
      </c>
    </row>
    <row r="349" spans="1:33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 t="e">
        <f t="shared" si="46"/>
        <v>#DIV/0!</v>
      </c>
    </row>
    <row r="350" spans="1:33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 t="e">
        <f t="shared" si="46"/>
        <v>#DIV/0!</v>
      </c>
    </row>
    <row r="351" spans="1:33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 t="e">
        <f t="shared" si="46"/>
        <v>#DIV/0!</v>
      </c>
    </row>
    <row r="352" spans="1:33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 t="e">
        <f t="shared" si="46"/>
        <v>#DIV/0!</v>
      </c>
    </row>
    <row r="353" spans="1:28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 t="e">
        <f t="shared" si="46"/>
        <v>#DIV/0!</v>
      </c>
    </row>
    <row r="354" spans="1:28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 t="e">
        <f t="shared" si="46"/>
        <v>#DIV/0!</v>
      </c>
    </row>
    <row r="355" spans="1:28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 t="e">
        <f t="shared" si="46"/>
        <v>#DIV/0!</v>
      </c>
    </row>
    <row r="356" spans="1:28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 t="e">
        <f t="shared" si="46"/>
        <v>#DIV/0!</v>
      </c>
    </row>
    <row r="357" spans="1:28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 t="e">
        <f t="shared" si="46"/>
        <v>#DIV/0!</v>
      </c>
    </row>
    <row r="358" spans="1:28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 t="e">
        <f t="shared" si="46"/>
        <v>#DIV/0!</v>
      </c>
    </row>
    <row r="359" spans="1:28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 t="e">
        <f t="shared" si="46"/>
        <v>#DIV/0!</v>
      </c>
    </row>
    <row r="360" spans="1:28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 t="e">
        <f t="shared" si="46"/>
        <v>#DIV/0!</v>
      </c>
    </row>
    <row r="361" spans="1:28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 t="e">
        <f t="shared" si="46"/>
        <v>#DIV/0!</v>
      </c>
    </row>
    <row r="362" spans="1:28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 t="e">
        <f t="shared" si="46"/>
        <v>#DIV/0!</v>
      </c>
    </row>
    <row r="363" spans="1:28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 t="e">
        <f t="shared" si="46"/>
        <v>#DIV/0!</v>
      </c>
    </row>
    <row r="364" spans="1:28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 t="e">
        <f t="shared" si="46"/>
        <v>#DIV/0!</v>
      </c>
    </row>
    <row r="365" spans="1:28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 t="e">
        <f t="shared" si="46"/>
        <v>#DIV/0!</v>
      </c>
    </row>
    <row r="366" spans="1:28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 t="e">
        <f t="shared" si="46"/>
        <v>#DIV/0!</v>
      </c>
    </row>
    <row r="367" spans="1:28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 t="e">
        <f t="shared" si="46"/>
        <v>#DIV/0!</v>
      </c>
    </row>
    <row r="368" spans="1:28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 t="e">
        <f t="shared" si="46"/>
        <v>#DIV/0!</v>
      </c>
    </row>
    <row r="369" spans="1:28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 t="e">
        <f t="shared" si="46"/>
        <v>#DIV/0!</v>
      </c>
    </row>
    <row r="370" spans="1:28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 t="e">
        <f t="shared" si="46"/>
        <v>#DIV/0!</v>
      </c>
    </row>
    <row r="371" spans="1:28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 t="e">
        <f t="shared" si="46"/>
        <v>#DIV/0!</v>
      </c>
    </row>
    <row r="372" spans="1:28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 t="e">
        <f t="shared" si="46"/>
        <v>#DIV/0!</v>
      </c>
    </row>
    <row r="373" spans="1:28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 t="e">
        <f t="shared" si="46"/>
        <v>#DIV/0!</v>
      </c>
    </row>
    <row r="374" spans="1:28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 t="e">
        <f t="shared" si="46"/>
        <v>#DIV/0!</v>
      </c>
    </row>
    <row r="375" spans="1:28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 t="e">
        <f t="shared" si="46"/>
        <v>#DIV/0!</v>
      </c>
    </row>
    <row r="376" spans="1:28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 t="e">
        <f t="shared" si="46"/>
        <v>#DIV/0!</v>
      </c>
    </row>
    <row r="377" spans="1:28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 t="e">
        <f t="shared" si="46"/>
        <v>#DIV/0!</v>
      </c>
    </row>
    <row r="378" spans="1:28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 t="e">
        <f t="shared" si="46"/>
        <v>#DIV/0!</v>
      </c>
    </row>
    <row r="379" spans="1:28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 t="e">
        <f t="shared" si="46"/>
        <v>#DIV/0!</v>
      </c>
    </row>
    <row r="380" spans="1:28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 t="e">
        <f t="shared" si="46"/>
        <v>#DIV/0!</v>
      </c>
    </row>
    <row r="381" spans="1:28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 t="e">
        <f t="shared" si="46"/>
        <v>#DIV/0!</v>
      </c>
    </row>
    <row r="382" spans="1:28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 t="e">
        <f t="shared" si="46"/>
        <v>#DIV/0!</v>
      </c>
    </row>
    <row r="383" spans="1:28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 t="e">
        <f t="shared" si="46"/>
        <v>#DIV/0!</v>
      </c>
    </row>
    <row r="384" spans="1:28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 t="e">
        <f t="shared" si="46"/>
        <v>#DIV/0!</v>
      </c>
    </row>
    <row r="385" spans="24:28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 t="e">
        <f t="shared" si="46"/>
        <v>#DIV/0!</v>
      </c>
    </row>
    <row r="386" spans="24:28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 t="e">
        <f t="shared" si="46"/>
        <v>#DIV/0!</v>
      </c>
    </row>
    <row r="387" spans="24:28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 t="e">
        <f t="shared" si="46"/>
        <v>#DIV/0!</v>
      </c>
    </row>
    <row r="388" spans="24:28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 t="e">
        <f t="shared" si="46"/>
        <v>#DIV/0!</v>
      </c>
    </row>
    <row r="389" spans="24:28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 t="e">
        <f t="shared" ref="AB389:AB431" si="52">AA389/$AD$4</f>
        <v>#DIV/0!</v>
      </c>
    </row>
    <row r="390" spans="24:28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 t="e">
        <f t="shared" si="52"/>
        <v>#DIV/0!</v>
      </c>
    </row>
    <row r="391" spans="24:28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 t="e">
        <f t="shared" si="52"/>
        <v>#DIV/0!</v>
      </c>
    </row>
    <row r="392" spans="24:28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 t="e">
        <f t="shared" si="52"/>
        <v>#DIV/0!</v>
      </c>
    </row>
    <row r="393" spans="24:28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 t="e">
        <f t="shared" si="52"/>
        <v>#DIV/0!</v>
      </c>
    </row>
    <row r="394" spans="24:28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 t="e">
        <f t="shared" si="52"/>
        <v>#DIV/0!</v>
      </c>
    </row>
    <row r="395" spans="24:28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 t="e">
        <f t="shared" si="52"/>
        <v>#DIV/0!</v>
      </c>
    </row>
    <row r="396" spans="24:28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 t="e">
        <f t="shared" si="52"/>
        <v>#DIV/0!</v>
      </c>
    </row>
    <row r="397" spans="24:28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 t="e">
        <f t="shared" si="52"/>
        <v>#DIV/0!</v>
      </c>
    </row>
    <row r="398" spans="24:28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 t="e">
        <f t="shared" si="52"/>
        <v>#DIV/0!</v>
      </c>
    </row>
    <row r="399" spans="24:28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 t="e">
        <f t="shared" si="52"/>
        <v>#DIV/0!</v>
      </c>
    </row>
    <row r="400" spans="24:28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 t="e">
        <f t="shared" si="52"/>
        <v>#DIV/0!</v>
      </c>
    </row>
    <row r="401" spans="24:28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 t="e">
        <f t="shared" si="52"/>
        <v>#DIV/0!</v>
      </c>
    </row>
    <row r="402" spans="24:28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 t="e">
        <f t="shared" si="52"/>
        <v>#DIV/0!</v>
      </c>
    </row>
    <row r="403" spans="24:28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 t="e">
        <f t="shared" si="52"/>
        <v>#DIV/0!</v>
      </c>
    </row>
    <row r="404" spans="24:28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 t="e">
        <f t="shared" si="52"/>
        <v>#DIV/0!</v>
      </c>
    </row>
    <row r="405" spans="24:28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 t="e">
        <f t="shared" si="52"/>
        <v>#DIV/0!</v>
      </c>
    </row>
    <row r="406" spans="24:28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 t="e">
        <f t="shared" si="52"/>
        <v>#DIV/0!</v>
      </c>
    </row>
    <row r="407" spans="24:28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 t="e">
        <f t="shared" si="52"/>
        <v>#DIV/0!</v>
      </c>
    </row>
    <row r="408" spans="24:28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 t="e">
        <f t="shared" si="52"/>
        <v>#DIV/0!</v>
      </c>
    </row>
    <row r="409" spans="24:28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 t="e">
        <f t="shared" si="52"/>
        <v>#DIV/0!</v>
      </c>
    </row>
    <row r="410" spans="24:28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 t="e">
        <f t="shared" si="52"/>
        <v>#DIV/0!</v>
      </c>
    </row>
    <row r="411" spans="24:28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 t="e">
        <f t="shared" si="52"/>
        <v>#DIV/0!</v>
      </c>
    </row>
    <row r="412" spans="24:28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 t="e">
        <f t="shared" si="52"/>
        <v>#DIV/0!</v>
      </c>
    </row>
    <row r="413" spans="24:28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 t="e">
        <f t="shared" si="52"/>
        <v>#DIV/0!</v>
      </c>
    </row>
    <row r="414" spans="24:28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 t="e">
        <f t="shared" si="52"/>
        <v>#DIV/0!</v>
      </c>
    </row>
    <row r="415" spans="24:28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 t="e">
        <f t="shared" si="52"/>
        <v>#DIV/0!</v>
      </c>
    </row>
    <row r="416" spans="24:28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 t="e">
        <f t="shared" si="52"/>
        <v>#DIV/0!</v>
      </c>
    </row>
    <row r="417" spans="24:28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 t="e">
        <f t="shared" si="52"/>
        <v>#DIV/0!</v>
      </c>
    </row>
    <row r="418" spans="24:28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 t="e">
        <f t="shared" si="52"/>
        <v>#DIV/0!</v>
      </c>
    </row>
    <row r="419" spans="24:28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 t="e">
        <f t="shared" si="52"/>
        <v>#DIV/0!</v>
      </c>
    </row>
    <row r="420" spans="24:28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 t="e">
        <f t="shared" si="52"/>
        <v>#DIV/0!</v>
      </c>
    </row>
    <row r="421" spans="24:28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 t="e">
        <f t="shared" si="52"/>
        <v>#DIV/0!</v>
      </c>
    </row>
    <row r="422" spans="24:28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 t="e">
        <f t="shared" si="52"/>
        <v>#DIV/0!</v>
      </c>
    </row>
    <row r="423" spans="24:28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 t="e">
        <f t="shared" si="52"/>
        <v>#DIV/0!</v>
      </c>
    </row>
    <row r="424" spans="24:28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 t="e">
        <f t="shared" si="52"/>
        <v>#DIV/0!</v>
      </c>
    </row>
    <row r="425" spans="24:28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 t="e">
        <f t="shared" si="52"/>
        <v>#DIV/0!</v>
      </c>
    </row>
    <row r="426" spans="24:28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 t="e">
        <f t="shared" si="52"/>
        <v>#DIV/0!</v>
      </c>
    </row>
    <row r="427" spans="24:28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 t="e">
        <f t="shared" si="52"/>
        <v>#DIV/0!</v>
      </c>
    </row>
    <row r="428" spans="24:28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 t="e">
        <f t="shared" si="52"/>
        <v>#DIV/0!</v>
      </c>
    </row>
    <row r="429" spans="24:28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 t="e">
        <f t="shared" si="52"/>
        <v>#DIV/0!</v>
      </c>
    </row>
    <row r="430" spans="24:28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 t="e">
        <f t="shared" si="52"/>
        <v>#DIV/0!</v>
      </c>
    </row>
    <row r="431" spans="24:28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 t="e">
        <f t="shared" si="52"/>
        <v>#DIV/0!</v>
      </c>
    </row>
  </sheetData>
  <mergeCells count="28">
    <mergeCell ref="R13:U14"/>
    <mergeCell ref="V13:V14"/>
    <mergeCell ref="Q15:V15"/>
    <mergeCell ref="R16:U17"/>
    <mergeCell ref="V16:V17"/>
    <mergeCell ref="C111:E111"/>
    <mergeCell ref="L111:M111"/>
    <mergeCell ref="Q18:V18"/>
    <mergeCell ref="R19:U20"/>
    <mergeCell ref="V19:V20"/>
    <mergeCell ref="Q21:V21"/>
    <mergeCell ref="R22:U23"/>
    <mergeCell ref="V22:V23"/>
    <mergeCell ref="Q24:V24"/>
    <mergeCell ref="R100:U101"/>
    <mergeCell ref="V100:V101"/>
    <mergeCell ref="C2:E2"/>
    <mergeCell ref="L2:M2"/>
    <mergeCell ref="Q3:V3"/>
    <mergeCell ref="R4:U5"/>
    <mergeCell ref="V4:V5"/>
    <mergeCell ref="Q12:V12"/>
    <mergeCell ref="Q6:V6"/>
    <mergeCell ref="R7:U8"/>
    <mergeCell ref="V7:V8"/>
    <mergeCell ref="Q9:V9"/>
    <mergeCell ref="R10:U11"/>
    <mergeCell ref="V10:V11"/>
  </mergeCells>
  <dataValidations count="1">
    <dataValidation type="list" allowBlank="1" showInputMessage="1" showErrorMessage="1" sqref="M114:M214" xr:uid="{00000000-0002-0000-0700-000000000000}">
      <formula1>$A$218:$A$230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7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7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7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7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7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theme="3" tint="0.59999389629810485"/>
  </sheetPr>
  <dimension ref="A2:AG431"/>
  <sheetViews>
    <sheetView topLeftCell="F109" zoomScale="150" workbookViewId="0">
      <selection activeCell="P122" sqref="P122"/>
    </sheetView>
  </sheetViews>
  <sheetFormatPr defaultColWidth="12" defaultRowHeight="11.25" x14ac:dyDescent="0.15"/>
  <cols>
    <col min="1" max="1" width="20.22265625" style="1" customWidth="1"/>
    <col min="2" max="2" width="14.796875" style="1" customWidth="1"/>
    <col min="3" max="3" width="17.91796875" style="1" customWidth="1"/>
    <col min="4" max="4" width="10.19140625" style="1" customWidth="1"/>
    <col min="5" max="6" width="19.3984375" style="1" customWidth="1"/>
    <col min="7" max="7" width="14.13671875" style="1" customWidth="1"/>
    <col min="8" max="8" width="15.6171875" style="1" customWidth="1"/>
    <col min="9" max="9" width="21.37109375" style="1" customWidth="1"/>
    <col min="10" max="10" width="9.53515625" style="1" customWidth="1"/>
    <col min="11" max="11" width="15.453125" style="1" customWidth="1"/>
    <col min="12" max="12" width="8.3828125" style="1" customWidth="1"/>
    <col min="13" max="14" width="27.78515625" style="1" customWidth="1"/>
    <col min="15" max="15" width="12.328125" style="1" customWidth="1"/>
    <col min="16" max="16" width="13.15234375" style="1" customWidth="1"/>
    <col min="17" max="17" width="2.13671875" style="1" bestFit="1" customWidth="1"/>
    <col min="18" max="18" width="7.3984375" style="1" customWidth="1"/>
    <col min="19" max="20" width="2.13671875" style="1" bestFit="1" customWidth="1"/>
    <col min="21" max="21" width="5.2578125" style="1" customWidth="1"/>
    <col min="22" max="22" width="4.9296875" style="1" customWidth="1"/>
    <col min="23" max="23" width="2.79296875" style="1" customWidth="1"/>
    <col min="24" max="24" width="4.2734375" style="1" customWidth="1"/>
    <col min="25" max="25" width="6.41015625" style="1" customWidth="1"/>
    <col min="26" max="26" width="8.546875" style="1" customWidth="1"/>
    <col min="27" max="27" width="8.875" style="1" customWidth="1"/>
    <col min="28" max="28" width="10.51953125" style="1" customWidth="1"/>
    <col min="29" max="29" width="5.2578125" style="1" customWidth="1"/>
    <col min="30" max="30" width="7.7265625" style="1" bestFit="1" customWidth="1"/>
    <col min="31" max="31" width="12" style="1"/>
    <col min="32" max="32" width="14.46875" style="1" customWidth="1"/>
    <col min="33" max="33" width="14.13671875" style="1" customWidth="1"/>
    <col min="34" max="16384" width="12" style="1"/>
  </cols>
  <sheetData>
    <row r="2" spans="1:33" ht="15" customHeight="1" x14ac:dyDescent="0.15">
      <c r="B2" s="129" t="s">
        <v>134</v>
      </c>
      <c r="C2" s="194">
        <f>DATE(2023,7,3)</f>
        <v>45110</v>
      </c>
      <c r="D2" s="195"/>
      <c r="E2" s="196"/>
      <c r="F2" s="67"/>
      <c r="K2" s="129" t="s">
        <v>135</v>
      </c>
      <c r="L2" s="194">
        <f>DATE(2023,7,10)</f>
        <v>45117</v>
      </c>
      <c r="M2" s="196"/>
      <c r="N2" s="67"/>
    </row>
    <row r="3" spans="1:33" ht="12.75" customHeight="1" thickBot="1" x14ac:dyDescent="0.2">
      <c r="Q3" s="197"/>
      <c r="R3" s="197"/>
      <c r="S3" s="197"/>
      <c r="T3" s="197"/>
      <c r="U3" s="197"/>
      <c r="V3" s="197"/>
    </row>
    <row r="4" spans="1:33" ht="19.5" thickBot="1" x14ac:dyDescent="0.2">
      <c r="A4" s="4" t="s">
        <v>0</v>
      </c>
      <c r="B4" s="4" t="s">
        <v>5</v>
      </c>
      <c r="C4" s="4" t="s">
        <v>3</v>
      </c>
      <c r="D4" s="4" t="s">
        <v>1</v>
      </c>
      <c r="E4" s="4" t="s">
        <v>2</v>
      </c>
      <c r="F4" s="108" t="s">
        <v>161</v>
      </c>
      <c r="G4" s="105" t="s">
        <v>4</v>
      </c>
      <c r="H4" s="12" t="s">
        <v>78</v>
      </c>
      <c r="I4" s="92" t="s">
        <v>0</v>
      </c>
      <c r="J4" s="4" t="s">
        <v>5</v>
      </c>
      <c r="K4" s="4" t="s">
        <v>3</v>
      </c>
      <c r="L4" s="4" t="s">
        <v>1</v>
      </c>
      <c r="M4" s="4" t="s">
        <v>2</v>
      </c>
      <c r="N4" s="4" t="s">
        <v>161</v>
      </c>
      <c r="O4" s="4" t="s">
        <v>4</v>
      </c>
      <c r="P4" s="12" t="s">
        <v>78</v>
      </c>
      <c r="Q4" s="6"/>
      <c r="R4" s="199"/>
      <c r="S4" s="199"/>
      <c r="T4" s="199"/>
      <c r="U4" s="199"/>
      <c r="V4" s="198"/>
      <c r="X4" s="7" t="str">
        <f>A218</f>
        <v>Rabat</v>
      </c>
      <c r="Y4" s="7">
        <f>SUMIF(E:E,A218,D:D)</f>
        <v>0</v>
      </c>
      <c r="Z4" s="7">
        <f>SUMIF(M:M,A218,L:L)</f>
        <v>0</v>
      </c>
      <c r="AA4" s="7">
        <f>SUM(Y4:Z4)</f>
        <v>0</v>
      </c>
      <c r="AB4" s="72">
        <f>AA4/$AD$4</f>
        <v>0</v>
      </c>
      <c r="AD4" s="71">
        <f>SUM(AA:AA)</f>
        <v>510</v>
      </c>
      <c r="AF4" s="109" t="s">
        <v>162</v>
      </c>
      <c r="AG4" s="109" t="s">
        <v>8</v>
      </c>
    </row>
    <row r="5" spans="1:33" ht="13.5" customHeight="1" thickBot="1" x14ac:dyDescent="0.2">
      <c r="A5" s="103"/>
      <c r="B5" s="126" t="str">
        <f>IF(A5="","",VLOOKUP(A5,'Rég clients'!A:B,2,0))</f>
        <v/>
      </c>
      <c r="C5" s="123"/>
      <c r="D5" s="123"/>
      <c r="E5" s="124"/>
      <c r="F5" s="125"/>
      <c r="G5" s="106" t="e">
        <f>B5*D5</f>
        <v>#VALUE!</v>
      </c>
      <c r="H5" s="104" t="e">
        <f>SUM(G5:G11)</f>
        <v>#VALUE!</v>
      </c>
      <c r="I5" s="107" t="s">
        <v>178</v>
      </c>
      <c r="J5" s="128">
        <f>IF(I5="","",VLOOKUP(I5,'Rég clients'!A:B,2,0))</f>
        <v>150</v>
      </c>
      <c r="K5" s="123">
        <v>1</v>
      </c>
      <c r="L5" s="123">
        <v>7</v>
      </c>
      <c r="M5" s="123" t="s">
        <v>177</v>
      </c>
      <c r="N5" s="123"/>
      <c r="O5" s="3">
        <f>J5*L5</f>
        <v>1050</v>
      </c>
      <c r="P5" s="54">
        <f>SUM(O5:O11)</f>
        <v>10510</v>
      </c>
      <c r="Q5" s="6"/>
      <c r="R5" s="199"/>
      <c r="S5" s="199"/>
      <c r="T5" s="199"/>
      <c r="U5" s="199"/>
      <c r="V5" s="198"/>
      <c r="X5" s="7" t="str">
        <f t="shared" ref="X5:X68" si="0">A219</f>
        <v>Frigo rte MEK</v>
      </c>
      <c r="Y5" s="7">
        <f t="shared" ref="Y5:Y68" si="1">SUMIF(E:E,A219,D:D)</f>
        <v>187</v>
      </c>
      <c r="Z5" s="7">
        <f t="shared" ref="Z5:Z68" si="2">SUMIF(M:M,A219,L:L)</f>
        <v>309</v>
      </c>
      <c r="AA5" s="7">
        <f t="shared" ref="AA5:AA68" si="3">SUM(Y5:Z5)</f>
        <v>496</v>
      </c>
      <c r="AB5" s="72">
        <f t="shared" ref="AB5:AB68" si="4">AA5/$AD$4</f>
        <v>0.97254901960784312</v>
      </c>
      <c r="AD5" s="74">
        <f>SUM(AB4:AB431)</f>
        <v>1</v>
      </c>
      <c r="AF5" s="127">
        <f>achats!V3</f>
        <v>0</v>
      </c>
      <c r="AG5" s="127">
        <f>(SUMIF(F:F,AF5,G:G))+(SUMIF(N:N,AF5,O:O))</f>
        <v>0</v>
      </c>
    </row>
    <row r="6" spans="1:33" ht="12" customHeight="1" x14ac:dyDescent="0.15">
      <c r="A6" s="103"/>
      <c r="B6" s="126" t="str">
        <f>IF(A6="","",VLOOKUP(A6,'Rég clients'!A:B,2,0))</f>
        <v/>
      </c>
      <c r="C6" s="123"/>
      <c r="D6" s="123"/>
      <c r="E6" s="124"/>
      <c r="F6" s="125"/>
      <c r="G6" s="106" t="e">
        <f t="shared" ref="G6:G69" si="5">B6*D6</f>
        <v>#VALUE!</v>
      </c>
      <c r="I6" s="107" t="s">
        <v>181</v>
      </c>
      <c r="J6" s="128">
        <f>IF(I6="","",VLOOKUP(I6,'Rég clients'!A:B,2,0))</f>
        <v>100</v>
      </c>
      <c r="K6" s="123">
        <v>1</v>
      </c>
      <c r="L6" s="123">
        <v>7</v>
      </c>
      <c r="M6" s="123" t="s">
        <v>177</v>
      </c>
      <c r="N6" s="123"/>
      <c r="O6" s="3">
        <f t="shared" ref="O6:O69" si="6">J6*L6</f>
        <v>700</v>
      </c>
      <c r="Q6" s="197"/>
      <c r="R6" s="197"/>
      <c r="S6" s="197"/>
      <c r="T6" s="197"/>
      <c r="U6" s="197"/>
      <c r="V6" s="197"/>
      <c r="X6" s="7" t="str">
        <f t="shared" si="0"/>
        <v>Bab ftouh</v>
      </c>
      <c r="Y6" s="7">
        <f t="shared" si="1"/>
        <v>7</v>
      </c>
      <c r="Z6" s="7">
        <f t="shared" si="2"/>
        <v>7</v>
      </c>
      <c r="AA6" s="7">
        <f t="shared" si="3"/>
        <v>14</v>
      </c>
      <c r="AB6" s="72">
        <f t="shared" si="4"/>
        <v>2.7450980392156862E-2</v>
      </c>
      <c r="AF6" s="127">
        <f>achats!V4</f>
        <v>0</v>
      </c>
      <c r="AG6" s="127">
        <f t="shared" ref="AG6:AG69" si="7">(SUMIF(F:F,AF6,G:G))+(SUMIF(N:N,AF6,O:O))</f>
        <v>0</v>
      </c>
    </row>
    <row r="7" spans="1:33" ht="12" customHeight="1" x14ac:dyDescent="0.15">
      <c r="A7" s="103"/>
      <c r="B7" s="126" t="str">
        <f>IF(A7="","",VLOOKUP(A7,'Rég clients'!A:B,2,0))</f>
        <v/>
      </c>
      <c r="C7" s="123"/>
      <c r="D7" s="123"/>
      <c r="E7" s="124"/>
      <c r="F7" s="125"/>
      <c r="G7" s="106" t="e">
        <f t="shared" si="5"/>
        <v>#VALUE!</v>
      </c>
      <c r="I7" s="107" t="s">
        <v>183</v>
      </c>
      <c r="J7" s="128">
        <f>IF(I7="","",VLOOKUP(I7,'Rég clients'!A:B,2,0))</f>
        <v>90</v>
      </c>
      <c r="K7" s="123">
        <v>1</v>
      </c>
      <c r="L7" s="123">
        <v>7</v>
      </c>
      <c r="M7" s="123" t="s">
        <v>177</v>
      </c>
      <c r="N7" s="123"/>
      <c r="O7" s="3">
        <f t="shared" si="6"/>
        <v>630</v>
      </c>
      <c r="Q7" s="6"/>
      <c r="R7" s="199"/>
      <c r="S7" s="199"/>
      <c r="T7" s="199"/>
      <c r="U7" s="199"/>
      <c r="V7" s="198"/>
      <c r="X7" s="7" t="str">
        <f t="shared" si="0"/>
        <v>ferme ghomari</v>
      </c>
      <c r="Y7" s="7">
        <f t="shared" si="1"/>
        <v>0</v>
      </c>
      <c r="Z7" s="7">
        <f t="shared" si="2"/>
        <v>0</v>
      </c>
      <c r="AA7" s="7">
        <f t="shared" si="3"/>
        <v>0</v>
      </c>
      <c r="AB7" s="72">
        <f t="shared" si="4"/>
        <v>0</v>
      </c>
      <c r="AF7" s="127">
        <f>achats!V5</f>
        <v>0</v>
      </c>
      <c r="AG7" s="127">
        <f t="shared" si="7"/>
        <v>0</v>
      </c>
    </row>
    <row r="8" spans="1:33" ht="13.5" customHeight="1" x14ac:dyDescent="0.15">
      <c r="A8" s="103"/>
      <c r="B8" s="126" t="str">
        <f>IF(A8="","",VLOOKUP(A8,'Rég clients'!A:B,2,0))</f>
        <v/>
      </c>
      <c r="C8" s="123"/>
      <c r="D8" s="123"/>
      <c r="E8" s="124"/>
      <c r="F8" s="125"/>
      <c r="G8" s="106" t="e">
        <f t="shared" si="5"/>
        <v>#VALUE!</v>
      </c>
      <c r="I8" s="107" t="s">
        <v>179</v>
      </c>
      <c r="J8" s="128">
        <f>IF(I8="","",VLOOKUP(I8,'Rég clients'!A:B,2,0))</f>
        <v>100</v>
      </c>
      <c r="K8" s="123">
        <v>1</v>
      </c>
      <c r="L8" s="123">
        <v>8</v>
      </c>
      <c r="M8" s="123" t="s">
        <v>177</v>
      </c>
      <c r="N8" s="123"/>
      <c r="O8" s="3">
        <f t="shared" si="6"/>
        <v>800</v>
      </c>
      <c r="Q8" s="6"/>
      <c r="R8" s="199"/>
      <c r="S8" s="199"/>
      <c r="T8" s="199"/>
      <c r="U8" s="199"/>
      <c r="V8" s="198"/>
      <c r="X8" s="7">
        <f t="shared" si="0"/>
        <v>0</v>
      </c>
      <c r="Y8" s="7">
        <f t="shared" si="1"/>
        <v>0</v>
      </c>
      <c r="Z8" s="7">
        <f t="shared" si="2"/>
        <v>0</v>
      </c>
      <c r="AA8" s="7">
        <f t="shared" si="3"/>
        <v>0</v>
      </c>
      <c r="AB8" s="72">
        <f t="shared" si="4"/>
        <v>0</v>
      </c>
      <c r="AF8" s="127">
        <f>achats!V6</f>
        <v>0</v>
      </c>
      <c r="AG8" s="127">
        <f t="shared" si="7"/>
        <v>0</v>
      </c>
    </row>
    <row r="9" spans="1:33" ht="12" customHeight="1" x14ac:dyDescent="0.15">
      <c r="A9" s="103"/>
      <c r="B9" s="126" t="str">
        <f>IF(A9="","",VLOOKUP(A9,'Rég clients'!A:B,2,0))</f>
        <v/>
      </c>
      <c r="C9" s="123"/>
      <c r="D9" s="123"/>
      <c r="E9" s="124"/>
      <c r="F9" s="125"/>
      <c r="G9" s="106" t="e">
        <f t="shared" si="5"/>
        <v>#VALUE!</v>
      </c>
      <c r="I9" s="107" t="s">
        <v>189</v>
      </c>
      <c r="J9" s="128">
        <f>IF(I9="","",VLOOKUP(I9,'Rég clients'!A:B,2,0))</f>
        <v>70</v>
      </c>
      <c r="K9" s="123">
        <v>1</v>
      </c>
      <c r="L9" s="123">
        <v>7</v>
      </c>
      <c r="M9" s="123" t="s">
        <v>177</v>
      </c>
      <c r="N9" s="123"/>
      <c r="O9" s="3">
        <f t="shared" si="6"/>
        <v>490</v>
      </c>
      <c r="Q9" s="197"/>
      <c r="R9" s="197"/>
      <c r="S9" s="197"/>
      <c r="T9" s="197"/>
      <c r="U9" s="197"/>
      <c r="V9" s="197"/>
      <c r="X9" s="7">
        <f t="shared" si="0"/>
        <v>0</v>
      </c>
      <c r="Y9" s="7">
        <f t="shared" si="1"/>
        <v>0</v>
      </c>
      <c r="Z9" s="7">
        <f t="shared" si="2"/>
        <v>0</v>
      </c>
      <c r="AA9" s="7">
        <f t="shared" si="3"/>
        <v>0</v>
      </c>
      <c r="AB9" s="72">
        <f t="shared" si="4"/>
        <v>0</v>
      </c>
      <c r="AF9" s="127">
        <f>achats!V7</f>
        <v>0</v>
      </c>
      <c r="AG9" s="127">
        <f t="shared" si="7"/>
        <v>0</v>
      </c>
    </row>
    <row r="10" spans="1:33" ht="12" customHeight="1" x14ac:dyDescent="0.15">
      <c r="A10" s="103"/>
      <c r="B10" s="126" t="str">
        <f>IF(A10="","",VLOOKUP(A10,'Rég clients'!A:B,2,0))</f>
        <v/>
      </c>
      <c r="C10" s="123"/>
      <c r="D10" s="123"/>
      <c r="E10" s="124"/>
      <c r="F10" s="125"/>
      <c r="G10" s="106" t="e">
        <f t="shared" si="5"/>
        <v>#VALUE!</v>
      </c>
      <c r="I10" s="107" t="s">
        <v>185</v>
      </c>
      <c r="J10" s="128">
        <f>IF(I10="","",VLOOKUP(I10,'Rég clients'!A:B,2,0))</f>
        <v>140</v>
      </c>
      <c r="K10" s="123">
        <v>1</v>
      </c>
      <c r="L10" s="123">
        <v>6</v>
      </c>
      <c r="M10" s="123" t="s">
        <v>177</v>
      </c>
      <c r="N10" s="123"/>
      <c r="O10" s="3">
        <f t="shared" si="6"/>
        <v>840</v>
      </c>
      <c r="Q10" s="6"/>
      <c r="R10" s="199"/>
      <c r="S10" s="199"/>
      <c r="T10" s="199"/>
      <c r="U10" s="199"/>
      <c r="V10" s="198"/>
      <c r="X10" s="7">
        <f t="shared" si="0"/>
        <v>0</v>
      </c>
      <c r="Y10" s="7">
        <f t="shared" si="1"/>
        <v>0</v>
      </c>
      <c r="Z10" s="7">
        <f t="shared" si="2"/>
        <v>0</v>
      </c>
      <c r="AA10" s="7">
        <f t="shared" si="3"/>
        <v>0</v>
      </c>
      <c r="AB10" s="72">
        <f t="shared" si="4"/>
        <v>0</v>
      </c>
      <c r="AF10" s="127">
        <f>achats!V8</f>
        <v>0</v>
      </c>
      <c r="AG10" s="127">
        <f t="shared" si="7"/>
        <v>0</v>
      </c>
    </row>
    <row r="11" spans="1:33" ht="13.5" customHeight="1" x14ac:dyDescent="0.15">
      <c r="A11" s="103"/>
      <c r="B11" s="126" t="str">
        <f>IF(A11="","",VLOOKUP(A11,'Rég clients'!A:B,2,0))</f>
        <v/>
      </c>
      <c r="C11" s="123"/>
      <c r="D11" s="123"/>
      <c r="E11" s="124"/>
      <c r="F11" s="125"/>
      <c r="G11" s="106" t="e">
        <f t="shared" si="5"/>
        <v>#VALUE!</v>
      </c>
      <c r="I11" s="107" t="s">
        <v>180</v>
      </c>
      <c r="J11" s="128">
        <f>IF(I11="","",VLOOKUP(I11,'Rég clients'!A:B,2,0))</f>
        <v>100</v>
      </c>
      <c r="K11" s="123">
        <v>1</v>
      </c>
      <c r="L11" s="123">
        <v>60</v>
      </c>
      <c r="M11" s="123" t="s">
        <v>177</v>
      </c>
      <c r="N11" s="123"/>
      <c r="O11" s="3">
        <f t="shared" si="6"/>
        <v>6000</v>
      </c>
      <c r="Q11" s="6"/>
      <c r="R11" s="199"/>
      <c r="S11" s="199"/>
      <c r="T11" s="199"/>
      <c r="U11" s="199"/>
      <c r="V11" s="198"/>
      <c r="X11" s="7">
        <f t="shared" si="0"/>
        <v>0</v>
      </c>
      <c r="Y11" s="7">
        <f t="shared" si="1"/>
        <v>0</v>
      </c>
      <c r="Z11" s="7">
        <f t="shared" si="2"/>
        <v>0</v>
      </c>
      <c r="AA11" s="7">
        <f t="shared" si="3"/>
        <v>0</v>
      </c>
      <c r="AB11" s="72">
        <f t="shared" si="4"/>
        <v>0</v>
      </c>
      <c r="AF11" s="127">
        <f>achats!V9</f>
        <v>0</v>
      </c>
      <c r="AG11" s="127">
        <f t="shared" si="7"/>
        <v>0</v>
      </c>
    </row>
    <row r="12" spans="1:33" ht="12" customHeight="1" x14ac:dyDescent="0.15">
      <c r="A12" s="103"/>
      <c r="B12" s="126" t="str">
        <f>IF(A12="","",VLOOKUP(A12,'Rég clients'!A:B,2,0))</f>
        <v/>
      </c>
      <c r="C12" s="123"/>
      <c r="D12" s="123"/>
      <c r="E12" s="124"/>
      <c r="F12" s="125"/>
      <c r="G12" s="106" t="e">
        <f t="shared" si="5"/>
        <v>#VALUE!</v>
      </c>
      <c r="I12" s="107"/>
      <c r="J12" s="128" t="str">
        <f>IF(I12="","",VLOOKUP(I12,'Rég clients'!A:B,2,0))</f>
        <v/>
      </c>
      <c r="K12" s="123"/>
      <c r="L12" s="123"/>
      <c r="M12" s="123"/>
      <c r="N12" s="123"/>
      <c r="O12" s="3" t="e">
        <f t="shared" si="6"/>
        <v>#VALUE!</v>
      </c>
      <c r="Q12" s="197"/>
      <c r="R12" s="197"/>
      <c r="S12" s="197"/>
      <c r="T12" s="197"/>
      <c r="U12" s="197"/>
      <c r="V12" s="197"/>
      <c r="X12" s="7">
        <f t="shared" si="0"/>
        <v>0</v>
      </c>
      <c r="Y12" s="7">
        <f t="shared" si="1"/>
        <v>0</v>
      </c>
      <c r="Z12" s="7">
        <f t="shared" si="2"/>
        <v>0</v>
      </c>
      <c r="AA12" s="7">
        <f t="shared" si="3"/>
        <v>0</v>
      </c>
      <c r="AB12" s="72">
        <f t="shared" si="4"/>
        <v>0</v>
      </c>
      <c r="AF12" s="127">
        <f>achats!V10</f>
        <v>0</v>
      </c>
      <c r="AG12" s="127">
        <f t="shared" si="7"/>
        <v>0</v>
      </c>
    </row>
    <row r="13" spans="1:33" ht="12" customHeight="1" x14ac:dyDescent="0.15">
      <c r="A13" s="103"/>
      <c r="B13" s="126" t="str">
        <f>IF(A13="","",VLOOKUP(A13,'Rég clients'!A:B,2,0))</f>
        <v/>
      </c>
      <c r="C13" s="123"/>
      <c r="D13" s="123"/>
      <c r="E13" s="124"/>
      <c r="F13" s="125"/>
      <c r="G13" s="106" t="e">
        <f t="shared" si="5"/>
        <v>#VALUE!</v>
      </c>
      <c r="I13" s="107"/>
      <c r="J13" s="128" t="str">
        <f>IF(I13="","",VLOOKUP(I13,'Rég clients'!A:B,2,0))</f>
        <v/>
      </c>
      <c r="K13" s="123"/>
      <c r="L13" s="123"/>
      <c r="M13" s="123"/>
      <c r="N13" s="123"/>
      <c r="O13" s="3" t="e">
        <f t="shared" si="6"/>
        <v>#VALUE!</v>
      </c>
      <c r="Q13" s="6"/>
      <c r="R13" s="199"/>
      <c r="S13" s="199"/>
      <c r="T13" s="199"/>
      <c r="U13" s="199"/>
      <c r="V13" s="198"/>
      <c r="X13" s="7">
        <f t="shared" si="0"/>
        <v>0</v>
      </c>
      <c r="Y13" s="7">
        <f t="shared" si="1"/>
        <v>0</v>
      </c>
      <c r="Z13" s="7">
        <f t="shared" si="2"/>
        <v>0</v>
      </c>
      <c r="AA13" s="7">
        <f t="shared" si="3"/>
        <v>0</v>
      </c>
      <c r="AB13" s="72">
        <f t="shared" si="4"/>
        <v>0</v>
      </c>
      <c r="AF13" s="127">
        <f>achats!V11</f>
        <v>0</v>
      </c>
      <c r="AG13" s="127">
        <f t="shared" si="7"/>
        <v>0</v>
      </c>
    </row>
    <row r="14" spans="1:33" ht="12" customHeight="1" x14ac:dyDescent="0.15">
      <c r="A14" s="103"/>
      <c r="B14" s="126" t="str">
        <f>IF(A14="","",VLOOKUP(A14,'Rég clients'!A:B,2,0))</f>
        <v/>
      </c>
      <c r="C14" s="123"/>
      <c r="D14" s="123"/>
      <c r="E14" s="124"/>
      <c r="F14" s="125"/>
      <c r="G14" s="106" t="e">
        <f t="shared" si="5"/>
        <v>#VALUE!</v>
      </c>
      <c r="I14" s="107"/>
      <c r="J14" s="128" t="str">
        <f>IF(I14="","",VLOOKUP(I14,'Rég clients'!A:B,2,0))</f>
        <v/>
      </c>
      <c r="K14" s="123"/>
      <c r="L14" s="123"/>
      <c r="M14" s="123"/>
      <c r="N14" s="123"/>
      <c r="O14" s="3" t="e">
        <f t="shared" si="6"/>
        <v>#VALUE!</v>
      </c>
      <c r="Q14" s="6"/>
      <c r="R14" s="199"/>
      <c r="S14" s="199"/>
      <c r="T14" s="199"/>
      <c r="U14" s="199"/>
      <c r="V14" s="198"/>
      <c r="X14" s="7">
        <f t="shared" si="0"/>
        <v>0</v>
      </c>
      <c r="Y14" s="7">
        <f t="shared" si="1"/>
        <v>0</v>
      </c>
      <c r="Z14" s="7">
        <f t="shared" si="2"/>
        <v>0</v>
      </c>
      <c r="AA14" s="7">
        <f t="shared" si="3"/>
        <v>0</v>
      </c>
      <c r="AB14" s="72">
        <f t="shared" si="4"/>
        <v>0</v>
      </c>
      <c r="AF14" s="127">
        <f>achats!V12</f>
        <v>0</v>
      </c>
      <c r="AG14" s="127">
        <f t="shared" si="7"/>
        <v>0</v>
      </c>
    </row>
    <row r="15" spans="1:33" ht="12" customHeight="1" x14ac:dyDescent="0.15">
      <c r="A15" s="103"/>
      <c r="B15" s="126" t="str">
        <f>IF(A15="","",VLOOKUP(A15,'Rég clients'!A:B,2,0))</f>
        <v/>
      </c>
      <c r="C15" s="123"/>
      <c r="D15" s="123"/>
      <c r="E15" s="124"/>
      <c r="F15" s="125"/>
      <c r="G15" s="106" t="e">
        <f t="shared" si="5"/>
        <v>#VALUE!</v>
      </c>
      <c r="I15" s="107"/>
      <c r="J15" s="128" t="str">
        <f>IF(I15="","",VLOOKUP(I15,'Rég clients'!A:B,2,0))</f>
        <v/>
      </c>
      <c r="K15" s="123"/>
      <c r="L15" s="123"/>
      <c r="M15" s="123"/>
      <c r="N15" s="123"/>
      <c r="O15" s="3" t="e">
        <f t="shared" si="6"/>
        <v>#VALUE!</v>
      </c>
      <c r="Q15" s="197"/>
      <c r="R15" s="197"/>
      <c r="S15" s="197"/>
      <c r="T15" s="197"/>
      <c r="U15" s="197"/>
      <c r="V15" s="197"/>
      <c r="X15" s="7">
        <f t="shared" si="0"/>
        <v>0</v>
      </c>
      <c r="Y15" s="7">
        <f t="shared" si="1"/>
        <v>0</v>
      </c>
      <c r="Z15" s="7">
        <f t="shared" si="2"/>
        <v>0</v>
      </c>
      <c r="AA15" s="7">
        <f t="shared" si="3"/>
        <v>0</v>
      </c>
      <c r="AB15" s="72">
        <f t="shared" si="4"/>
        <v>0</v>
      </c>
      <c r="AF15" s="127">
        <f>achats!V13</f>
        <v>0</v>
      </c>
      <c r="AG15" s="127">
        <f t="shared" si="7"/>
        <v>0</v>
      </c>
    </row>
    <row r="16" spans="1:33" ht="12" customHeight="1" x14ac:dyDescent="0.15">
      <c r="A16" s="103"/>
      <c r="B16" s="126" t="str">
        <f>IF(A16="","",VLOOKUP(A16,'Rég clients'!A:B,2,0))</f>
        <v/>
      </c>
      <c r="C16" s="123"/>
      <c r="D16" s="123"/>
      <c r="E16" s="124"/>
      <c r="F16" s="125"/>
      <c r="G16" s="106" t="e">
        <f t="shared" si="5"/>
        <v>#VALUE!</v>
      </c>
      <c r="I16" s="107"/>
      <c r="J16" s="128" t="str">
        <f>IF(I16="","",VLOOKUP(I16,'Rég clients'!A:B,2,0))</f>
        <v/>
      </c>
      <c r="K16" s="123"/>
      <c r="L16" s="123"/>
      <c r="M16" s="123"/>
      <c r="N16" s="123"/>
      <c r="O16" s="3" t="e">
        <f t="shared" si="6"/>
        <v>#VALUE!</v>
      </c>
      <c r="R16" s="197"/>
      <c r="S16" s="197"/>
      <c r="T16" s="197"/>
      <c r="U16" s="197"/>
      <c r="V16" s="197"/>
      <c r="X16" s="7">
        <f t="shared" si="0"/>
        <v>0</v>
      </c>
      <c r="Y16" s="7">
        <f t="shared" si="1"/>
        <v>0</v>
      </c>
      <c r="Z16" s="7">
        <f t="shared" si="2"/>
        <v>0</v>
      </c>
      <c r="AA16" s="7">
        <f t="shared" si="3"/>
        <v>0</v>
      </c>
      <c r="AB16" s="72">
        <f t="shared" si="4"/>
        <v>0</v>
      </c>
      <c r="AF16" s="127">
        <f>achats!V14</f>
        <v>0</v>
      </c>
      <c r="AG16" s="127">
        <f t="shared" si="7"/>
        <v>0</v>
      </c>
    </row>
    <row r="17" spans="1:33" ht="12" customHeight="1" x14ac:dyDescent="0.15">
      <c r="A17" s="103"/>
      <c r="B17" s="126" t="str">
        <f>IF(A17="","",VLOOKUP(A17,'Rég clients'!A:B,2,0))</f>
        <v/>
      </c>
      <c r="C17" s="123"/>
      <c r="D17" s="123"/>
      <c r="E17" s="124"/>
      <c r="F17" s="125"/>
      <c r="G17" s="106" t="e">
        <f t="shared" si="5"/>
        <v>#VALUE!</v>
      </c>
      <c r="I17" s="107"/>
      <c r="J17" s="128" t="str">
        <f>IF(I17="","",VLOOKUP(I17,'Rég clients'!A:B,2,0))</f>
        <v/>
      </c>
      <c r="K17" s="123"/>
      <c r="L17" s="123"/>
      <c r="M17" s="123"/>
      <c r="N17" s="123"/>
      <c r="O17" s="3" t="e">
        <f t="shared" si="6"/>
        <v>#VALUE!</v>
      </c>
      <c r="R17" s="197"/>
      <c r="S17" s="197"/>
      <c r="T17" s="197"/>
      <c r="U17" s="197"/>
      <c r="V17" s="197"/>
      <c r="X17" s="7">
        <f t="shared" si="0"/>
        <v>0</v>
      </c>
      <c r="Y17" s="7">
        <f t="shared" si="1"/>
        <v>0</v>
      </c>
      <c r="Z17" s="7">
        <f t="shared" si="2"/>
        <v>0</v>
      </c>
      <c r="AA17" s="7">
        <f t="shared" si="3"/>
        <v>0</v>
      </c>
      <c r="AB17" s="72">
        <f t="shared" si="4"/>
        <v>0</v>
      </c>
      <c r="AF17" s="127">
        <f>achats!V15</f>
        <v>0</v>
      </c>
      <c r="AG17" s="127">
        <f t="shared" si="7"/>
        <v>0</v>
      </c>
    </row>
    <row r="18" spans="1:33" ht="12" customHeight="1" x14ac:dyDescent="0.15">
      <c r="A18" s="103"/>
      <c r="B18" s="126" t="str">
        <f>IF(A18="","",VLOOKUP(A18,'Rég clients'!A:B,2,0))</f>
        <v/>
      </c>
      <c r="C18" s="123"/>
      <c r="D18" s="123"/>
      <c r="E18" s="124"/>
      <c r="F18" s="125"/>
      <c r="G18" s="106" t="e">
        <f t="shared" si="5"/>
        <v>#VALUE!</v>
      </c>
      <c r="I18" s="107"/>
      <c r="J18" s="128" t="str">
        <f>IF(I18="","",VLOOKUP(I18,'Rég clients'!A:B,2,0))</f>
        <v/>
      </c>
      <c r="K18" s="123"/>
      <c r="L18" s="123"/>
      <c r="M18" s="123"/>
      <c r="N18" s="123"/>
      <c r="O18" s="3" t="e">
        <f t="shared" si="6"/>
        <v>#VALUE!</v>
      </c>
      <c r="Q18" s="197"/>
      <c r="R18" s="197"/>
      <c r="S18" s="197"/>
      <c r="T18" s="197"/>
      <c r="U18" s="197"/>
      <c r="V18" s="197"/>
      <c r="X18" s="7">
        <f t="shared" si="0"/>
        <v>0</v>
      </c>
      <c r="Y18" s="7">
        <f t="shared" si="1"/>
        <v>0</v>
      </c>
      <c r="Z18" s="7">
        <f t="shared" si="2"/>
        <v>0</v>
      </c>
      <c r="AA18" s="7">
        <f t="shared" si="3"/>
        <v>0</v>
      </c>
      <c r="AB18" s="72">
        <f t="shared" si="4"/>
        <v>0</v>
      </c>
      <c r="AF18" s="127">
        <f>achats!V16</f>
        <v>0</v>
      </c>
      <c r="AG18" s="127">
        <f t="shared" si="7"/>
        <v>0</v>
      </c>
    </row>
    <row r="19" spans="1:33" ht="12" customHeight="1" x14ac:dyDescent="0.15">
      <c r="A19" s="103"/>
      <c r="B19" s="126" t="str">
        <f>IF(A19="","",VLOOKUP(A19,'Rég clients'!A:B,2,0))</f>
        <v/>
      </c>
      <c r="C19" s="123"/>
      <c r="D19" s="123"/>
      <c r="E19" s="124"/>
      <c r="F19" s="125"/>
      <c r="G19" s="106" t="e">
        <f t="shared" si="5"/>
        <v>#VALUE!</v>
      </c>
      <c r="I19" s="107"/>
      <c r="J19" s="128" t="str">
        <f>IF(I19="","",VLOOKUP(I19,'Rég clients'!A:B,2,0))</f>
        <v/>
      </c>
      <c r="K19" s="123"/>
      <c r="L19" s="123"/>
      <c r="M19" s="123"/>
      <c r="N19" s="123"/>
      <c r="O19" s="3" t="e">
        <f t="shared" si="6"/>
        <v>#VALUE!</v>
      </c>
      <c r="R19" s="197"/>
      <c r="S19" s="197"/>
      <c r="T19" s="197"/>
      <c r="U19" s="197"/>
      <c r="V19" s="197"/>
      <c r="X19" s="7">
        <f t="shared" si="0"/>
        <v>0</v>
      </c>
      <c r="Y19" s="7">
        <f t="shared" si="1"/>
        <v>0</v>
      </c>
      <c r="Z19" s="7">
        <f t="shared" si="2"/>
        <v>0</v>
      </c>
      <c r="AA19" s="7">
        <f t="shared" si="3"/>
        <v>0</v>
      </c>
      <c r="AB19" s="72">
        <f t="shared" si="4"/>
        <v>0</v>
      </c>
      <c r="AF19" s="127">
        <f>achats!V17</f>
        <v>0</v>
      </c>
      <c r="AG19" s="127">
        <f t="shared" si="7"/>
        <v>0</v>
      </c>
    </row>
    <row r="20" spans="1:33" ht="12" customHeight="1" x14ac:dyDescent="0.15">
      <c r="A20" s="103"/>
      <c r="B20" s="126" t="str">
        <f>IF(A20="","",VLOOKUP(A20,'Rég clients'!A:B,2,0))</f>
        <v/>
      </c>
      <c r="C20" s="123"/>
      <c r="D20" s="123"/>
      <c r="E20" s="124"/>
      <c r="F20" s="125"/>
      <c r="G20" s="106" t="e">
        <f t="shared" si="5"/>
        <v>#VALUE!</v>
      </c>
      <c r="I20" s="107"/>
      <c r="J20" s="128" t="str">
        <f>IF(I20="","",VLOOKUP(I20,'Rég clients'!A:B,2,0))</f>
        <v/>
      </c>
      <c r="K20" s="123"/>
      <c r="L20" s="123"/>
      <c r="M20" s="123"/>
      <c r="N20" s="123"/>
      <c r="O20" s="3" t="e">
        <f t="shared" si="6"/>
        <v>#VALUE!</v>
      </c>
      <c r="R20" s="197"/>
      <c r="S20" s="197"/>
      <c r="T20" s="197"/>
      <c r="U20" s="197"/>
      <c r="V20" s="197"/>
      <c r="X20" s="7">
        <f t="shared" si="0"/>
        <v>0</v>
      </c>
      <c r="Y20" s="7">
        <f t="shared" si="1"/>
        <v>0</v>
      </c>
      <c r="Z20" s="7">
        <f t="shared" si="2"/>
        <v>0</v>
      </c>
      <c r="AA20" s="7">
        <f t="shared" si="3"/>
        <v>0</v>
      </c>
      <c r="AB20" s="72">
        <f t="shared" si="4"/>
        <v>0</v>
      </c>
      <c r="AF20" s="127">
        <f>achats!V18</f>
        <v>0</v>
      </c>
      <c r="AG20" s="127">
        <f t="shared" si="7"/>
        <v>0</v>
      </c>
    </row>
    <row r="21" spans="1:33" ht="12" customHeight="1" x14ac:dyDescent="0.15">
      <c r="A21" s="103"/>
      <c r="B21" s="126" t="str">
        <f>IF(A21="","",VLOOKUP(A21,'Rég clients'!A:B,2,0))</f>
        <v/>
      </c>
      <c r="C21" s="123"/>
      <c r="D21" s="123"/>
      <c r="E21" s="124"/>
      <c r="F21" s="125"/>
      <c r="G21" s="106" t="e">
        <f t="shared" si="5"/>
        <v>#VALUE!</v>
      </c>
      <c r="I21" s="107"/>
      <c r="J21" s="128" t="str">
        <f>IF(I21="","",VLOOKUP(I21,'Rég clients'!A:B,2,0))</f>
        <v/>
      </c>
      <c r="K21" s="123"/>
      <c r="L21" s="123"/>
      <c r="M21" s="123"/>
      <c r="N21" s="123"/>
      <c r="O21" s="3" t="e">
        <f t="shared" si="6"/>
        <v>#VALUE!</v>
      </c>
      <c r="Q21" s="197"/>
      <c r="R21" s="197"/>
      <c r="S21" s="197"/>
      <c r="T21" s="197"/>
      <c r="U21" s="197"/>
      <c r="V21" s="197"/>
      <c r="X21" s="7">
        <f t="shared" si="0"/>
        <v>0</v>
      </c>
      <c r="Y21" s="7">
        <f t="shared" si="1"/>
        <v>0</v>
      </c>
      <c r="Z21" s="7">
        <f t="shared" si="2"/>
        <v>0</v>
      </c>
      <c r="AA21" s="7">
        <f t="shared" si="3"/>
        <v>0</v>
      </c>
      <c r="AB21" s="72">
        <f t="shared" si="4"/>
        <v>0</v>
      </c>
      <c r="AF21" s="127">
        <f>achats!V19</f>
        <v>0</v>
      </c>
      <c r="AG21" s="127">
        <f t="shared" si="7"/>
        <v>0</v>
      </c>
    </row>
    <row r="22" spans="1:33" ht="12" customHeight="1" x14ac:dyDescent="0.15">
      <c r="A22" s="103"/>
      <c r="B22" s="126" t="str">
        <f>IF(A22="","",VLOOKUP(A22,'Rég clients'!A:B,2,0))</f>
        <v/>
      </c>
      <c r="C22" s="123"/>
      <c r="D22" s="123"/>
      <c r="E22" s="124"/>
      <c r="F22" s="125"/>
      <c r="G22" s="106" t="e">
        <f t="shared" si="5"/>
        <v>#VALUE!</v>
      </c>
      <c r="I22" s="107"/>
      <c r="J22" s="128" t="str">
        <f>IF(I22="","",VLOOKUP(I22,'Rég clients'!A:B,2,0))</f>
        <v/>
      </c>
      <c r="K22" s="123"/>
      <c r="L22" s="123"/>
      <c r="M22" s="123"/>
      <c r="N22" s="123"/>
      <c r="O22" s="3" t="e">
        <f t="shared" si="6"/>
        <v>#VALUE!</v>
      </c>
      <c r="R22" s="197"/>
      <c r="S22" s="197"/>
      <c r="T22" s="197"/>
      <c r="U22" s="197"/>
      <c r="V22" s="197"/>
      <c r="X22" s="7">
        <f t="shared" si="0"/>
        <v>0</v>
      </c>
      <c r="Y22" s="7">
        <f t="shared" si="1"/>
        <v>0</v>
      </c>
      <c r="Z22" s="7">
        <f t="shared" si="2"/>
        <v>0</v>
      </c>
      <c r="AA22" s="7">
        <f t="shared" si="3"/>
        <v>0</v>
      </c>
      <c r="AB22" s="72">
        <f t="shared" si="4"/>
        <v>0</v>
      </c>
      <c r="AF22" s="127">
        <f>achats!V20</f>
        <v>0</v>
      </c>
      <c r="AG22" s="127">
        <f t="shared" si="7"/>
        <v>0</v>
      </c>
    </row>
    <row r="23" spans="1:33" ht="12" customHeight="1" x14ac:dyDescent="0.15">
      <c r="A23" s="103"/>
      <c r="B23" s="126" t="str">
        <f>IF(A23="","",VLOOKUP(A23,'Rég clients'!A:B,2,0))</f>
        <v/>
      </c>
      <c r="C23" s="123"/>
      <c r="D23" s="123"/>
      <c r="E23" s="124"/>
      <c r="F23" s="125"/>
      <c r="G23" s="106" t="e">
        <f t="shared" si="5"/>
        <v>#VALUE!</v>
      </c>
      <c r="I23" s="107"/>
      <c r="J23" s="128" t="str">
        <f>IF(I23="","",VLOOKUP(I23,'Rég clients'!A:B,2,0))</f>
        <v/>
      </c>
      <c r="K23" s="123"/>
      <c r="L23" s="123"/>
      <c r="M23" s="123"/>
      <c r="N23" s="123"/>
      <c r="O23" s="3" t="e">
        <f t="shared" si="6"/>
        <v>#VALUE!</v>
      </c>
      <c r="R23" s="197"/>
      <c r="S23" s="197"/>
      <c r="T23" s="197"/>
      <c r="U23" s="197"/>
      <c r="V23" s="197"/>
      <c r="X23" s="7">
        <f t="shared" si="0"/>
        <v>0</v>
      </c>
      <c r="Y23" s="7">
        <f t="shared" si="1"/>
        <v>0</v>
      </c>
      <c r="Z23" s="7">
        <f t="shared" si="2"/>
        <v>0</v>
      </c>
      <c r="AA23" s="7">
        <f t="shared" si="3"/>
        <v>0</v>
      </c>
      <c r="AB23" s="72">
        <f t="shared" si="4"/>
        <v>0</v>
      </c>
      <c r="AF23" s="127">
        <f>achats!V21</f>
        <v>0</v>
      </c>
      <c r="AG23" s="127">
        <f t="shared" si="7"/>
        <v>0</v>
      </c>
    </row>
    <row r="24" spans="1:33" x14ac:dyDescent="0.15">
      <c r="A24" s="103"/>
      <c r="B24" s="126" t="str">
        <f>IF(A24="","",VLOOKUP(A24,'Rég clients'!A:B,2,0))</f>
        <v/>
      </c>
      <c r="C24" s="123"/>
      <c r="D24" s="123"/>
      <c r="E24" s="124"/>
      <c r="F24" s="125"/>
      <c r="G24" s="106" t="e">
        <f t="shared" si="5"/>
        <v>#VALUE!</v>
      </c>
      <c r="I24" s="107"/>
      <c r="J24" s="128" t="str">
        <f>IF(I24="","",VLOOKUP(I24,'Rég clients'!A:B,2,0))</f>
        <v/>
      </c>
      <c r="K24" s="123"/>
      <c r="L24" s="123"/>
      <c r="M24" s="123"/>
      <c r="N24" s="123"/>
      <c r="O24" s="3" t="e">
        <f t="shared" si="6"/>
        <v>#VALUE!</v>
      </c>
      <c r="Q24" s="197"/>
      <c r="R24" s="197"/>
      <c r="S24" s="197"/>
      <c r="T24" s="197"/>
      <c r="U24" s="197"/>
      <c r="V24" s="197"/>
      <c r="X24" s="7">
        <f t="shared" si="0"/>
        <v>0</v>
      </c>
      <c r="Y24" s="7">
        <f t="shared" si="1"/>
        <v>0</v>
      </c>
      <c r="Z24" s="7">
        <f t="shared" si="2"/>
        <v>0</v>
      </c>
      <c r="AA24" s="7">
        <f t="shared" si="3"/>
        <v>0</v>
      </c>
      <c r="AB24" s="72">
        <f t="shared" si="4"/>
        <v>0</v>
      </c>
      <c r="AF24" s="127">
        <f>achats!V22</f>
        <v>0</v>
      </c>
      <c r="AG24" s="127">
        <f t="shared" si="7"/>
        <v>0</v>
      </c>
    </row>
    <row r="25" spans="1:33" x14ac:dyDescent="0.15">
      <c r="A25" s="103"/>
      <c r="B25" s="126" t="str">
        <f>IF(A25="","",VLOOKUP(A25,'Rég clients'!A:B,2,0))</f>
        <v/>
      </c>
      <c r="C25" s="123"/>
      <c r="D25" s="123"/>
      <c r="E25" s="124"/>
      <c r="F25" s="125"/>
      <c r="G25" s="106" t="e">
        <f t="shared" si="5"/>
        <v>#VALUE!</v>
      </c>
      <c r="I25" s="107"/>
      <c r="J25" s="128" t="str">
        <f>IF(I25="","",VLOOKUP(I25,'Rég clients'!A:B,2,0))</f>
        <v/>
      </c>
      <c r="K25" s="123"/>
      <c r="L25" s="123"/>
      <c r="M25" s="123"/>
      <c r="N25" s="123"/>
      <c r="O25" s="3" t="e">
        <f t="shared" si="6"/>
        <v>#VALUE!</v>
      </c>
      <c r="X25" s="7">
        <f t="shared" si="0"/>
        <v>0</v>
      </c>
      <c r="Y25" s="7">
        <f t="shared" si="1"/>
        <v>0</v>
      </c>
      <c r="Z25" s="7">
        <f t="shared" si="2"/>
        <v>0</v>
      </c>
      <c r="AA25" s="7">
        <f t="shared" si="3"/>
        <v>0</v>
      </c>
      <c r="AB25" s="72">
        <f t="shared" si="4"/>
        <v>0</v>
      </c>
      <c r="AF25" s="127">
        <f>achats!V23</f>
        <v>0</v>
      </c>
      <c r="AG25" s="127">
        <f t="shared" si="7"/>
        <v>0</v>
      </c>
    </row>
    <row r="26" spans="1:33" x14ac:dyDescent="0.15">
      <c r="A26" s="103"/>
      <c r="B26" s="126" t="str">
        <f>IF(A26="","",VLOOKUP(A26,'Rég clients'!A:B,2,0))</f>
        <v/>
      </c>
      <c r="C26" s="123"/>
      <c r="D26" s="123"/>
      <c r="E26" s="124"/>
      <c r="F26" s="125"/>
      <c r="G26" s="106" t="e">
        <f t="shared" si="5"/>
        <v>#VALUE!</v>
      </c>
      <c r="I26" s="107"/>
      <c r="J26" s="128" t="str">
        <f>IF(I26="","",VLOOKUP(I26,'Rég clients'!A:B,2,0))</f>
        <v/>
      </c>
      <c r="K26" s="123"/>
      <c r="L26" s="123"/>
      <c r="M26" s="123"/>
      <c r="N26" s="123"/>
      <c r="O26" s="3" t="e">
        <f t="shared" si="6"/>
        <v>#VALUE!</v>
      </c>
      <c r="X26" s="7">
        <f t="shared" si="0"/>
        <v>0</v>
      </c>
      <c r="Y26" s="7">
        <f t="shared" si="1"/>
        <v>0</v>
      </c>
      <c r="Z26" s="7">
        <f t="shared" si="2"/>
        <v>0</v>
      </c>
      <c r="AA26" s="7">
        <f t="shared" si="3"/>
        <v>0</v>
      </c>
      <c r="AB26" s="72">
        <f t="shared" si="4"/>
        <v>0</v>
      </c>
      <c r="AF26" s="127">
        <f>achats!V24</f>
        <v>0</v>
      </c>
      <c r="AG26" s="127">
        <f t="shared" si="7"/>
        <v>0</v>
      </c>
    </row>
    <row r="27" spans="1:33" x14ac:dyDescent="0.15">
      <c r="A27" s="103"/>
      <c r="B27" s="126" t="str">
        <f>IF(A27="","",VLOOKUP(A27,'Rég clients'!A:B,2,0))</f>
        <v/>
      </c>
      <c r="C27" s="123"/>
      <c r="D27" s="123"/>
      <c r="E27" s="124"/>
      <c r="F27" s="125"/>
      <c r="G27" s="106" t="e">
        <f t="shared" si="5"/>
        <v>#VALUE!</v>
      </c>
      <c r="I27" s="107"/>
      <c r="J27" s="128" t="str">
        <f>IF(I27="","",VLOOKUP(I27,'Rég clients'!A:B,2,0))</f>
        <v/>
      </c>
      <c r="K27" s="123"/>
      <c r="L27" s="123"/>
      <c r="M27" s="123"/>
      <c r="N27" s="123"/>
      <c r="O27" s="3" t="e">
        <f t="shared" si="6"/>
        <v>#VALUE!</v>
      </c>
      <c r="X27" s="7">
        <f t="shared" si="0"/>
        <v>0</v>
      </c>
      <c r="Y27" s="7">
        <f t="shared" si="1"/>
        <v>0</v>
      </c>
      <c r="Z27" s="7">
        <f t="shared" si="2"/>
        <v>0</v>
      </c>
      <c r="AA27" s="7">
        <f t="shared" si="3"/>
        <v>0</v>
      </c>
      <c r="AB27" s="72">
        <f t="shared" si="4"/>
        <v>0</v>
      </c>
      <c r="AF27" s="127">
        <f>achats!V25</f>
        <v>0</v>
      </c>
      <c r="AG27" s="127">
        <f t="shared" si="7"/>
        <v>0</v>
      </c>
    </row>
    <row r="28" spans="1:33" x14ac:dyDescent="0.15">
      <c r="A28" s="103"/>
      <c r="B28" s="126" t="str">
        <f>IF(A28="","",VLOOKUP(A28,'Rég clients'!A:B,2,0))</f>
        <v/>
      </c>
      <c r="C28" s="123"/>
      <c r="D28" s="123"/>
      <c r="E28" s="124"/>
      <c r="F28" s="125"/>
      <c r="G28" s="106" t="e">
        <f t="shared" si="5"/>
        <v>#VALUE!</v>
      </c>
      <c r="I28" s="107"/>
      <c r="J28" s="128" t="str">
        <f>IF(I28="","",VLOOKUP(I28,'Rég clients'!A:B,2,0))</f>
        <v/>
      </c>
      <c r="K28" s="123"/>
      <c r="L28" s="123"/>
      <c r="M28" s="123"/>
      <c r="N28" s="123"/>
      <c r="O28" s="3" t="e">
        <f t="shared" si="6"/>
        <v>#VALUE!</v>
      </c>
      <c r="X28" s="7">
        <f t="shared" si="0"/>
        <v>0</v>
      </c>
      <c r="Y28" s="7">
        <f t="shared" si="1"/>
        <v>0</v>
      </c>
      <c r="Z28" s="7">
        <f t="shared" si="2"/>
        <v>0</v>
      </c>
      <c r="AA28" s="7">
        <f t="shared" si="3"/>
        <v>0</v>
      </c>
      <c r="AB28" s="72">
        <f t="shared" si="4"/>
        <v>0</v>
      </c>
      <c r="AF28" s="127">
        <f>achats!V26</f>
        <v>0</v>
      </c>
      <c r="AG28" s="127">
        <f t="shared" si="7"/>
        <v>0</v>
      </c>
    </row>
    <row r="29" spans="1:33" x14ac:dyDescent="0.15">
      <c r="A29" s="103"/>
      <c r="B29" s="126" t="str">
        <f>IF(A29="","",VLOOKUP(A29,'Rég clients'!A:B,2,0))</f>
        <v/>
      </c>
      <c r="C29" s="123"/>
      <c r="D29" s="123"/>
      <c r="E29" s="124"/>
      <c r="F29" s="125"/>
      <c r="G29" s="106" t="e">
        <f t="shared" si="5"/>
        <v>#VALUE!</v>
      </c>
      <c r="I29" s="107"/>
      <c r="J29" s="128" t="str">
        <f>IF(I29="","",VLOOKUP(I29,'Rég clients'!A:B,2,0))</f>
        <v/>
      </c>
      <c r="K29" s="123"/>
      <c r="L29" s="123"/>
      <c r="M29" s="123"/>
      <c r="N29" s="123"/>
      <c r="O29" s="3" t="e">
        <f t="shared" si="6"/>
        <v>#VALUE!</v>
      </c>
      <c r="X29" s="7">
        <f t="shared" si="0"/>
        <v>0</v>
      </c>
      <c r="Y29" s="7">
        <f t="shared" si="1"/>
        <v>0</v>
      </c>
      <c r="Z29" s="7">
        <f t="shared" si="2"/>
        <v>0</v>
      </c>
      <c r="AA29" s="7">
        <f t="shared" si="3"/>
        <v>0</v>
      </c>
      <c r="AB29" s="72">
        <f t="shared" si="4"/>
        <v>0</v>
      </c>
      <c r="AF29" s="127">
        <f>achats!V27</f>
        <v>0</v>
      </c>
      <c r="AG29" s="127">
        <f t="shared" si="7"/>
        <v>0</v>
      </c>
    </row>
    <row r="30" spans="1:33" x14ac:dyDescent="0.15">
      <c r="A30" s="103"/>
      <c r="B30" s="126" t="str">
        <f>IF(A30="","",VLOOKUP(A30,'Rég clients'!A:B,2,0))</f>
        <v/>
      </c>
      <c r="C30" s="123"/>
      <c r="D30" s="123"/>
      <c r="E30" s="124"/>
      <c r="F30" s="125"/>
      <c r="G30" s="106" t="e">
        <f t="shared" si="5"/>
        <v>#VALUE!</v>
      </c>
      <c r="I30" s="107"/>
      <c r="J30" s="128" t="str">
        <f>IF(I30="","",VLOOKUP(I30,'Rég clients'!A:B,2,0))</f>
        <v/>
      </c>
      <c r="K30" s="123"/>
      <c r="L30" s="123"/>
      <c r="M30" s="123"/>
      <c r="N30" s="123"/>
      <c r="O30" s="3" t="e">
        <f t="shared" si="6"/>
        <v>#VALUE!</v>
      </c>
      <c r="X30" s="7">
        <f t="shared" si="0"/>
        <v>0</v>
      </c>
      <c r="Y30" s="7">
        <f t="shared" si="1"/>
        <v>0</v>
      </c>
      <c r="Z30" s="7">
        <f t="shared" si="2"/>
        <v>0</v>
      </c>
      <c r="AA30" s="7">
        <f t="shared" si="3"/>
        <v>0</v>
      </c>
      <c r="AB30" s="72">
        <f t="shared" si="4"/>
        <v>0</v>
      </c>
      <c r="AF30" s="127">
        <f>achats!V28</f>
        <v>0</v>
      </c>
      <c r="AG30" s="127">
        <f t="shared" si="7"/>
        <v>0</v>
      </c>
    </row>
    <row r="31" spans="1:33" x14ac:dyDescent="0.15">
      <c r="A31" s="103"/>
      <c r="B31" s="126" t="str">
        <f>IF(A31="","",VLOOKUP(A31,'Rég clients'!A:B,2,0))</f>
        <v/>
      </c>
      <c r="C31" s="123"/>
      <c r="D31" s="123"/>
      <c r="E31" s="124"/>
      <c r="F31" s="125"/>
      <c r="G31" s="106" t="e">
        <f t="shared" si="5"/>
        <v>#VALUE!</v>
      </c>
      <c r="I31" s="107"/>
      <c r="J31" s="128" t="str">
        <f>IF(I31="","",VLOOKUP(I31,'Rég clients'!A:B,2,0))</f>
        <v/>
      </c>
      <c r="K31" s="123"/>
      <c r="L31" s="123"/>
      <c r="M31" s="123"/>
      <c r="N31" s="123"/>
      <c r="O31" s="3" t="e">
        <f t="shared" si="6"/>
        <v>#VALUE!</v>
      </c>
      <c r="X31" s="7">
        <f t="shared" si="0"/>
        <v>0</v>
      </c>
      <c r="Y31" s="7">
        <f t="shared" si="1"/>
        <v>0</v>
      </c>
      <c r="Z31" s="7">
        <f t="shared" si="2"/>
        <v>0</v>
      </c>
      <c r="AA31" s="7">
        <f t="shared" si="3"/>
        <v>0</v>
      </c>
      <c r="AB31" s="72">
        <f t="shared" si="4"/>
        <v>0</v>
      </c>
      <c r="AF31" s="127">
        <f>achats!V29</f>
        <v>0</v>
      </c>
      <c r="AG31" s="127">
        <f t="shared" si="7"/>
        <v>0</v>
      </c>
    </row>
    <row r="32" spans="1:33" x14ac:dyDescent="0.15">
      <c r="A32" s="103"/>
      <c r="B32" s="126" t="str">
        <f>IF(A32="","",VLOOKUP(A32,'Rég clients'!A:B,2,0))</f>
        <v/>
      </c>
      <c r="C32" s="123"/>
      <c r="D32" s="123"/>
      <c r="E32" s="124"/>
      <c r="F32" s="125"/>
      <c r="G32" s="106" t="e">
        <f t="shared" si="5"/>
        <v>#VALUE!</v>
      </c>
      <c r="I32" s="107"/>
      <c r="J32" s="128" t="str">
        <f>IF(I32="","",VLOOKUP(I32,'Rég clients'!A:B,2,0))</f>
        <v/>
      </c>
      <c r="K32" s="123"/>
      <c r="L32" s="123"/>
      <c r="M32" s="123"/>
      <c r="N32" s="123"/>
      <c r="O32" s="3" t="e">
        <f t="shared" si="6"/>
        <v>#VALUE!</v>
      </c>
      <c r="X32" s="7">
        <f t="shared" si="0"/>
        <v>0</v>
      </c>
      <c r="Y32" s="7">
        <f t="shared" si="1"/>
        <v>0</v>
      </c>
      <c r="Z32" s="7">
        <f t="shared" si="2"/>
        <v>0</v>
      </c>
      <c r="AA32" s="7">
        <f t="shared" si="3"/>
        <v>0</v>
      </c>
      <c r="AB32" s="72">
        <f t="shared" si="4"/>
        <v>0</v>
      </c>
      <c r="AF32" s="127">
        <f>achats!V30</f>
        <v>0</v>
      </c>
      <c r="AG32" s="127">
        <f t="shared" si="7"/>
        <v>0</v>
      </c>
    </row>
    <row r="33" spans="1:33" x14ac:dyDescent="0.15">
      <c r="A33" s="103"/>
      <c r="B33" s="126" t="str">
        <f>IF(A33="","",VLOOKUP(A33,'Rég clients'!A:B,2,0))</f>
        <v/>
      </c>
      <c r="C33" s="123"/>
      <c r="D33" s="123"/>
      <c r="E33" s="124"/>
      <c r="F33" s="125"/>
      <c r="G33" s="106" t="e">
        <f t="shared" si="5"/>
        <v>#VALUE!</v>
      </c>
      <c r="I33" s="107"/>
      <c r="J33" s="128" t="str">
        <f>IF(I33="","",VLOOKUP(I33,'Rég clients'!A:B,2,0))</f>
        <v/>
      </c>
      <c r="K33" s="123"/>
      <c r="L33" s="123"/>
      <c r="M33" s="123"/>
      <c r="N33" s="123"/>
      <c r="O33" s="3" t="e">
        <f t="shared" si="6"/>
        <v>#VALUE!</v>
      </c>
      <c r="X33" s="7">
        <f t="shared" si="0"/>
        <v>0</v>
      </c>
      <c r="Y33" s="7">
        <f t="shared" si="1"/>
        <v>0</v>
      </c>
      <c r="Z33" s="7">
        <f t="shared" si="2"/>
        <v>0</v>
      </c>
      <c r="AA33" s="7">
        <f t="shared" si="3"/>
        <v>0</v>
      </c>
      <c r="AB33" s="72">
        <f t="shared" si="4"/>
        <v>0</v>
      </c>
      <c r="AF33" s="127">
        <f>achats!V31</f>
        <v>0</v>
      </c>
      <c r="AG33" s="127">
        <f t="shared" si="7"/>
        <v>0</v>
      </c>
    </row>
    <row r="34" spans="1:33" x14ac:dyDescent="0.15">
      <c r="A34" s="103"/>
      <c r="B34" s="126" t="str">
        <f>IF(A34="","",VLOOKUP(A34,'Rég clients'!A:B,2,0))</f>
        <v/>
      </c>
      <c r="C34" s="123"/>
      <c r="D34" s="123"/>
      <c r="E34" s="124"/>
      <c r="F34" s="125"/>
      <c r="G34" s="106" t="e">
        <f t="shared" si="5"/>
        <v>#VALUE!</v>
      </c>
      <c r="I34" s="107"/>
      <c r="J34" s="128" t="str">
        <f>IF(I34="","",VLOOKUP(I34,'Rég clients'!A:B,2,0))</f>
        <v/>
      </c>
      <c r="K34" s="123"/>
      <c r="L34" s="123"/>
      <c r="M34" s="123"/>
      <c r="N34" s="123"/>
      <c r="O34" s="3" t="e">
        <f t="shared" si="6"/>
        <v>#VALUE!</v>
      </c>
      <c r="X34" s="7">
        <f t="shared" si="0"/>
        <v>0</v>
      </c>
      <c r="Y34" s="7">
        <f t="shared" si="1"/>
        <v>0</v>
      </c>
      <c r="Z34" s="7">
        <f t="shared" si="2"/>
        <v>0</v>
      </c>
      <c r="AA34" s="7">
        <f t="shared" si="3"/>
        <v>0</v>
      </c>
      <c r="AB34" s="72">
        <f t="shared" si="4"/>
        <v>0</v>
      </c>
      <c r="AF34" s="127">
        <f>achats!V32</f>
        <v>0</v>
      </c>
      <c r="AG34" s="127">
        <f t="shared" si="7"/>
        <v>0</v>
      </c>
    </row>
    <row r="35" spans="1:33" x14ac:dyDescent="0.15">
      <c r="A35" s="103"/>
      <c r="B35" s="126" t="str">
        <f>IF(A35="","",VLOOKUP(A35,'Rég clients'!A:B,2,0))</f>
        <v/>
      </c>
      <c r="C35" s="123"/>
      <c r="D35" s="123"/>
      <c r="E35" s="124"/>
      <c r="F35" s="125"/>
      <c r="G35" s="106" t="e">
        <f t="shared" si="5"/>
        <v>#VALUE!</v>
      </c>
      <c r="I35" s="107"/>
      <c r="J35" s="128" t="str">
        <f>IF(I35="","",VLOOKUP(I35,'Rég clients'!A:B,2,0))</f>
        <v/>
      </c>
      <c r="K35" s="123"/>
      <c r="L35" s="123"/>
      <c r="M35" s="123"/>
      <c r="N35" s="123"/>
      <c r="O35" s="3" t="e">
        <f t="shared" si="6"/>
        <v>#VALUE!</v>
      </c>
      <c r="X35" s="7">
        <f t="shared" si="0"/>
        <v>0</v>
      </c>
      <c r="Y35" s="7">
        <f t="shared" si="1"/>
        <v>0</v>
      </c>
      <c r="Z35" s="7">
        <f t="shared" si="2"/>
        <v>0</v>
      </c>
      <c r="AA35" s="7">
        <f t="shared" si="3"/>
        <v>0</v>
      </c>
      <c r="AB35" s="72">
        <f t="shared" si="4"/>
        <v>0</v>
      </c>
      <c r="AF35" s="127">
        <f>achats!V33</f>
        <v>0</v>
      </c>
      <c r="AG35" s="127">
        <f t="shared" si="7"/>
        <v>0</v>
      </c>
    </row>
    <row r="36" spans="1:33" x14ac:dyDescent="0.15">
      <c r="A36" s="103"/>
      <c r="B36" s="126" t="str">
        <f>IF(A36="","",VLOOKUP(A36,'Rég clients'!A:B,2,0))</f>
        <v/>
      </c>
      <c r="C36" s="123"/>
      <c r="D36" s="123"/>
      <c r="E36" s="124"/>
      <c r="F36" s="125"/>
      <c r="G36" s="106" t="e">
        <f t="shared" si="5"/>
        <v>#VALUE!</v>
      </c>
      <c r="I36" s="107"/>
      <c r="J36" s="128" t="str">
        <f>IF(I36="","",VLOOKUP(I36,'Rég clients'!A:B,2,0))</f>
        <v/>
      </c>
      <c r="K36" s="123"/>
      <c r="L36" s="123"/>
      <c r="M36" s="123"/>
      <c r="N36" s="123"/>
      <c r="O36" s="3" t="e">
        <f t="shared" si="6"/>
        <v>#VALUE!</v>
      </c>
      <c r="X36" s="7">
        <f t="shared" si="0"/>
        <v>0</v>
      </c>
      <c r="Y36" s="7">
        <f t="shared" si="1"/>
        <v>0</v>
      </c>
      <c r="Z36" s="7">
        <f t="shared" si="2"/>
        <v>0</v>
      </c>
      <c r="AA36" s="7">
        <f t="shared" si="3"/>
        <v>0</v>
      </c>
      <c r="AB36" s="72">
        <f t="shared" si="4"/>
        <v>0</v>
      </c>
      <c r="AF36" s="127">
        <f>achats!V34</f>
        <v>0</v>
      </c>
      <c r="AG36" s="127">
        <f t="shared" si="7"/>
        <v>0</v>
      </c>
    </row>
    <row r="37" spans="1:33" x14ac:dyDescent="0.15">
      <c r="A37" s="103"/>
      <c r="B37" s="126" t="str">
        <f>IF(A37="","",VLOOKUP(A37,'Rég clients'!A:B,2,0))</f>
        <v/>
      </c>
      <c r="C37" s="123"/>
      <c r="D37" s="123"/>
      <c r="E37" s="124"/>
      <c r="F37" s="125"/>
      <c r="G37" s="106" t="e">
        <f t="shared" si="5"/>
        <v>#VALUE!</v>
      </c>
      <c r="I37" s="107"/>
      <c r="J37" s="128" t="str">
        <f>IF(I37="","",VLOOKUP(I37,'Rég clients'!A:B,2,0))</f>
        <v/>
      </c>
      <c r="K37" s="123"/>
      <c r="L37" s="123"/>
      <c r="M37" s="123"/>
      <c r="N37" s="123"/>
      <c r="O37" s="3" t="e">
        <f t="shared" si="6"/>
        <v>#VALUE!</v>
      </c>
      <c r="X37" s="7">
        <f t="shared" si="0"/>
        <v>0</v>
      </c>
      <c r="Y37" s="7">
        <f t="shared" si="1"/>
        <v>0</v>
      </c>
      <c r="Z37" s="7">
        <f t="shared" si="2"/>
        <v>0</v>
      </c>
      <c r="AA37" s="7">
        <f t="shared" si="3"/>
        <v>0</v>
      </c>
      <c r="AB37" s="72">
        <f t="shared" si="4"/>
        <v>0</v>
      </c>
      <c r="AF37" s="127">
        <f>achats!V35</f>
        <v>0</v>
      </c>
      <c r="AG37" s="127">
        <f t="shared" si="7"/>
        <v>0</v>
      </c>
    </row>
    <row r="38" spans="1:33" x14ac:dyDescent="0.15">
      <c r="A38" s="103"/>
      <c r="B38" s="126" t="str">
        <f>IF(A38="","",VLOOKUP(A38,'Rég clients'!A:B,2,0))</f>
        <v/>
      </c>
      <c r="C38" s="123"/>
      <c r="D38" s="123"/>
      <c r="E38" s="124"/>
      <c r="F38" s="125"/>
      <c r="G38" s="106" t="e">
        <f t="shared" si="5"/>
        <v>#VALUE!</v>
      </c>
      <c r="I38" s="107"/>
      <c r="J38" s="128" t="str">
        <f>IF(I38="","",VLOOKUP(I38,'Rég clients'!A:B,2,0))</f>
        <v/>
      </c>
      <c r="K38" s="123"/>
      <c r="L38" s="123"/>
      <c r="M38" s="123"/>
      <c r="N38" s="123"/>
      <c r="O38" s="3" t="e">
        <f t="shared" si="6"/>
        <v>#VALUE!</v>
      </c>
      <c r="X38" s="7">
        <f t="shared" si="0"/>
        <v>0</v>
      </c>
      <c r="Y38" s="7">
        <f t="shared" si="1"/>
        <v>0</v>
      </c>
      <c r="Z38" s="7">
        <f t="shared" si="2"/>
        <v>0</v>
      </c>
      <c r="AA38" s="7">
        <f t="shared" si="3"/>
        <v>0</v>
      </c>
      <c r="AB38" s="72">
        <f t="shared" si="4"/>
        <v>0</v>
      </c>
      <c r="AF38" s="127">
        <f>achats!V36</f>
        <v>0</v>
      </c>
      <c r="AG38" s="127">
        <f t="shared" si="7"/>
        <v>0</v>
      </c>
    </row>
    <row r="39" spans="1:33" x14ac:dyDescent="0.15">
      <c r="A39" s="103"/>
      <c r="B39" s="126" t="str">
        <f>IF(A39="","",VLOOKUP(A39,'Rég clients'!A:B,2,0))</f>
        <v/>
      </c>
      <c r="C39" s="123"/>
      <c r="D39" s="123"/>
      <c r="E39" s="124"/>
      <c r="F39" s="125"/>
      <c r="G39" s="106" t="e">
        <f t="shared" si="5"/>
        <v>#VALUE!</v>
      </c>
      <c r="I39" s="107"/>
      <c r="J39" s="128" t="str">
        <f>IF(I39="","",VLOOKUP(I39,'Rég clients'!A:B,2,0))</f>
        <v/>
      </c>
      <c r="K39" s="123"/>
      <c r="L39" s="123"/>
      <c r="M39" s="123"/>
      <c r="N39" s="123"/>
      <c r="O39" s="3" t="e">
        <f t="shared" si="6"/>
        <v>#VALUE!</v>
      </c>
      <c r="X39" s="7">
        <f t="shared" si="0"/>
        <v>0</v>
      </c>
      <c r="Y39" s="7">
        <f t="shared" si="1"/>
        <v>0</v>
      </c>
      <c r="Z39" s="7">
        <f t="shared" si="2"/>
        <v>0</v>
      </c>
      <c r="AA39" s="7">
        <f t="shared" si="3"/>
        <v>0</v>
      </c>
      <c r="AB39" s="72">
        <f t="shared" si="4"/>
        <v>0</v>
      </c>
      <c r="AF39" s="127">
        <f>achats!V37</f>
        <v>0</v>
      </c>
      <c r="AG39" s="127">
        <f t="shared" si="7"/>
        <v>0</v>
      </c>
    </row>
    <row r="40" spans="1:33" x14ac:dyDescent="0.15">
      <c r="A40" s="103"/>
      <c r="B40" s="126" t="str">
        <f>IF(A40="","",VLOOKUP(A40,'Rég clients'!A:B,2,0))</f>
        <v/>
      </c>
      <c r="C40" s="123"/>
      <c r="D40" s="123"/>
      <c r="E40" s="124"/>
      <c r="F40" s="125"/>
      <c r="G40" s="106" t="e">
        <f t="shared" si="5"/>
        <v>#VALUE!</v>
      </c>
      <c r="I40" s="107"/>
      <c r="J40" s="128" t="str">
        <f>IF(I40="","",VLOOKUP(I40,'Rég clients'!A:B,2,0))</f>
        <v/>
      </c>
      <c r="K40" s="123"/>
      <c r="L40" s="123"/>
      <c r="M40" s="123"/>
      <c r="N40" s="123"/>
      <c r="O40" s="3" t="e">
        <f t="shared" si="6"/>
        <v>#VALUE!</v>
      </c>
      <c r="X40" s="7">
        <f t="shared" si="0"/>
        <v>0</v>
      </c>
      <c r="Y40" s="7">
        <f t="shared" si="1"/>
        <v>0</v>
      </c>
      <c r="Z40" s="7">
        <f t="shared" si="2"/>
        <v>0</v>
      </c>
      <c r="AA40" s="7">
        <f t="shared" si="3"/>
        <v>0</v>
      </c>
      <c r="AB40" s="72">
        <f t="shared" si="4"/>
        <v>0</v>
      </c>
      <c r="AF40" s="127">
        <f>achats!V38</f>
        <v>0</v>
      </c>
      <c r="AG40" s="127">
        <f t="shared" si="7"/>
        <v>0</v>
      </c>
    </row>
    <row r="41" spans="1:33" x14ac:dyDescent="0.15">
      <c r="A41" s="103"/>
      <c r="B41" s="126" t="str">
        <f>IF(A41="","",VLOOKUP(A41,'Rég clients'!A:B,2,0))</f>
        <v/>
      </c>
      <c r="C41" s="123"/>
      <c r="D41" s="123"/>
      <c r="E41" s="124"/>
      <c r="F41" s="125"/>
      <c r="G41" s="106" t="e">
        <f t="shared" si="5"/>
        <v>#VALUE!</v>
      </c>
      <c r="I41" s="107"/>
      <c r="J41" s="128" t="str">
        <f>IF(I41="","",VLOOKUP(I41,'Rég clients'!A:B,2,0))</f>
        <v/>
      </c>
      <c r="K41" s="123"/>
      <c r="L41" s="123"/>
      <c r="M41" s="123"/>
      <c r="N41" s="123"/>
      <c r="O41" s="3" t="e">
        <f t="shared" si="6"/>
        <v>#VALUE!</v>
      </c>
      <c r="X41" s="7">
        <f t="shared" si="0"/>
        <v>0</v>
      </c>
      <c r="Y41" s="7">
        <f t="shared" si="1"/>
        <v>0</v>
      </c>
      <c r="Z41" s="7">
        <f t="shared" si="2"/>
        <v>0</v>
      </c>
      <c r="AA41" s="7">
        <f t="shared" si="3"/>
        <v>0</v>
      </c>
      <c r="AB41" s="72">
        <f t="shared" si="4"/>
        <v>0</v>
      </c>
      <c r="AF41" s="127">
        <f>achats!V39</f>
        <v>0</v>
      </c>
      <c r="AG41" s="127">
        <f t="shared" si="7"/>
        <v>0</v>
      </c>
    </row>
    <row r="42" spans="1:33" x14ac:dyDescent="0.15">
      <c r="A42" s="103"/>
      <c r="B42" s="126" t="str">
        <f>IF(A42="","",VLOOKUP(A42,'Rég clients'!A:B,2,0))</f>
        <v/>
      </c>
      <c r="C42" s="123"/>
      <c r="D42" s="123"/>
      <c r="E42" s="124"/>
      <c r="F42" s="125"/>
      <c r="G42" s="106" t="e">
        <f t="shared" si="5"/>
        <v>#VALUE!</v>
      </c>
      <c r="I42" s="107"/>
      <c r="J42" s="128" t="str">
        <f>IF(I42="","",VLOOKUP(I42,'Rég clients'!A:B,2,0))</f>
        <v/>
      </c>
      <c r="K42" s="123"/>
      <c r="L42" s="123"/>
      <c r="M42" s="123"/>
      <c r="N42" s="123"/>
      <c r="O42" s="3" t="e">
        <f t="shared" si="6"/>
        <v>#VALUE!</v>
      </c>
      <c r="X42" s="7">
        <f t="shared" si="0"/>
        <v>0</v>
      </c>
      <c r="Y42" s="7">
        <f t="shared" si="1"/>
        <v>0</v>
      </c>
      <c r="Z42" s="7">
        <f t="shared" si="2"/>
        <v>0</v>
      </c>
      <c r="AA42" s="7">
        <f t="shared" si="3"/>
        <v>0</v>
      </c>
      <c r="AB42" s="72">
        <f t="shared" si="4"/>
        <v>0</v>
      </c>
      <c r="AF42" s="127">
        <f>achats!V40</f>
        <v>0</v>
      </c>
      <c r="AG42" s="127">
        <f t="shared" si="7"/>
        <v>0</v>
      </c>
    </row>
    <row r="43" spans="1:33" x14ac:dyDescent="0.15">
      <c r="A43" s="103"/>
      <c r="B43" s="126" t="str">
        <f>IF(A43="","",VLOOKUP(A43,'Rég clients'!A:B,2,0))</f>
        <v/>
      </c>
      <c r="C43" s="123"/>
      <c r="D43" s="123"/>
      <c r="E43" s="124"/>
      <c r="F43" s="125"/>
      <c r="G43" s="106" t="e">
        <f t="shared" si="5"/>
        <v>#VALUE!</v>
      </c>
      <c r="I43" s="107"/>
      <c r="J43" s="128" t="str">
        <f>IF(I43="","",VLOOKUP(I43,'Rég clients'!A:B,2,0))</f>
        <v/>
      </c>
      <c r="K43" s="123"/>
      <c r="L43" s="123"/>
      <c r="M43" s="123"/>
      <c r="N43" s="123"/>
      <c r="O43" s="3" t="e">
        <f t="shared" si="6"/>
        <v>#VALUE!</v>
      </c>
      <c r="X43" s="7">
        <f t="shared" si="0"/>
        <v>0</v>
      </c>
      <c r="Y43" s="7">
        <f t="shared" si="1"/>
        <v>0</v>
      </c>
      <c r="Z43" s="7">
        <f t="shared" si="2"/>
        <v>0</v>
      </c>
      <c r="AA43" s="7">
        <f t="shared" si="3"/>
        <v>0</v>
      </c>
      <c r="AB43" s="72">
        <f t="shared" si="4"/>
        <v>0</v>
      </c>
      <c r="AF43" s="127">
        <f>achats!V41</f>
        <v>0</v>
      </c>
      <c r="AG43" s="127">
        <f t="shared" si="7"/>
        <v>0</v>
      </c>
    </row>
    <row r="44" spans="1:33" x14ac:dyDescent="0.15">
      <c r="A44" s="103"/>
      <c r="B44" s="126" t="str">
        <f>IF(A44="","",VLOOKUP(A44,'Rég clients'!A:B,2,0))</f>
        <v/>
      </c>
      <c r="C44" s="123"/>
      <c r="D44" s="123"/>
      <c r="E44" s="124"/>
      <c r="F44" s="125"/>
      <c r="G44" s="106" t="e">
        <f t="shared" si="5"/>
        <v>#VALUE!</v>
      </c>
      <c r="I44" s="107"/>
      <c r="J44" s="128" t="str">
        <f>IF(I44="","",VLOOKUP(I44,'Rég clients'!A:B,2,0))</f>
        <v/>
      </c>
      <c r="K44" s="123"/>
      <c r="L44" s="123"/>
      <c r="M44" s="123"/>
      <c r="N44" s="123"/>
      <c r="O44" s="3" t="e">
        <f t="shared" si="6"/>
        <v>#VALUE!</v>
      </c>
      <c r="X44" s="7">
        <f t="shared" si="0"/>
        <v>0</v>
      </c>
      <c r="Y44" s="7">
        <f t="shared" si="1"/>
        <v>0</v>
      </c>
      <c r="Z44" s="7">
        <f t="shared" si="2"/>
        <v>0</v>
      </c>
      <c r="AA44" s="7">
        <f t="shared" si="3"/>
        <v>0</v>
      </c>
      <c r="AB44" s="72">
        <f t="shared" si="4"/>
        <v>0</v>
      </c>
      <c r="AF44" s="127">
        <f>achats!V42</f>
        <v>0</v>
      </c>
      <c r="AG44" s="127">
        <f t="shared" si="7"/>
        <v>0</v>
      </c>
    </row>
    <row r="45" spans="1:33" x14ac:dyDescent="0.15">
      <c r="A45" s="103"/>
      <c r="B45" s="126" t="str">
        <f>IF(A45="","",VLOOKUP(A45,'Rég clients'!A:B,2,0))</f>
        <v/>
      </c>
      <c r="C45" s="123"/>
      <c r="D45" s="123"/>
      <c r="E45" s="124"/>
      <c r="F45" s="125"/>
      <c r="G45" s="106" t="e">
        <f t="shared" si="5"/>
        <v>#VALUE!</v>
      </c>
      <c r="I45" s="107"/>
      <c r="J45" s="128" t="str">
        <f>IF(I45="","",VLOOKUP(I45,'Rég clients'!A:B,2,0))</f>
        <v/>
      </c>
      <c r="K45" s="123"/>
      <c r="L45" s="123"/>
      <c r="M45" s="123"/>
      <c r="N45" s="123"/>
      <c r="O45" s="3" t="e">
        <f t="shared" si="6"/>
        <v>#VALUE!</v>
      </c>
      <c r="X45" s="7">
        <f t="shared" si="0"/>
        <v>0</v>
      </c>
      <c r="Y45" s="7">
        <f t="shared" si="1"/>
        <v>0</v>
      </c>
      <c r="Z45" s="7">
        <f t="shared" si="2"/>
        <v>0</v>
      </c>
      <c r="AA45" s="7">
        <f t="shared" si="3"/>
        <v>0</v>
      </c>
      <c r="AB45" s="72">
        <f t="shared" si="4"/>
        <v>0</v>
      </c>
      <c r="AF45" s="127">
        <f>achats!V43</f>
        <v>0</v>
      </c>
      <c r="AG45" s="127">
        <f t="shared" si="7"/>
        <v>0</v>
      </c>
    </row>
    <row r="46" spans="1:33" x14ac:dyDescent="0.15">
      <c r="A46" s="103"/>
      <c r="B46" s="126" t="str">
        <f>IF(A46="","",VLOOKUP(A46,'Rég clients'!A:B,2,0))</f>
        <v/>
      </c>
      <c r="C46" s="123"/>
      <c r="D46" s="123"/>
      <c r="E46" s="124"/>
      <c r="F46" s="125"/>
      <c r="G46" s="106" t="e">
        <f t="shared" si="5"/>
        <v>#VALUE!</v>
      </c>
      <c r="I46" s="107"/>
      <c r="J46" s="128" t="str">
        <f>IF(I46="","",VLOOKUP(I46,'Rég clients'!A:B,2,0))</f>
        <v/>
      </c>
      <c r="K46" s="123"/>
      <c r="L46" s="123"/>
      <c r="M46" s="123"/>
      <c r="N46" s="123"/>
      <c r="O46" s="3" t="e">
        <f t="shared" si="6"/>
        <v>#VALUE!</v>
      </c>
      <c r="X46" s="7">
        <f t="shared" si="0"/>
        <v>0</v>
      </c>
      <c r="Y46" s="7">
        <f t="shared" si="1"/>
        <v>0</v>
      </c>
      <c r="Z46" s="7">
        <f t="shared" si="2"/>
        <v>0</v>
      </c>
      <c r="AA46" s="7">
        <f t="shared" si="3"/>
        <v>0</v>
      </c>
      <c r="AB46" s="72">
        <f t="shared" si="4"/>
        <v>0</v>
      </c>
      <c r="AF46" s="127">
        <f>achats!V44</f>
        <v>0</v>
      </c>
      <c r="AG46" s="127">
        <f t="shared" si="7"/>
        <v>0</v>
      </c>
    </row>
    <row r="47" spans="1:33" x14ac:dyDescent="0.15">
      <c r="A47" s="103"/>
      <c r="B47" s="126" t="str">
        <f>IF(A47="","",VLOOKUP(A47,'Rég clients'!A:B,2,0))</f>
        <v/>
      </c>
      <c r="C47" s="123"/>
      <c r="D47" s="123"/>
      <c r="E47" s="124"/>
      <c r="F47" s="125"/>
      <c r="G47" s="106" t="e">
        <f t="shared" si="5"/>
        <v>#VALUE!</v>
      </c>
      <c r="I47" s="107"/>
      <c r="J47" s="128" t="str">
        <f>IF(I47="","",VLOOKUP(I47,'Rég clients'!A:B,2,0))</f>
        <v/>
      </c>
      <c r="K47" s="123"/>
      <c r="L47" s="123"/>
      <c r="M47" s="123"/>
      <c r="N47" s="123"/>
      <c r="O47" s="3" t="e">
        <f t="shared" si="6"/>
        <v>#VALUE!</v>
      </c>
      <c r="X47" s="7">
        <f t="shared" si="0"/>
        <v>0</v>
      </c>
      <c r="Y47" s="7">
        <f t="shared" si="1"/>
        <v>0</v>
      </c>
      <c r="Z47" s="7">
        <f t="shared" si="2"/>
        <v>0</v>
      </c>
      <c r="AA47" s="7">
        <f t="shared" si="3"/>
        <v>0</v>
      </c>
      <c r="AB47" s="72">
        <f t="shared" si="4"/>
        <v>0</v>
      </c>
      <c r="AF47" s="127">
        <f>achats!V45</f>
        <v>0</v>
      </c>
      <c r="AG47" s="127">
        <f t="shared" si="7"/>
        <v>0</v>
      </c>
    </row>
    <row r="48" spans="1:33" x14ac:dyDescent="0.15">
      <c r="A48" s="103"/>
      <c r="B48" s="126" t="str">
        <f>IF(A48="","",VLOOKUP(A48,'Rég clients'!A:B,2,0))</f>
        <v/>
      </c>
      <c r="C48" s="123"/>
      <c r="D48" s="123"/>
      <c r="E48" s="124"/>
      <c r="F48" s="125"/>
      <c r="G48" s="106" t="e">
        <f t="shared" si="5"/>
        <v>#VALUE!</v>
      </c>
      <c r="I48" s="107"/>
      <c r="J48" s="128" t="str">
        <f>IF(I48="","",VLOOKUP(I48,'Rég clients'!A:B,2,0))</f>
        <v/>
      </c>
      <c r="K48" s="123"/>
      <c r="L48" s="123"/>
      <c r="M48" s="123"/>
      <c r="N48" s="123"/>
      <c r="O48" s="3" t="e">
        <f t="shared" si="6"/>
        <v>#VALUE!</v>
      </c>
      <c r="X48" s="7">
        <f t="shared" si="0"/>
        <v>0</v>
      </c>
      <c r="Y48" s="7">
        <f t="shared" si="1"/>
        <v>0</v>
      </c>
      <c r="Z48" s="7">
        <f t="shared" si="2"/>
        <v>0</v>
      </c>
      <c r="AA48" s="7">
        <f t="shared" si="3"/>
        <v>0</v>
      </c>
      <c r="AB48" s="72">
        <f t="shared" si="4"/>
        <v>0</v>
      </c>
      <c r="AF48" s="127">
        <f>achats!V46</f>
        <v>0</v>
      </c>
      <c r="AG48" s="127">
        <f t="shared" si="7"/>
        <v>0</v>
      </c>
    </row>
    <row r="49" spans="1:33" x14ac:dyDescent="0.15">
      <c r="A49" s="103"/>
      <c r="B49" s="126" t="str">
        <f>IF(A49="","",VLOOKUP(A49,'Rég clients'!A:B,2,0))</f>
        <v/>
      </c>
      <c r="C49" s="123"/>
      <c r="D49" s="123"/>
      <c r="E49" s="124"/>
      <c r="F49" s="125"/>
      <c r="G49" s="106" t="e">
        <f t="shared" si="5"/>
        <v>#VALUE!</v>
      </c>
      <c r="I49" s="107"/>
      <c r="J49" s="128" t="str">
        <f>IF(I49="","",VLOOKUP(I49,'Rég clients'!A:B,2,0))</f>
        <v/>
      </c>
      <c r="K49" s="123"/>
      <c r="L49" s="123"/>
      <c r="M49" s="123"/>
      <c r="N49" s="123"/>
      <c r="O49" s="3" t="e">
        <f t="shared" si="6"/>
        <v>#VALUE!</v>
      </c>
      <c r="X49" s="7">
        <f t="shared" si="0"/>
        <v>0</v>
      </c>
      <c r="Y49" s="7">
        <f t="shared" si="1"/>
        <v>0</v>
      </c>
      <c r="Z49" s="7">
        <f t="shared" si="2"/>
        <v>0</v>
      </c>
      <c r="AA49" s="7">
        <f t="shared" si="3"/>
        <v>0</v>
      </c>
      <c r="AB49" s="72">
        <f t="shared" si="4"/>
        <v>0</v>
      </c>
      <c r="AF49" s="127">
        <f>achats!V47</f>
        <v>0</v>
      </c>
      <c r="AG49" s="127">
        <f t="shared" si="7"/>
        <v>0</v>
      </c>
    </row>
    <row r="50" spans="1:33" x14ac:dyDescent="0.15">
      <c r="A50" s="103"/>
      <c r="B50" s="126" t="str">
        <f>IF(A50="","",VLOOKUP(A50,'Rég clients'!A:B,2,0))</f>
        <v/>
      </c>
      <c r="C50" s="123"/>
      <c r="D50" s="123"/>
      <c r="E50" s="124"/>
      <c r="F50" s="125"/>
      <c r="G50" s="106" t="e">
        <f t="shared" si="5"/>
        <v>#VALUE!</v>
      </c>
      <c r="I50" s="107"/>
      <c r="J50" s="128" t="str">
        <f>IF(I50="","",VLOOKUP(I50,'Rég clients'!A:B,2,0))</f>
        <v/>
      </c>
      <c r="K50" s="123"/>
      <c r="L50" s="123"/>
      <c r="M50" s="123"/>
      <c r="N50" s="123"/>
      <c r="O50" s="3" t="e">
        <f t="shared" si="6"/>
        <v>#VALUE!</v>
      </c>
      <c r="X50" s="7">
        <f t="shared" si="0"/>
        <v>0</v>
      </c>
      <c r="Y50" s="7">
        <f t="shared" si="1"/>
        <v>0</v>
      </c>
      <c r="Z50" s="7">
        <f t="shared" si="2"/>
        <v>0</v>
      </c>
      <c r="AA50" s="7">
        <f t="shared" si="3"/>
        <v>0</v>
      </c>
      <c r="AB50" s="72">
        <f t="shared" si="4"/>
        <v>0</v>
      </c>
      <c r="AF50" s="127">
        <f>achats!V48</f>
        <v>0</v>
      </c>
      <c r="AG50" s="127">
        <f t="shared" si="7"/>
        <v>0</v>
      </c>
    </row>
    <row r="51" spans="1:33" x14ac:dyDescent="0.15">
      <c r="A51" s="103"/>
      <c r="B51" s="126" t="str">
        <f>IF(A51="","",VLOOKUP(A51,'Rég clients'!A:B,2,0))</f>
        <v/>
      </c>
      <c r="C51" s="123"/>
      <c r="D51" s="123"/>
      <c r="E51" s="124"/>
      <c r="F51" s="125"/>
      <c r="G51" s="106" t="e">
        <f t="shared" si="5"/>
        <v>#VALUE!</v>
      </c>
      <c r="I51" s="107"/>
      <c r="J51" s="128" t="str">
        <f>IF(I51="","",VLOOKUP(I51,'Rég clients'!A:B,2,0))</f>
        <v/>
      </c>
      <c r="K51" s="123"/>
      <c r="L51" s="123"/>
      <c r="M51" s="123"/>
      <c r="N51" s="123"/>
      <c r="O51" s="3" t="e">
        <f t="shared" si="6"/>
        <v>#VALUE!</v>
      </c>
      <c r="X51" s="7">
        <f t="shared" si="0"/>
        <v>0</v>
      </c>
      <c r="Y51" s="7">
        <f t="shared" si="1"/>
        <v>0</v>
      </c>
      <c r="Z51" s="7">
        <f t="shared" si="2"/>
        <v>0</v>
      </c>
      <c r="AA51" s="7">
        <f t="shared" si="3"/>
        <v>0</v>
      </c>
      <c r="AB51" s="72">
        <f t="shared" si="4"/>
        <v>0</v>
      </c>
      <c r="AF51" s="127">
        <f>achats!V49</f>
        <v>0</v>
      </c>
      <c r="AG51" s="127">
        <f t="shared" si="7"/>
        <v>0</v>
      </c>
    </row>
    <row r="52" spans="1:33" x14ac:dyDescent="0.15">
      <c r="A52" s="103"/>
      <c r="B52" s="126" t="str">
        <f>IF(A52="","",VLOOKUP(A52,'Rég clients'!A:B,2,0))</f>
        <v/>
      </c>
      <c r="C52" s="123"/>
      <c r="D52" s="123"/>
      <c r="E52" s="124"/>
      <c r="F52" s="125"/>
      <c r="G52" s="106" t="e">
        <f t="shared" si="5"/>
        <v>#VALUE!</v>
      </c>
      <c r="I52" s="107"/>
      <c r="J52" s="128" t="str">
        <f>IF(I52="","",VLOOKUP(I52,'Rég clients'!A:B,2,0))</f>
        <v/>
      </c>
      <c r="K52" s="123"/>
      <c r="L52" s="123"/>
      <c r="M52" s="123"/>
      <c r="N52" s="123"/>
      <c r="O52" s="3" t="e">
        <f t="shared" si="6"/>
        <v>#VALUE!</v>
      </c>
      <c r="X52" s="7">
        <f t="shared" si="0"/>
        <v>0</v>
      </c>
      <c r="Y52" s="7">
        <f t="shared" si="1"/>
        <v>0</v>
      </c>
      <c r="Z52" s="7">
        <f t="shared" si="2"/>
        <v>0</v>
      </c>
      <c r="AA52" s="7">
        <f t="shared" si="3"/>
        <v>0</v>
      </c>
      <c r="AB52" s="72">
        <f t="shared" si="4"/>
        <v>0</v>
      </c>
      <c r="AF52" s="127">
        <f>achats!V50</f>
        <v>0</v>
      </c>
      <c r="AG52" s="127">
        <f t="shared" si="7"/>
        <v>0</v>
      </c>
    </row>
    <row r="53" spans="1:33" x14ac:dyDescent="0.15">
      <c r="A53" s="103"/>
      <c r="B53" s="126" t="str">
        <f>IF(A53="","",VLOOKUP(A53,'Rég clients'!A:B,2,0))</f>
        <v/>
      </c>
      <c r="C53" s="123"/>
      <c r="D53" s="123"/>
      <c r="E53" s="124"/>
      <c r="F53" s="125"/>
      <c r="G53" s="106" t="e">
        <f t="shared" si="5"/>
        <v>#VALUE!</v>
      </c>
      <c r="I53" s="107"/>
      <c r="J53" s="128" t="str">
        <f>IF(I53="","",VLOOKUP(I53,'Rég clients'!A:B,2,0))</f>
        <v/>
      </c>
      <c r="K53" s="123"/>
      <c r="L53" s="123"/>
      <c r="M53" s="123"/>
      <c r="N53" s="123"/>
      <c r="O53" s="3" t="e">
        <f t="shared" si="6"/>
        <v>#VALUE!</v>
      </c>
      <c r="X53" s="7">
        <f t="shared" si="0"/>
        <v>0</v>
      </c>
      <c r="Y53" s="7">
        <f t="shared" si="1"/>
        <v>0</v>
      </c>
      <c r="Z53" s="7">
        <f t="shared" si="2"/>
        <v>0</v>
      </c>
      <c r="AA53" s="7">
        <f t="shared" si="3"/>
        <v>0</v>
      </c>
      <c r="AB53" s="72">
        <f t="shared" si="4"/>
        <v>0</v>
      </c>
      <c r="AF53" s="127">
        <f>achats!V51</f>
        <v>0</v>
      </c>
      <c r="AG53" s="127">
        <f t="shared" si="7"/>
        <v>0</v>
      </c>
    </row>
    <row r="54" spans="1:33" x14ac:dyDescent="0.15">
      <c r="A54" s="103"/>
      <c r="B54" s="126" t="str">
        <f>IF(A54="","",VLOOKUP(A54,'Rég clients'!A:B,2,0))</f>
        <v/>
      </c>
      <c r="C54" s="123"/>
      <c r="D54" s="123"/>
      <c r="E54" s="124"/>
      <c r="F54" s="125"/>
      <c r="G54" s="106" t="e">
        <f t="shared" si="5"/>
        <v>#VALUE!</v>
      </c>
      <c r="I54" s="107"/>
      <c r="J54" s="128" t="str">
        <f>IF(I54="","",VLOOKUP(I54,'Rég clients'!A:B,2,0))</f>
        <v/>
      </c>
      <c r="K54" s="123"/>
      <c r="L54" s="123"/>
      <c r="M54" s="123"/>
      <c r="N54" s="123"/>
      <c r="O54" s="3" t="e">
        <f t="shared" si="6"/>
        <v>#VALUE!</v>
      </c>
      <c r="X54" s="7">
        <f t="shared" si="0"/>
        <v>0</v>
      </c>
      <c r="Y54" s="7">
        <f t="shared" si="1"/>
        <v>0</v>
      </c>
      <c r="Z54" s="7">
        <f t="shared" si="2"/>
        <v>0</v>
      </c>
      <c r="AA54" s="7">
        <f t="shared" si="3"/>
        <v>0</v>
      </c>
      <c r="AB54" s="72">
        <f t="shared" si="4"/>
        <v>0</v>
      </c>
      <c r="AF54" s="127">
        <f>achats!V52</f>
        <v>0</v>
      </c>
      <c r="AG54" s="127">
        <f t="shared" si="7"/>
        <v>0</v>
      </c>
    </row>
    <row r="55" spans="1:33" x14ac:dyDescent="0.15">
      <c r="A55" s="103"/>
      <c r="B55" s="126" t="str">
        <f>IF(A55="","",VLOOKUP(A55,'Rég clients'!A:B,2,0))</f>
        <v/>
      </c>
      <c r="C55" s="123"/>
      <c r="D55" s="123"/>
      <c r="E55" s="124"/>
      <c r="F55" s="125"/>
      <c r="G55" s="106" t="e">
        <f t="shared" si="5"/>
        <v>#VALUE!</v>
      </c>
      <c r="I55" s="107"/>
      <c r="J55" s="128" t="str">
        <f>IF(I55="","",VLOOKUP(I55,'Rég clients'!A:B,2,0))</f>
        <v/>
      </c>
      <c r="K55" s="123"/>
      <c r="L55" s="123"/>
      <c r="M55" s="123"/>
      <c r="N55" s="123"/>
      <c r="O55" s="3" t="e">
        <f t="shared" si="6"/>
        <v>#VALUE!</v>
      </c>
      <c r="X55" s="7">
        <f t="shared" si="0"/>
        <v>0</v>
      </c>
      <c r="Y55" s="7">
        <f t="shared" si="1"/>
        <v>0</v>
      </c>
      <c r="Z55" s="7">
        <f t="shared" si="2"/>
        <v>0</v>
      </c>
      <c r="AA55" s="7">
        <f t="shared" si="3"/>
        <v>0</v>
      </c>
      <c r="AB55" s="72">
        <f t="shared" si="4"/>
        <v>0</v>
      </c>
      <c r="AF55" s="127">
        <f>achats!V53</f>
        <v>0</v>
      </c>
      <c r="AG55" s="127">
        <f t="shared" si="7"/>
        <v>0</v>
      </c>
    </row>
    <row r="56" spans="1:33" x14ac:dyDescent="0.15">
      <c r="A56" s="103"/>
      <c r="B56" s="126" t="str">
        <f>IF(A56="","",VLOOKUP(A56,'Rég clients'!A:B,2,0))</f>
        <v/>
      </c>
      <c r="C56" s="123"/>
      <c r="D56" s="123"/>
      <c r="E56" s="124"/>
      <c r="F56" s="125"/>
      <c r="G56" s="106" t="e">
        <f t="shared" si="5"/>
        <v>#VALUE!</v>
      </c>
      <c r="I56" s="107"/>
      <c r="J56" s="128" t="str">
        <f>IF(I56="","",VLOOKUP(I56,'Rég clients'!A:B,2,0))</f>
        <v/>
      </c>
      <c r="K56" s="123"/>
      <c r="L56" s="123"/>
      <c r="M56" s="123"/>
      <c r="N56" s="123"/>
      <c r="O56" s="3" t="e">
        <f t="shared" si="6"/>
        <v>#VALUE!</v>
      </c>
      <c r="X56" s="7">
        <f t="shared" si="0"/>
        <v>0</v>
      </c>
      <c r="Y56" s="7">
        <f t="shared" si="1"/>
        <v>0</v>
      </c>
      <c r="Z56" s="7">
        <f t="shared" si="2"/>
        <v>0</v>
      </c>
      <c r="AA56" s="7">
        <f t="shared" si="3"/>
        <v>0</v>
      </c>
      <c r="AB56" s="72">
        <f t="shared" si="4"/>
        <v>0</v>
      </c>
      <c r="AF56" s="127">
        <f>achats!V54</f>
        <v>0</v>
      </c>
      <c r="AG56" s="127">
        <f t="shared" si="7"/>
        <v>0</v>
      </c>
    </row>
    <row r="57" spans="1:33" x14ac:dyDescent="0.15">
      <c r="A57" s="103"/>
      <c r="B57" s="126" t="str">
        <f>IF(A57="","",VLOOKUP(A57,'Rég clients'!A:B,2,0))</f>
        <v/>
      </c>
      <c r="C57" s="123"/>
      <c r="D57" s="123"/>
      <c r="E57" s="124"/>
      <c r="F57" s="125"/>
      <c r="G57" s="106" t="e">
        <f t="shared" si="5"/>
        <v>#VALUE!</v>
      </c>
      <c r="I57" s="107"/>
      <c r="J57" s="128" t="str">
        <f>IF(I57="","",VLOOKUP(I57,'Rég clients'!A:B,2,0))</f>
        <v/>
      </c>
      <c r="K57" s="123"/>
      <c r="L57" s="123"/>
      <c r="M57" s="123"/>
      <c r="N57" s="123"/>
      <c r="O57" s="3" t="e">
        <f t="shared" si="6"/>
        <v>#VALUE!</v>
      </c>
      <c r="X57" s="7">
        <f t="shared" si="0"/>
        <v>0</v>
      </c>
      <c r="Y57" s="7">
        <f t="shared" si="1"/>
        <v>0</v>
      </c>
      <c r="Z57" s="7">
        <f t="shared" si="2"/>
        <v>0</v>
      </c>
      <c r="AA57" s="7">
        <f t="shared" si="3"/>
        <v>0</v>
      </c>
      <c r="AB57" s="72">
        <f t="shared" si="4"/>
        <v>0</v>
      </c>
      <c r="AF57" s="127">
        <f>achats!V55</f>
        <v>0</v>
      </c>
      <c r="AG57" s="127">
        <f t="shared" si="7"/>
        <v>0</v>
      </c>
    </row>
    <row r="58" spans="1:33" x14ac:dyDescent="0.15">
      <c r="A58" s="103"/>
      <c r="B58" s="126" t="str">
        <f>IF(A58="","",VLOOKUP(A58,'Rég clients'!A:B,2,0))</f>
        <v/>
      </c>
      <c r="C58" s="123"/>
      <c r="D58" s="123"/>
      <c r="E58" s="124"/>
      <c r="F58" s="125"/>
      <c r="G58" s="106" t="e">
        <f t="shared" si="5"/>
        <v>#VALUE!</v>
      </c>
      <c r="I58" s="107"/>
      <c r="J58" s="128" t="str">
        <f>IF(I58="","",VLOOKUP(I58,'Rég clients'!A:B,2,0))</f>
        <v/>
      </c>
      <c r="K58" s="123"/>
      <c r="L58" s="123"/>
      <c r="M58" s="123"/>
      <c r="N58" s="123"/>
      <c r="O58" s="3" t="e">
        <f t="shared" si="6"/>
        <v>#VALUE!</v>
      </c>
      <c r="X58" s="7">
        <f t="shared" si="0"/>
        <v>0</v>
      </c>
      <c r="Y58" s="7">
        <f t="shared" si="1"/>
        <v>0</v>
      </c>
      <c r="Z58" s="7">
        <f t="shared" si="2"/>
        <v>0</v>
      </c>
      <c r="AA58" s="7">
        <f t="shared" si="3"/>
        <v>0</v>
      </c>
      <c r="AB58" s="72">
        <f t="shared" si="4"/>
        <v>0</v>
      </c>
      <c r="AF58" s="127">
        <f>achats!V56</f>
        <v>0</v>
      </c>
      <c r="AG58" s="127">
        <f t="shared" si="7"/>
        <v>0</v>
      </c>
    </row>
    <row r="59" spans="1:33" x14ac:dyDescent="0.15">
      <c r="A59" s="103"/>
      <c r="B59" s="126" t="str">
        <f>IF(A59="","",VLOOKUP(A59,'Rég clients'!A:B,2,0))</f>
        <v/>
      </c>
      <c r="C59" s="123"/>
      <c r="D59" s="123"/>
      <c r="E59" s="124"/>
      <c r="F59" s="125"/>
      <c r="G59" s="106" t="e">
        <f t="shared" si="5"/>
        <v>#VALUE!</v>
      </c>
      <c r="I59" s="107"/>
      <c r="J59" s="128" t="str">
        <f>IF(I59="","",VLOOKUP(I59,'Rég clients'!A:B,2,0))</f>
        <v/>
      </c>
      <c r="K59" s="123"/>
      <c r="L59" s="123"/>
      <c r="M59" s="123"/>
      <c r="N59" s="123"/>
      <c r="O59" s="3" t="e">
        <f t="shared" si="6"/>
        <v>#VALUE!</v>
      </c>
      <c r="X59" s="7">
        <f t="shared" si="0"/>
        <v>0</v>
      </c>
      <c r="Y59" s="7">
        <f t="shared" si="1"/>
        <v>0</v>
      </c>
      <c r="Z59" s="7">
        <f t="shared" si="2"/>
        <v>0</v>
      </c>
      <c r="AA59" s="7">
        <f t="shared" si="3"/>
        <v>0</v>
      </c>
      <c r="AB59" s="72">
        <f t="shared" si="4"/>
        <v>0</v>
      </c>
      <c r="AF59" s="127">
        <f>achats!V57</f>
        <v>0</v>
      </c>
      <c r="AG59" s="127">
        <f t="shared" si="7"/>
        <v>0</v>
      </c>
    </row>
    <row r="60" spans="1:33" x14ac:dyDescent="0.15">
      <c r="A60" s="103"/>
      <c r="B60" s="126" t="str">
        <f>IF(A60="","",VLOOKUP(A60,'Rég clients'!A:B,2,0))</f>
        <v/>
      </c>
      <c r="C60" s="123"/>
      <c r="D60" s="123"/>
      <c r="E60" s="124"/>
      <c r="F60" s="125"/>
      <c r="G60" s="106" t="e">
        <f t="shared" si="5"/>
        <v>#VALUE!</v>
      </c>
      <c r="I60" s="107"/>
      <c r="J60" s="128" t="str">
        <f>IF(I60="","",VLOOKUP(I60,'Rég clients'!A:B,2,0))</f>
        <v/>
      </c>
      <c r="K60" s="123"/>
      <c r="L60" s="123"/>
      <c r="M60" s="123"/>
      <c r="N60" s="123"/>
      <c r="O60" s="3" t="e">
        <f t="shared" si="6"/>
        <v>#VALUE!</v>
      </c>
      <c r="X60" s="7">
        <f t="shared" si="0"/>
        <v>0</v>
      </c>
      <c r="Y60" s="7">
        <f t="shared" si="1"/>
        <v>0</v>
      </c>
      <c r="Z60" s="7">
        <f t="shared" si="2"/>
        <v>0</v>
      </c>
      <c r="AA60" s="7">
        <f t="shared" si="3"/>
        <v>0</v>
      </c>
      <c r="AB60" s="72">
        <f t="shared" si="4"/>
        <v>0</v>
      </c>
      <c r="AF60" s="127">
        <f>achats!V58</f>
        <v>0</v>
      </c>
      <c r="AG60" s="127">
        <f t="shared" si="7"/>
        <v>0</v>
      </c>
    </row>
    <row r="61" spans="1:33" ht="9.75" customHeight="1" x14ac:dyDescent="0.15">
      <c r="A61" s="103"/>
      <c r="B61" s="126" t="str">
        <f>IF(A61="","",VLOOKUP(A61,'Rég clients'!A:B,2,0))</f>
        <v/>
      </c>
      <c r="C61" s="123"/>
      <c r="D61" s="123"/>
      <c r="E61" s="124"/>
      <c r="F61" s="125"/>
      <c r="G61" s="106" t="e">
        <f t="shared" si="5"/>
        <v>#VALUE!</v>
      </c>
      <c r="I61" s="107"/>
      <c r="J61" s="128" t="str">
        <f>IF(I61="","",VLOOKUP(I61,'Rég clients'!A:B,2,0))</f>
        <v/>
      </c>
      <c r="K61" s="123"/>
      <c r="L61" s="123"/>
      <c r="M61" s="123"/>
      <c r="N61" s="123"/>
      <c r="O61" s="3" t="e">
        <f t="shared" si="6"/>
        <v>#VALUE!</v>
      </c>
      <c r="X61" s="7">
        <f t="shared" si="0"/>
        <v>0</v>
      </c>
      <c r="Y61" s="7">
        <f t="shared" si="1"/>
        <v>0</v>
      </c>
      <c r="Z61" s="7">
        <f t="shared" si="2"/>
        <v>0</v>
      </c>
      <c r="AA61" s="7">
        <f t="shared" si="3"/>
        <v>0</v>
      </c>
      <c r="AB61" s="72">
        <f t="shared" si="4"/>
        <v>0</v>
      </c>
      <c r="AF61" s="127">
        <f>achats!V59</f>
        <v>0</v>
      </c>
      <c r="AG61" s="127">
        <f t="shared" si="7"/>
        <v>0</v>
      </c>
    </row>
    <row r="62" spans="1:33" x14ac:dyDescent="0.15">
      <c r="A62" s="103"/>
      <c r="B62" s="126" t="str">
        <f>IF(A62="","",VLOOKUP(A62,'Rég clients'!A:B,2,0))</f>
        <v/>
      </c>
      <c r="C62" s="123"/>
      <c r="D62" s="123"/>
      <c r="E62" s="124"/>
      <c r="F62" s="125"/>
      <c r="G62" s="106" t="e">
        <f t="shared" si="5"/>
        <v>#VALUE!</v>
      </c>
      <c r="I62" s="107"/>
      <c r="J62" s="128" t="str">
        <f>IF(I62="","",VLOOKUP(I62,'Rég clients'!A:B,2,0))</f>
        <v/>
      </c>
      <c r="K62" s="123"/>
      <c r="L62" s="123"/>
      <c r="M62" s="123"/>
      <c r="N62" s="123"/>
      <c r="O62" s="3" t="e">
        <f t="shared" si="6"/>
        <v>#VALUE!</v>
      </c>
      <c r="X62" s="7">
        <f t="shared" si="0"/>
        <v>0</v>
      </c>
      <c r="Y62" s="7">
        <f t="shared" si="1"/>
        <v>0</v>
      </c>
      <c r="Z62" s="7">
        <f t="shared" si="2"/>
        <v>0</v>
      </c>
      <c r="AA62" s="7">
        <f t="shared" si="3"/>
        <v>0</v>
      </c>
      <c r="AB62" s="72">
        <f t="shared" si="4"/>
        <v>0</v>
      </c>
      <c r="AF62" s="127">
        <f>achats!V60</f>
        <v>0</v>
      </c>
      <c r="AG62" s="127">
        <f t="shared" si="7"/>
        <v>0</v>
      </c>
    </row>
    <row r="63" spans="1:33" x14ac:dyDescent="0.15">
      <c r="A63" s="103"/>
      <c r="B63" s="126" t="str">
        <f>IF(A63="","",VLOOKUP(A63,'Rég clients'!A:B,2,0))</f>
        <v/>
      </c>
      <c r="C63" s="123"/>
      <c r="D63" s="123"/>
      <c r="E63" s="124"/>
      <c r="F63" s="125"/>
      <c r="G63" s="106" t="e">
        <f t="shared" si="5"/>
        <v>#VALUE!</v>
      </c>
      <c r="I63" s="107"/>
      <c r="J63" s="128" t="str">
        <f>IF(I63="","",VLOOKUP(I63,'Rég clients'!A:B,2,0))</f>
        <v/>
      </c>
      <c r="K63" s="123"/>
      <c r="L63" s="123"/>
      <c r="M63" s="123"/>
      <c r="N63" s="123"/>
      <c r="O63" s="3" t="e">
        <f t="shared" si="6"/>
        <v>#VALUE!</v>
      </c>
      <c r="X63" s="7">
        <f t="shared" si="0"/>
        <v>0</v>
      </c>
      <c r="Y63" s="7">
        <f t="shared" si="1"/>
        <v>0</v>
      </c>
      <c r="Z63" s="7">
        <f t="shared" si="2"/>
        <v>0</v>
      </c>
      <c r="AA63" s="7">
        <f t="shared" si="3"/>
        <v>0</v>
      </c>
      <c r="AB63" s="72">
        <f t="shared" si="4"/>
        <v>0</v>
      </c>
      <c r="AF63" s="127">
        <f>achats!V61</f>
        <v>0</v>
      </c>
      <c r="AG63" s="127">
        <f t="shared" si="7"/>
        <v>0</v>
      </c>
    </row>
    <row r="64" spans="1:33" x14ac:dyDescent="0.15">
      <c r="A64" s="103"/>
      <c r="B64" s="126" t="str">
        <f>IF(A64="","",VLOOKUP(A64,'Rég clients'!A:B,2,0))</f>
        <v/>
      </c>
      <c r="C64" s="123"/>
      <c r="D64" s="123"/>
      <c r="E64" s="124"/>
      <c r="F64" s="125"/>
      <c r="G64" s="106" t="e">
        <f t="shared" si="5"/>
        <v>#VALUE!</v>
      </c>
      <c r="I64" s="107"/>
      <c r="J64" s="128" t="str">
        <f>IF(I64="","",VLOOKUP(I64,'Rég clients'!A:B,2,0))</f>
        <v/>
      </c>
      <c r="K64" s="123"/>
      <c r="L64" s="123"/>
      <c r="M64" s="123"/>
      <c r="N64" s="123"/>
      <c r="O64" s="3" t="e">
        <f t="shared" si="6"/>
        <v>#VALUE!</v>
      </c>
      <c r="X64" s="7">
        <f t="shared" si="0"/>
        <v>0</v>
      </c>
      <c r="Y64" s="7">
        <f t="shared" si="1"/>
        <v>0</v>
      </c>
      <c r="Z64" s="7">
        <f t="shared" si="2"/>
        <v>0</v>
      </c>
      <c r="AA64" s="7">
        <f t="shared" si="3"/>
        <v>0</v>
      </c>
      <c r="AB64" s="72">
        <f t="shared" si="4"/>
        <v>0</v>
      </c>
      <c r="AF64" s="127">
        <f>achats!V62</f>
        <v>0</v>
      </c>
      <c r="AG64" s="127">
        <f t="shared" si="7"/>
        <v>0</v>
      </c>
    </row>
    <row r="65" spans="1:33" x14ac:dyDescent="0.15">
      <c r="A65" s="103"/>
      <c r="B65" s="126" t="str">
        <f>IF(A65="","",VLOOKUP(A65,'Rég clients'!A:B,2,0))</f>
        <v/>
      </c>
      <c r="C65" s="123"/>
      <c r="D65" s="123"/>
      <c r="E65" s="124"/>
      <c r="F65" s="125"/>
      <c r="G65" s="106" t="e">
        <f t="shared" si="5"/>
        <v>#VALUE!</v>
      </c>
      <c r="I65" s="107"/>
      <c r="J65" s="128" t="str">
        <f>IF(I65="","",VLOOKUP(I65,'Rég clients'!A:B,2,0))</f>
        <v/>
      </c>
      <c r="K65" s="123"/>
      <c r="L65" s="123"/>
      <c r="M65" s="123"/>
      <c r="N65" s="123"/>
      <c r="O65" s="3" t="e">
        <f t="shared" si="6"/>
        <v>#VALUE!</v>
      </c>
      <c r="X65" s="7">
        <f t="shared" si="0"/>
        <v>0</v>
      </c>
      <c r="Y65" s="7">
        <f t="shared" si="1"/>
        <v>0</v>
      </c>
      <c r="Z65" s="7">
        <f t="shared" si="2"/>
        <v>0</v>
      </c>
      <c r="AA65" s="7">
        <f t="shared" si="3"/>
        <v>0</v>
      </c>
      <c r="AB65" s="72">
        <f t="shared" si="4"/>
        <v>0</v>
      </c>
      <c r="AF65" s="127">
        <f>achats!V63</f>
        <v>0</v>
      </c>
      <c r="AG65" s="127">
        <f t="shared" si="7"/>
        <v>0</v>
      </c>
    </row>
    <row r="66" spans="1:33" x14ac:dyDescent="0.15">
      <c r="A66" s="103"/>
      <c r="B66" s="126" t="str">
        <f>IF(A66="","",VLOOKUP(A66,'Rég clients'!A:B,2,0))</f>
        <v/>
      </c>
      <c r="C66" s="123"/>
      <c r="D66" s="123"/>
      <c r="E66" s="124"/>
      <c r="F66" s="125"/>
      <c r="G66" s="106" t="e">
        <f t="shared" si="5"/>
        <v>#VALUE!</v>
      </c>
      <c r="I66" s="107"/>
      <c r="J66" s="128" t="str">
        <f>IF(I66="","",VLOOKUP(I66,'Rég clients'!A:B,2,0))</f>
        <v/>
      </c>
      <c r="K66" s="123"/>
      <c r="L66" s="123"/>
      <c r="M66" s="123"/>
      <c r="N66" s="123"/>
      <c r="O66" s="3" t="e">
        <f t="shared" si="6"/>
        <v>#VALUE!</v>
      </c>
      <c r="X66" s="7">
        <f t="shared" si="0"/>
        <v>0</v>
      </c>
      <c r="Y66" s="7">
        <f t="shared" si="1"/>
        <v>0</v>
      </c>
      <c r="Z66" s="7">
        <f t="shared" si="2"/>
        <v>0</v>
      </c>
      <c r="AA66" s="7">
        <f t="shared" si="3"/>
        <v>0</v>
      </c>
      <c r="AB66" s="72">
        <f t="shared" si="4"/>
        <v>0</v>
      </c>
      <c r="AF66" s="127">
        <f>achats!V64</f>
        <v>0</v>
      </c>
      <c r="AG66" s="127">
        <f t="shared" si="7"/>
        <v>0</v>
      </c>
    </row>
    <row r="67" spans="1:33" x14ac:dyDescent="0.15">
      <c r="A67" s="103"/>
      <c r="B67" s="126" t="str">
        <f>IF(A67="","",VLOOKUP(A67,'Rég clients'!A:B,2,0))</f>
        <v/>
      </c>
      <c r="C67" s="123"/>
      <c r="D67" s="123"/>
      <c r="E67" s="124"/>
      <c r="F67" s="125"/>
      <c r="G67" s="106" t="e">
        <f t="shared" si="5"/>
        <v>#VALUE!</v>
      </c>
      <c r="I67" s="107"/>
      <c r="J67" s="128" t="str">
        <f>IF(I67="","",VLOOKUP(I67,'Rég clients'!A:B,2,0))</f>
        <v/>
      </c>
      <c r="K67" s="123"/>
      <c r="L67" s="123"/>
      <c r="M67" s="123"/>
      <c r="N67" s="123"/>
      <c r="O67" s="3" t="e">
        <f t="shared" si="6"/>
        <v>#VALUE!</v>
      </c>
      <c r="X67" s="7">
        <f t="shared" si="0"/>
        <v>0</v>
      </c>
      <c r="Y67" s="7">
        <f t="shared" si="1"/>
        <v>0</v>
      </c>
      <c r="Z67" s="7">
        <f t="shared" si="2"/>
        <v>0</v>
      </c>
      <c r="AA67" s="7">
        <f t="shared" si="3"/>
        <v>0</v>
      </c>
      <c r="AB67" s="72">
        <f t="shared" si="4"/>
        <v>0</v>
      </c>
      <c r="AF67" s="127">
        <f>achats!V65</f>
        <v>0</v>
      </c>
      <c r="AG67" s="127">
        <f t="shared" si="7"/>
        <v>0</v>
      </c>
    </row>
    <row r="68" spans="1:33" x14ac:dyDescent="0.15">
      <c r="A68" s="103"/>
      <c r="B68" s="126" t="str">
        <f>IF(A68="","",VLOOKUP(A68,'Rég clients'!A:B,2,0))</f>
        <v/>
      </c>
      <c r="C68" s="123"/>
      <c r="D68" s="123"/>
      <c r="E68" s="124"/>
      <c r="F68" s="125"/>
      <c r="G68" s="106" t="e">
        <f t="shared" si="5"/>
        <v>#VALUE!</v>
      </c>
      <c r="I68" s="107"/>
      <c r="J68" s="128" t="str">
        <f>IF(I68="","",VLOOKUP(I68,'Rég clients'!A:B,2,0))</f>
        <v/>
      </c>
      <c r="K68" s="123"/>
      <c r="L68" s="123"/>
      <c r="M68" s="123"/>
      <c r="N68" s="123"/>
      <c r="O68" s="3" t="e">
        <f t="shared" si="6"/>
        <v>#VALUE!</v>
      </c>
      <c r="X68" s="7">
        <f t="shared" si="0"/>
        <v>0</v>
      </c>
      <c r="Y68" s="7">
        <f t="shared" si="1"/>
        <v>0</v>
      </c>
      <c r="Z68" s="7">
        <f t="shared" si="2"/>
        <v>0</v>
      </c>
      <c r="AA68" s="7">
        <f t="shared" si="3"/>
        <v>0</v>
      </c>
      <c r="AB68" s="72">
        <f t="shared" si="4"/>
        <v>0</v>
      </c>
      <c r="AF68" s="127">
        <f>achats!V66</f>
        <v>0</v>
      </c>
      <c r="AG68" s="127">
        <f t="shared" si="7"/>
        <v>0</v>
      </c>
    </row>
    <row r="69" spans="1:33" x14ac:dyDescent="0.15">
      <c r="A69" s="103"/>
      <c r="B69" s="126" t="str">
        <f>IF(A69="","",VLOOKUP(A69,'Rég clients'!A:B,2,0))</f>
        <v/>
      </c>
      <c r="C69" s="123"/>
      <c r="D69" s="123"/>
      <c r="E69" s="124"/>
      <c r="F69" s="125"/>
      <c r="G69" s="106" t="e">
        <f t="shared" si="5"/>
        <v>#VALUE!</v>
      </c>
      <c r="I69" s="107"/>
      <c r="J69" s="128" t="str">
        <f>IF(I69="","",VLOOKUP(I69,'Rég clients'!A:B,2,0))</f>
        <v/>
      </c>
      <c r="K69" s="123"/>
      <c r="L69" s="123"/>
      <c r="M69" s="123"/>
      <c r="N69" s="123"/>
      <c r="O69" s="3" t="e">
        <f t="shared" si="6"/>
        <v>#VALUE!</v>
      </c>
      <c r="X69" s="7">
        <f t="shared" ref="X69:X132" si="8">A283</f>
        <v>0</v>
      </c>
      <c r="Y69" s="7">
        <f t="shared" ref="Y69:Y132" si="9">SUMIF(E:E,A283,D:D)</f>
        <v>0</v>
      </c>
      <c r="Z69" s="7">
        <f t="shared" ref="Z69:Z132" si="10">SUMIF(M:M,A283,L:L)</f>
        <v>0</v>
      </c>
      <c r="AA69" s="7">
        <f t="shared" ref="AA69:AA132" si="11">SUM(Y69:Z69)</f>
        <v>0</v>
      </c>
      <c r="AB69" s="72">
        <f t="shared" ref="AB69:AB132" si="12">AA69/$AD$4</f>
        <v>0</v>
      </c>
      <c r="AF69" s="127">
        <f>achats!V67</f>
        <v>0</v>
      </c>
      <c r="AG69" s="127">
        <f t="shared" si="7"/>
        <v>0</v>
      </c>
    </row>
    <row r="70" spans="1:33" x14ac:dyDescent="0.15">
      <c r="A70" s="103"/>
      <c r="B70" s="126" t="str">
        <f>IF(A70="","",VLOOKUP(A70,'Rég clients'!A:B,2,0))</f>
        <v/>
      </c>
      <c r="C70" s="123"/>
      <c r="D70" s="123"/>
      <c r="E70" s="124"/>
      <c r="F70" s="125"/>
      <c r="G70" s="106" t="e">
        <f t="shared" ref="G70:G105" si="13">B70*D70</f>
        <v>#VALUE!</v>
      </c>
      <c r="I70" s="107"/>
      <c r="J70" s="128" t="str">
        <f>IF(I70="","",VLOOKUP(I70,'Rég clients'!A:B,2,0))</f>
        <v/>
      </c>
      <c r="K70" s="123"/>
      <c r="L70" s="123"/>
      <c r="M70" s="123"/>
      <c r="N70" s="123"/>
      <c r="O70" s="3" t="e">
        <f t="shared" ref="O70:O105" si="14">J70*L70</f>
        <v>#VALUE!</v>
      </c>
      <c r="X70" s="7">
        <f t="shared" si="8"/>
        <v>0</v>
      </c>
      <c r="Y70" s="7">
        <f t="shared" si="9"/>
        <v>0</v>
      </c>
      <c r="Z70" s="7">
        <f t="shared" si="10"/>
        <v>0</v>
      </c>
      <c r="AA70" s="7">
        <f t="shared" si="11"/>
        <v>0</v>
      </c>
      <c r="AB70" s="72">
        <f t="shared" si="12"/>
        <v>0</v>
      </c>
      <c r="AF70" s="127">
        <f>achats!V68</f>
        <v>0</v>
      </c>
      <c r="AG70" s="127">
        <f t="shared" ref="AG70:AG133" si="15">(SUMIF(F:F,AF70,G:G))+(SUMIF(N:N,AF70,O:O))</f>
        <v>0</v>
      </c>
    </row>
    <row r="71" spans="1:33" x14ac:dyDescent="0.15">
      <c r="A71" s="103"/>
      <c r="B71" s="126" t="str">
        <f>IF(A71="","",VLOOKUP(A71,'Rég clients'!A:B,2,0))</f>
        <v/>
      </c>
      <c r="C71" s="123"/>
      <c r="D71" s="123"/>
      <c r="E71" s="124"/>
      <c r="F71" s="125"/>
      <c r="G71" s="106" t="e">
        <f t="shared" si="13"/>
        <v>#VALUE!</v>
      </c>
      <c r="I71" s="107"/>
      <c r="J71" s="128" t="str">
        <f>IF(I71="","",VLOOKUP(I71,'Rég clients'!A:B,2,0))</f>
        <v/>
      </c>
      <c r="K71" s="123"/>
      <c r="L71" s="123"/>
      <c r="M71" s="123"/>
      <c r="N71" s="123"/>
      <c r="O71" s="3" t="e">
        <f t="shared" si="14"/>
        <v>#VALUE!</v>
      </c>
      <c r="X71" s="7">
        <f t="shared" si="8"/>
        <v>0</v>
      </c>
      <c r="Y71" s="7">
        <f t="shared" si="9"/>
        <v>0</v>
      </c>
      <c r="Z71" s="7">
        <f t="shared" si="10"/>
        <v>0</v>
      </c>
      <c r="AA71" s="7">
        <f t="shared" si="11"/>
        <v>0</v>
      </c>
      <c r="AB71" s="72">
        <f t="shared" si="12"/>
        <v>0</v>
      </c>
      <c r="AF71" s="127">
        <f>achats!V69</f>
        <v>0</v>
      </c>
      <c r="AG71" s="127">
        <f t="shared" si="15"/>
        <v>0</v>
      </c>
    </row>
    <row r="72" spans="1:33" x14ac:dyDescent="0.15">
      <c r="A72" s="103"/>
      <c r="B72" s="126" t="str">
        <f>IF(A72="","",VLOOKUP(A72,'Rég clients'!A:B,2,0))</f>
        <v/>
      </c>
      <c r="C72" s="123"/>
      <c r="D72" s="123"/>
      <c r="E72" s="124"/>
      <c r="F72" s="125"/>
      <c r="G72" s="106" t="e">
        <f t="shared" si="13"/>
        <v>#VALUE!</v>
      </c>
      <c r="I72" s="107"/>
      <c r="J72" s="128" t="str">
        <f>IF(I72="","",VLOOKUP(I72,'Rég clients'!A:B,2,0))</f>
        <v/>
      </c>
      <c r="K72" s="123"/>
      <c r="L72" s="123"/>
      <c r="M72" s="123"/>
      <c r="N72" s="123"/>
      <c r="O72" s="3" t="e">
        <f t="shared" si="14"/>
        <v>#VALUE!</v>
      </c>
      <c r="X72" s="7">
        <f t="shared" si="8"/>
        <v>0</v>
      </c>
      <c r="Y72" s="7">
        <f t="shared" si="9"/>
        <v>0</v>
      </c>
      <c r="Z72" s="7">
        <f t="shared" si="10"/>
        <v>0</v>
      </c>
      <c r="AA72" s="7">
        <f t="shared" si="11"/>
        <v>0</v>
      </c>
      <c r="AB72" s="72">
        <f t="shared" si="12"/>
        <v>0</v>
      </c>
      <c r="AF72" s="127">
        <f>achats!V70</f>
        <v>0</v>
      </c>
      <c r="AG72" s="127">
        <f t="shared" si="15"/>
        <v>0</v>
      </c>
    </row>
    <row r="73" spans="1:33" x14ac:dyDescent="0.15">
      <c r="A73" s="103"/>
      <c r="B73" s="126" t="str">
        <f>IF(A73="","",VLOOKUP(A73,'Rég clients'!A:B,2,0))</f>
        <v/>
      </c>
      <c r="C73" s="123"/>
      <c r="D73" s="123"/>
      <c r="E73" s="124"/>
      <c r="F73" s="125"/>
      <c r="G73" s="106" t="e">
        <f t="shared" si="13"/>
        <v>#VALUE!</v>
      </c>
      <c r="I73" s="107"/>
      <c r="J73" s="128" t="str">
        <f>IF(I73="","",VLOOKUP(I73,'Rég clients'!A:B,2,0))</f>
        <v/>
      </c>
      <c r="K73" s="123"/>
      <c r="L73" s="123"/>
      <c r="M73" s="123"/>
      <c r="N73" s="123"/>
      <c r="O73" s="3" t="e">
        <f t="shared" si="14"/>
        <v>#VALUE!</v>
      </c>
      <c r="X73" s="7">
        <f t="shared" si="8"/>
        <v>0</v>
      </c>
      <c r="Y73" s="7">
        <f t="shared" si="9"/>
        <v>0</v>
      </c>
      <c r="Z73" s="7">
        <f t="shared" si="10"/>
        <v>0</v>
      </c>
      <c r="AA73" s="7">
        <f t="shared" si="11"/>
        <v>0</v>
      </c>
      <c r="AB73" s="72">
        <f t="shared" si="12"/>
        <v>0</v>
      </c>
      <c r="AF73" s="127">
        <f>achats!V71</f>
        <v>0</v>
      </c>
      <c r="AG73" s="127">
        <f t="shared" si="15"/>
        <v>0</v>
      </c>
    </row>
    <row r="74" spans="1:33" x14ac:dyDescent="0.15">
      <c r="A74" s="103"/>
      <c r="B74" s="126" t="str">
        <f>IF(A74="","",VLOOKUP(A74,'Rég clients'!A:B,2,0))</f>
        <v/>
      </c>
      <c r="C74" s="123"/>
      <c r="D74" s="123"/>
      <c r="E74" s="124"/>
      <c r="F74" s="125"/>
      <c r="G74" s="106" t="e">
        <f t="shared" si="13"/>
        <v>#VALUE!</v>
      </c>
      <c r="I74" s="107"/>
      <c r="J74" s="128" t="str">
        <f>IF(I74="","",VLOOKUP(I74,'Rég clients'!A:B,2,0))</f>
        <v/>
      </c>
      <c r="K74" s="123"/>
      <c r="L74" s="123"/>
      <c r="M74" s="123"/>
      <c r="N74" s="123"/>
      <c r="O74" s="3" t="e">
        <f t="shared" si="14"/>
        <v>#VALUE!</v>
      </c>
      <c r="X74" s="7">
        <f t="shared" si="8"/>
        <v>0</v>
      </c>
      <c r="Y74" s="7">
        <f t="shared" si="9"/>
        <v>0</v>
      </c>
      <c r="Z74" s="7">
        <f t="shared" si="10"/>
        <v>0</v>
      </c>
      <c r="AA74" s="7">
        <f t="shared" si="11"/>
        <v>0</v>
      </c>
      <c r="AB74" s="72">
        <f t="shared" si="12"/>
        <v>0</v>
      </c>
      <c r="AF74" s="127">
        <f>achats!V72</f>
        <v>0</v>
      </c>
      <c r="AG74" s="127">
        <f t="shared" si="15"/>
        <v>0</v>
      </c>
    </row>
    <row r="75" spans="1:33" x14ac:dyDescent="0.15">
      <c r="A75" s="103"/>
      <c r="B75" s="126" t="str">
        <f>IF(A75="","",VLOOKUP(A75,'Rég clients'!A:B,2,0))</f>
        <v/>
      </c>
      <c r="C75" s="123"/>
      <c r="D75" s="123"/>
      <c r="E75" s="124"/>
      <c r="F75" s="125"/>
      <c r="G75" s="106" t="e">
        <f t="shared" si="13"/>
        <v>#VALUE!</v>
      </c>
      <c r="I75" s="107"/>
      <c r="J75" s="128" t="str">
        <f>IF(I75="","",VLOOKUP(I75,'Rég clients'!A:B,2,0))</f>
        <v/>
      </c>
      <c r="K75" s="123"/>
      <c r="L75" s="123"/>
      <c r="M75" s="123"/>
      <c r="N75" s="123"/>
      <c r="O75" s="3" t="e">
        <f t="shared" si="14"/>
        <v>#VALUE!</v>
      </c>
      <c r="X75" s="7">
        <f t="shared" si="8"/>
        <v>0</v>
      </c>
      <c r="Y75" s="7">
        <f t="shared" si="9"/>
        <v>0</v>
      </c>
      <c r="Z75" s="7">
        <f t="shared" si="10"/>
        <v>0</v>
      </c>
      <c r="AA75" s="7">
        <f t="shared" si="11"/>
        <v>0</v>
      </c>
      <c r="AB75" s="72">
        <f t="shared" si="12"/>
        <v>0</v>
      </c>
      <c r="AF75" s="127">
        <f>achats!V73</f>
        <v>0</v>
      </c>
      <c r="AG75" s="127">
        <f t="shared" si="15"/>
        <v>0</v>
      </c>
    </row>
    <row r="76" spans="1:33" x14ac:dyDescent="0.15">
      <c r="A76" s="103"/>
      <c r="B76" s="126" t="str">
        <f>IF(A76="","",VLOOKUP(A76,'Rég clients'!A:B,2,0))</f>
        <v/>
      </c>
      <c r="C76" s="123"/>
      <c r="D76" s="123"/>
      <c r="E76" s="124"/>
      <c r="F76" s="125"/>
      <c r="G76" s="106" t="e">
        <f t="shared" si="13"/>
        <v>#VALUE!</v>
      </c>
      <c r="I76" s="107"/>
      <c r="J76" s="128" t="str">
        <f>IF(I76="","",VLOOKUP(I76,'Rég clients'!A:B,2,0))</f>
        <v/>
      </c>
      <c r="K76" s="123"/>
      <c r="L76" s="123"/>
      <c r="M76" s="123"/>
      <c r="N76" s="123"/>
      <c r="O76" s="3" t="e">
        <f t="shared" si="14"/>
        <v>#VALUE!</v>
      </c>
      <c r="X76" s="7">
        <f t="shared" si="8"/>
        <v>0</v>
      </c>
      <c r="Y76" s="7">
        <f t="shared" si="9"/>
        <v>0</v>
      </c>
      <c r="Z76" s="7">
        <f t="shared" si="10"/>
        <v>0</v>
      </c>
      <c r="AA76" s="7">
        <f t="shared" si="11"/>
        <v>0</v>
      </c>
      <c r="AB76" s="72">
        <f t="shared" si="12"/>
        <v>0</v>
      </c>
      <c r="AF76" s="127">
        <f>achats!V74</f>
        <v>0</v>
      </c>
      <c r="AG76" s="127">
        <f t="shared" si="15"/>
        <v>0</v>
      </c>
    </row>
    <row r="77" spans="1:33" x14ac:dyDescent="0.15">
      <c r="A77" s="103"/>
      <c r="B77" s="126" t="str">
        <f>IF(A77="","",VLOOKUP(A77,'Rég clients'!A:B,2,0))</f>
        <v/>
      </c>
      <c r="C77" s="123"/>
      <c r="D77" s="123"/>
      <c r="E77" s="124"/>
      <c r="F77" s="125"/>
      <c r="G77" s="106" t="e">
        <f t="shared" si="13"/>
        <v>#VALUE!</v>
      </c>
      <c r="I77" s="107"/>
      <c r="J77" s="128" t="str">
        <f>IF(I77="","",VLOOKUP(I77,'Rég clients'!A:B,2,0))</f>
        <v/>
      </c>
      <c r="K77" s="123"/>
      <c r="L77" s="123"/>
      <c r="M77" s="123"/>
      <c r="N77" s="123"/>
      <c r="O77" s="3" t="e">
        <f t="shared" si="14"/>
        <v>#VALUE!</v>
      </c>
      <c r="X77" s="7">
        <f t="shared" si="8"/>
        <v>0</v>
      </c>
      <c r="Y77" s="7">
        <f t="shared" si="9"/>
        <v>0</v>
      </c>
      <c r="Z77" s="7">
        <f t="shared" si="10"/>
        <v>0</v>
      </c>
      <c r="AA77" s="7">
        <f t="shared" si="11"/>
        <v>0</v>
      </c>
      <c r="AB77" s="72">
        <f t="shared" si="12"/>
        <v>0</v>
      </c>
      <c r="AF77" s="127">
        <f>achats!V75</f>
        <v>0</v>
      </c>
      <c r="AG77" s="127">
        <f t="shared" si="15"/>
        <v>0</v>
      </c>
    </row>
    <row r="78" spans="1:33" x14ac:dyDescent="0.15">
      <c r="A78" s="103"/>
      <c r="B78" s="126" t="str">
        <f>IF(A78="","",VLOOKUP(A78,'Rég clients'!A:B,2,0))</f>
        <v/>
      </c>
      <c r="C78" s="123"/>
      <c r="D78" s="123"/>
      <c r="E78" s="124"/>
      <c r="F78" s="125"/>
      <c r="G78" s="106" t="e">
        <f t="shared" si="13"/>
        <v>#VALUE!</v>
      </c>
      <c r="I78" s="107"/>
      <c r="J78" s="128" t="str">
        <f>IF(I78="","",VLOOKUP(I78,'Rég clients'!A:B,2,0))</f>
        <v/>
      </c>
      <c r="K78" s="123"/>
      <c r="L78" s="123"/>
      <c r="M78" s="123"/>
      <c r="N78" s="123"/>
      <c r="O78" s="3" t="e">
        <f t="shared" si="14"/>
        <v>#VALUE!</v>
      </c>
      <c r="X78" s="7">
        <f t="shared" si="8"/>
        <v>0</v>
      </c>
      <c r="Y78" s="7">
        <f t="shared" si="9"/>
        <v>0</v>
      </c>
      <c r="Z78" s="7">
        <f t="shared" si="10"/>
        <v>0</v>
      </c>
      <c r="AA78" s="7">
        <f t="shared" si="11"/>
        <v>0</v>
      </c>
      <c r="AB78" s="72">
        <f t="shared" si="12"/>
        <v>0</v>
      </c>
      <c r="AF78" s="127">
        <f>achats!V76</f>
        <v>0</v>
      </c>
      <c r="AG78" s="127">
        <f t="shared" si="15"/>
        <v>0</v>
      </c>
    </row>
    <row r="79" spans="1:33" x14ac:dyDescent="0.15">
      <c r="A79" s="103"/>
      <c r="B79" s="126" t="str">
        <f>IF(A79="","",VLOOKUP(A79,'Rég clients'!A:B,2,0))</f>
        <v/>
      </c>
      <c r="C79" s="123"/>
      <c r="D79" s="123"/>
      <c r="E79" s="124"/>
      <c r="F79" s="125"/>
      <c r="G79" s="106" t="e">
        <f t="shared" si="13"/>
        <v>#VALUE!</v>
      </c>
      <c r="I79" s="107"/>
      <c r="J79" s="128" t="str">
        <f>IF(I79="","",VLOOKUP(I79,'Rég clients'!A:B,2,0))</f>
        <v/>
      </c>
      <c r="K79" s="123"/>
      <c r="L79" s="123"/>
      <c r="M79" s="123"/>
      <c r="N79" s="123"/>
      <c r="O79" s="3" t="e">
        <f t="shared" si="14"/>
        <v>#VALUE!</v>
      </c>
      <c r="X79" s="7">
        <f t="shared" si="8"/>
        <v>0</v>
      </c>
      <c r="Y79" s="7">
        <f t="shared" si="9"/>
        <v>0</v>
      </c>
      <c r="Z79" s="7">
        <f t="shared" si="10"/>
        <v>0</v>
      </c>
      <c r="AA79" s="7">
        <f t="shared" si="11"/>
        <v>0</v>
      </c>
      <c r="AB79" s="72">
        <f t="shared" si="12"/>
        <v>0</v>
      </c>
      <c r="AF79" s="127">
        <f>achats!V77</f>
        <v>0</v>
      </c>
      <c r="AG79" s="127">
        <f t="shared" si="15"/>
        <v>0</v>
      </c>
    </row>
    <row r="80" spans="1:33" x14ac:dyDescent="0.15">
      <c r="A80" s="103"/>
      <c r="B80" s="126" t="str">
        <f>IF(A80="","",VLOOKUP(A80,'Rég clients'!A:B,2,0))</f>
        <v/>
      </c>
      <c r="C80" s="123"/>
      <c r="D80" s="123"/>
      <c r="E80" s="124"/>
      <c r="F80" s="125"/>
      <c r="G80" s="106" t="e">
        <f t="shared" si="13"/>
        <v>#VALUE!</v>
      </c>
      <c r="I80" s="107"/>
      <c r="J80" s="128" t="str">
        <f>IF(I80="","",VLOOKUP(I80,'Rég clients'!A:B,2,0))</f>
        <v/>
      </c>
      <c r="K80" s="123"/>
      <c r="L80" s="123"/>
      <c r="M80" s="123"/>
      <c r="N80" s="123"/>
      <c r="O80" s="3" t="e">
        <f t="shared" si="14"/>
        <v>#VALUE!</v>
      </c>
      <c r="X80" s="7">
        <f t="shared" si="8"/>
        <v>0</v>
      </c>
      <c r="Y80" s="7">
        <f t="shared" si="9"/>
        <v>0</v>
      </c>
      <c r="Z80" s="7">
        <f t="shared" si="10"/>
        <v>0</v>
      </c>
      <c r="AA80" s="7">
        <f t="shared" si="11"/>
        <v>0</v>
      </c>
      <c r="AB80" s="72">
        <f t="shared" si="12"/>
        <v>0</v>
      </c>
      <c r="AF80" s="127">
        <f>achats!V78</f>
        <v>0</v>
      </c>
      <c r="AG80" s="127">
        <f t="shared" si="15"/>
        <v>0</v>
      </c>
    </row>
    <row r="81" spans="1:33" x14ac:dyDescent="0.15">
      <c r="A81" s="103"/>
      <c r="B81" s="126" t="str">
        <f>IF(A81="","",VLOOKUP(A81,'Rég clients'!A:B,2,0))</f>
        <v/>
      </c>
      <c r="C81" s="123"/>
      <c r="D81" s="123"/>
      <c r="E81" s="124"/>
      <c r="F81" s="125"/>
      <c r="G81" s="106" t="e">
        <f t="shared" si="13"/>
        <v>#VALUE!</v>
      </c>
      <c r="I81" s="107"/>
      <c r="J81" s="128" t="str">
        <f>IF(I81="","",VLOOKUP(I81,'Rég clients'!A:B,2,0))</f>
        <v/>
      </c>
      <c r="K81" s="123"/>
      <c r="L81" s="123"/>
      <c r="M81" s="123"/>
      <c r="N81" s="123"/>
      <c r="O81" s="3" t="e">
        <f t="shared" si="14"/>
        <v>#VALUE!</v>
      </c>
      <c r="X81" s="7">
        <f t="shared" si="8"/>
        <v>0</v>
      </c>
      <c r="Y81" s="7">
        <f t="shared" si="9"/>
        <v>0</v>
      </c>
      <c r="Z81" s="7">
        <f t="shared" si="10"/>
        <v>0</v>
      </c>
      <c r="AA81" s="7">
        <f t="shared" si="11"/>
        <v>0</v>
      </c>
      <c r="AB81" s="72">
        <f t="shared" si="12"/>
        <v>0</v>
      </c>
      <c r="AF81" s="127">
        <f>achats!V79</f>
        <v>0</v>
      </c>
      <c r="AG81" s="127">
        <f t="shared" si="15"/>
        <v>0</v>
      </c>
    </row>
    <row r="82" spans="1:33" x14ac:dyDescent="0.15">
      <c r="A82" s="103"/>
      <c r="B82" s="126" t="str">
        <f>IF(A82="","",VLOOKUP(A82,'Rég clients'!A:B,2,0))</f>
        <v/>
      </c>
      <c r="C82" s="123"/>
      <c r="D82" s="123"/>
      <c r="E82" s="124"/>
      <c r="F82" s="125"/>
      <c r="G82" s="106" t="e">
        <f t="shared" si="13"/>
        <v>#VALUE!</v>
      </c>
      <c r="I82" s="107"/>
      <c r="J82" s="128" t="str">
        <f>IF(I82="","",VLOOKUP(I82,'Rég clients'!A:B,2,0))</f>
        <v/>
      </c>
      <c r="K82" s="123"/>
      <c r="L82" s="123"/>
      <c r="M82" s="123"/>
      <c r="N82" s="123"/>
      <c r="O82" s="3" t="e">
        <f t="shared" si="14"/>
        <v>#VALUE!</v>
      </c>
      <c r="X82" s="7">
        <f t="shared" si="8"/>
        <v>0</v>
      </c>
      <c r="Y82" s="7">
        <f t="shared" si="9"/>
        <v>0</v>
      </c>
      <c r="Z82" s="7">
        <f t="shared" si="10"/>
        <v>0</v>
      </c>
      <c r="AA82" s="7">
        <f t="shared" si="11"/>
        <v>0</v>
      </c>
      <c r="AB82" s="72">
        <f t="shared" si="12"/>
        <v>0</v>
      </c>
      <c r="AF82" s="127">
        <f>achats!V80</f>
        <v>0</v>
      </c>
      <c r="AG82" s="127">
        <f t="shared" si="15"/>
        <v>0</v>
      </c>
    </row>
    <row r="83" spans="1:33" x14ac:dyDescent="0.15">
      <c r="A83" s="103"/>
      <c r="B83" s="126" t="str">
        <f>IF(A83="","",VLOOKUP(A83,'Rég clients'!A:B,2,0))</f>
        <v/>
      </c>
      <c r="C83" s="123"/>
      <c r="D83" s="123"/>
      <c r="E83" s="124"/>
      <c r="F83" s="125"/>
      <c r="G83" s="106" t="e">
        <f t="shared" si="13"/>
        <v>#VALUE!</v>
      </c>
      <c r="I83" s="107"/>
      <c r="J83" s="128" t="str">
        <f>IF(I83="","",VLOOKUP(I83,'Rég clients'!A:B,2,0))</f>
        <v/>
      </c>
      <c r="K83" s="123"/>
      <c r="L83" s="123"/>
      <c r="M83" s="123"/>
      <c r="N83" s="123"/>
      <c r="O83" s="3" t="e">
        <f t="shared" si="14"/>
        <v>#VALUE!</v>
      </c>
      <c r="X83" s="7">
        <f t="shared" si="8"/>
        <v>0</v>
      </c>
      <c r="Y83" s="7">
        <f t="shared" si="9"/>
        <v>0</v>
      </c>
      <c r="Z83" s="7">
        <f t="shared" si="10"/>
        <v>0</v>
      </c>
      <c r="AA83" s="7">
        <f t="shared" si="11"/>
        <v>0</v>
      </c>
      <c r="AB83" s="72">
        <f t="shared" si="12"/>
        <v>0</v>
      </c>
      <c r="AF83" s="127">
        <f>achats!V81</f>
        <v>0</v>
      </c>
      <c r="AG83" s="127">
        <f t="shared" si="15"/>
        <v>0</v>
      </c>
    </row>
    <row r="84" spans="1:33" x14ac:dyDescent="0.15">
      <c r="A84" s="103"/>
      <c r="B84" s="126" t="str">
        <f>IF(A84="","",VLOOKUP(A84,'Rég clients'!A:B,2,0))</f>
        <v/>
      </c>
      <c r="C84" s="123"/>
      <c r="D84" s="123"/>
      <c r="E84" s="124"/>
      <c r="F84" s="125"/>
      <c r="G84" s="106" t="e">
        <f t="shared" si="13"/>
        <v>#VALUE!</v>
      </c>
      <c r="I84" s="107"/>
      <c r="J84" s="128" t="str">
        <f>IF(I84="","",VLOOKUP(I84,'Rég clients'!A:B,2,0))</f>
        <v/>
      </c>
      <c r="K84" s="123"/>
      <c r="L84" s="123"/>
      <c r="M84" s="123"/>
      <c r="N84" s="123"/>
      <c r="O84" s="3" t="e">
        <f t="shared" si="14"/>
        <v>#VALUE!</v>
      </c>
      <c r="X84" s="7">
        <f t="shared" si="8"/>
        <v>0</v>
      </c>
      <c r="Y84" s="7">
        <f t="shared" si="9"/>
        <v>0</v>
      </c>
      <c r="Z84" s="7">
        <f t="shared" si="10"/>
        <v>0</v>
      </c>
      <c r="AA84" s="7">
        <f t="shared" si="11"/>
        <v>0</v>
      </c>
      <c r="AB84" s="72">
        <f t="shared" si="12"/>
        <v>0</v>
      </c>
      <c r="AF84" s="127">
        <f>achats!V82</f>
        <v>0</v>
      </c>
      <c r="AG84" s="127">
        <f t="shared" si="15"/>
        <v>0</v>
      </c>
    </row>
    <row r="85" spans="1:33" x14ac:dyDescent="0.15">
      <c r="A85" s="103"/>
      <c r="B85" s="126" t="str">
        <f>IF(A85="","",VLOOKUP(A85,'Rég clients'!A:B,2,0))</f>
        <v/>
      </c>
      <c r="C85" s="123"/>
      <c r="D85" s="123"/>
      <c r="E85" s="124"/>
      <c r="F85" s="125"/>
      <c r="G85" s="106" t="e">
        <f t="shared" si="13"/>
        <v>#VALUE!</v>
      </c>
      <c r="I85" s="107"/>
      <c r="J85" s="128" t="str">
        <f>IF(I85="","",VLOOKUP(I85,'Rég clients'!A:B,2,0))</f>
        <v/>
      </c>
      <c r="K85" s="123"/>
      <c r="L85" s="123"/>
      <c r="M85" s="123"/>
      <c r="N85" s="123"/>
      <c r="O85" s="3" t="e">
        <f t="shared" si="14"/>
        <v>#VALUE!</v>
      </c>
      <c r="X85" s="7">
        <f t="shared" si="8"/>
        <v>0</v>
      </c>
      <c r="Y85" s="7">
        <f t="shared" si="9"/>
        <v>0</v>
      </c>
      <c r="Z85" s="7">
        <f t="shared" si="10"/>
        <v>0</v>
      </c>
      <c r="AA85" s="7">
        <f t="shared" si="11"/>
        <v>0</v>
      </c>
      <c r="AB85" s="72">
        <f t="shared" si="12"/>
        <v>0</v>
      </c>
      <c r="AF85" s="127">
        <f>achats!V83</f>
        <v>0</v>
      </c>
      <c r="AG85" s="127">
        <f t="shared" si="15"/>
        <v>0</v>
      </c>
    </row>
    <row r="86" spans="1:33" x14ac:dyDescent="0.15">
      <c r="A86" s="103"/>
      <c r="B86" s="126" t="str">
        <f>IF(A86="","",VLOOKUP(A86,'Rég clients'!A:B,2,0))</f>
        <v/>
      </c>
      <c r="C86" s="123"/>
      <c r="D86" s="123"/>
      <c r="E86" s="124"/>
      <c r="F86" s="125"/>
      <c r="G86" s="106" t="e">
        <f t="shared" si="13"/>
        <v>#VALUE!</v>
      </c>
      <c r="I86" s="107"/>
      <c r="J86" s="128" t="str">
        <f>IF(I86="","",VLOOKUP(I86,'Rég clients'!A:B,2,0))</f>
        <v/>
      </c>
      <c r="K86" s="123"/>
      <c r="L86" s="123"/>
      <c r="M86" s="123"/>
      <c r="N86" s="123"/>
      <c r="O86" s="3" t="e">
        <f t="shared" si="14"/>
        <v>#VALUE!</v>
      </c>
      <c r="X86" s="7">
        <f t="shared" si="8"/>
        <v>0</v>
      </c>
      <c r="Y86" s="7">
        <f t="shared" si="9"/>
        <v>0</v>
      </c>
      <c r="Z86" s="7">
        <f t="shared" si="10"/>
        <v>0</v>
      </c>
      <c r="AA86" s="7">
        <f t="shared" si="11"/>
        <v>0</v>
      </c>
      <c r="AB86" s="72">
        <f t="shared" si="12"/>
        <v>0</v>
      </c>
      <c r="AF86" s="127">
        <f>achats!V84</f>
        <v>0</v>
      </c>
      <c r="AG86" s="127">
        <f t="shared" si="15"/>
        <v>0</v>
      </c>
    </row>
    <row r="87" spans="1:33" x14ac:dyDescent="0.15">
      <c r="A87" s="103"/>
      <c r="B87" s="126" t="str">
        <f>IF(A87="","",VLOOKUP(A87,'Rég clients'!A:B,2,0))</f>
        <v/>
      </c>
      <c r="C87" s="123"/>
      <c r="D87" s="123"/>
      <c r="E87" s="124"/>
      <c r="F87" s="125"/>
      <c r="G87" s="106" t="e">
        <f t="shared" si="13"/>
        <v>#VALUE!</v>
      </c>
      <c r="I87" s="107"/>
      <c r="J87" s="128" t="str">
        <f>IF(I87="","",VLOOKUP(I87,'Rég clients'!A:B,2,0))</f>
        <v/>
      </c>
      <c r="K87" s="123"/>
      <c r="L87" s="123"/>
      <c r="M87" s="123"/>
      <c r="N87" s="123"/>
      <c r="O87" s="3" t="e">
        <f t="shared" si="14"/>
        <v>#VALUE!</v>
      </c>
      <c r="X87" s="7">
        <f t="shared" si="8"/>
        <v>0</v>
      </c>
      <c r="Y87" s="7">
        <f t="shared" si="9"/>
        <v>0</v>
      </c>
      <c r="Z87" s="7">
        <f t="shared" si="10"/>
        <v>0</v>
      </c>
      <c r="AA87" s="7">
        <f t="shared" si="11"/>
        <v>0</v>
      </c>
      <c r="AB87" s="72">
        <f t="shared" si="12"/>
        <v>0</v>
      </c>
      <c r="AF87" s="127">
        <f>achats!V85</f>
        <v>0</v>
      </c>
      <c r="AG87" s="127">
        <f t="shared" si="15"/>
        <v>0</v>
      </c>
    </row>
    <row r="88" spans="1:33" x14ac:dyDescent="0.15">
      <c r="A88" s="103"/>
      <c r="B88" s="126" t="str">
        <f>IF(A88="","",VLOOKUP(A88,'Rég clients'!A:B,2,0))</f>
        <v/>
      </c>
      <c r="C88" s="123"/>
      <c r="D88" s="123"/>
      <c r="E88" s="124"/>
      <c r="F88" s="125"/>
      <c r="G88" s="106" t="e">
        <f t="shared" si="13"/>
        <v>#VALUE!</v>
      </c>
      <c r="I88" s="107"/>
      <c r="J88" s="128" t="str">
        <f>IF(I88="","",VLOOKUP(I88,'Rég clients'!A:B,2,0))</f>
        <v/>
      </c>
      <c r="K88" s="123"/>
      <c r="L88" s="123"/>
      <c r="M88" s="123"/>
      <c r="N88" s="123"/>
      <c r="O88" s="3" t="e">
        <f t="shared" si="14"/>
        <v>#VALUE!</v>
      </c>
      <c r="X88" s="7">
        <f t="shared" si="8"/>
        <v>0</v>
      </c>
      <c r="Y88" s="7">
        <f t="shared" si="9"/>
        <v>0</v>
      </c>
      <c r="Z88" s="7">
        <f t="shared" si="10"/>
        <v>0</v>
      </c>
      <c r="AA88" s="7">
        <f t="shared" si="11"/>
        <v>0</v>
      </c>
      <c r="AB88" s="72">
        <f t="shared" si="12"/>
        <v>0</v>
      </c>
      <c r="AF88" s="127">
        <f>achats!V86</f>
        <v>0</v>
      </c>
      <c r="AG88" s="127">
        <f t="shared" si="15"/>
        <v>0</v>
      </c>
    </row>
    <row r="89" spans="1:33" x14ac:dyDescent="0.15">
      <c r="A89" s="103"/>
      <c r="B89" s="126" t="str">
        <f>IF(A89="","",VLOOKUP(A89,'Rég clients'!A:B,2,0))</f>
        <v/>
      </c>
      <c r="C89" s="123"/>
      <c r="D89" s="123"/>
      <c r="E89" s="124"/>
      <c r="F89" s="125"/>
      <c r="G89" s="106" t="e">
        <f t="shared" si="13"/>
        <v>#VALUE!</v>
      </c>
      <c r="I89" s="107"/>
      <c r="J89" s="128" t="str">
        <f>IF(I89="","",VLOOKUP(I89,'Rég clients'!A:B,2,0))</f>
        <v/>
      </c>
      <c r="K89" s="123"/>
      <c r="L89" s="123"/>
      <c r="M89" s="123"/>
      <c r="N89" s="123"/>
      <c r="O89" s="3" t="e">
        <f t="shared" si="14"/>
        <v>#VALUE!</v>
      </c>
      <c r="X89" s="7">
        <f t="shared" si="8"/>
        <v>0</v>
      </c>
      <c r="Y89" s="7">
        <f t="shared" si="9"/>
        <v>0</v>
      </c>
      <c r="Z89" s="7">
        <f t="shared" si="10"/>
        <v>0</v>
      </c>
      <c r="AA89" s="7">
        <f t="shared" si="11"/>
        <v>0</v>
      </c>
      <c r="AB89" s="72">
        <f t="shared" si="12"/>
        <v>0</v>
      </c>
      <c r="AF89" s="127">
        <f>achats!V87</f>
        <v>0</v>
      </c>
      <c r="AG89" s="127">
        <f t="shared" si="15"/>
        <v>0</v>
      </c>
    </row>
    <row r="90" spans="1:33" x14ac:dyDescent="0.15">
      <c r="A90" s="103"/>
      <c r="B90" s="126" t="str">
        <f>IF(A90="","",VLOOKUP(A90,'Rég clients'!A:B,2,0))</f>
        <v/>
      </c>
      <c r="C90" s="123"/>
      <c r="D90" s="123"/>
      <c r="E90" s="124"/>
      <c r="F90" s="125"/>
      <c r="G90" s="106" t="e">
        <f t="shared" si="13"/>
        <v>#VALUE!</v>
      </c>
      <c r="I90" s="107"/>
      <c r="J90" s="128" t="str">
        <f>IF(I90="","",VLOOKUP(I90,'Rég clients'!A:B,2,0))</f>
        <v/>
      </c>
      <c r="K90" s="123"/>
      <c r="L90" s="123"/>
      <c r="M90" s="123"/>
      <c r="N90" s="123"/>
      <c r="O90" s="3" t="e">
        <f t="shared" si="14"/>
        <v>#VALUE!</v>
      </c>
      <c r="X90" s="7">
        <f t="shared" si="8"/>
        <v>0</v>
      </c>
      <c r="Y90" s="7">
        <f t="shared" si="9"/>
        <v>0</v>
      </c>
      <c r="Z90" s="7">
        <f t="shared" si="10"/>
        <v>0</v>
      </c>
      <c r="AA90" s="7">
        <f t="shared" si="11"/>
        <v>0</v>
      </c>
      <c r="AB90" s="72">
        <f t="shared" si="12"/>
        <v>0</v>
      </c>
      <c r="AF90" s="127">
        <f>achats!V88</f>
        <v>0</v>
      </c>
      <c r="AG90" s="127">
        <f t="shared" si="15"/>
        <v>0</v>
      </c>
    </row>
    <row r="91" spans="1:33" x14ac:dyDescent="0.15">
      <c r="A91" s="103"/>
      <c r="B91" s="126" t="str">
        <f>IF(A91="","",VLOOKUP(A91,'Rég clients'!A:B,2,0))</f>
        <v/>
      </c>
      <c r="C91" s="123"/>
      <c r="D91" s="123"/>
      <c r="E91" s="124"/>
      <c r="F91" s="125"/>
      <c r="G91" s="106" t="e">
        <f t="shared" si="13"/>
        <v>#VALUE!</v>
      </c>
      <c r="I91" s="107"/>
      <c r="J91" s="128" t="str">
        <f>IF(I91="","",VLOOKUP(I91,'Rég clients'!A:B,2,0))</f>
        <v/>
      </c>
      <c r="K91" s="123"/>
      <c r="L91" s="123"/>
      <c r="M91" s="123"/>
      <c r="N91" s="123"/>
      <c r="O91" s="3" t="e">
        <f t="shared" si="14"/>
        <v>#VALUE!</v>
      </c>
      <c r="X91" s="7">
        <f t="shared" si="8"/>
        <v>0</v>
      </c>
      <c r="Y91" s="7">
        <f t="shared" si="9"/>
        <v>0</v>
      </c>
      <c r="Z91" s="7">
        <f t="shared" si="10"/>
        <v>0</v>
      </c>
      <c r="AA91" s="7">
        <f t="shared" si="11"/>
        <v>0</v>
      </c>
      <c r="AB91" s="72">
        <f t="shared" si="12"/>
        <v>0</v>
      </c>
      <c r="AF91" s="127">
        <f>achats!V89</f>
        <v>0</v>
      </c>
      <c r="AG91" s="127">
        <f t="shared" si="15"/>
        <v>0</v>
      </c>
    </row>
    <row r="92" spans="1:33" x14ac:dyDescent="0.15">
      <c r="A92" s="103"/>
      <c r="B92" s="126" t="str">
        <f>IF(A92="","",VLOOKUP(A92,'Rég clients'!A:B,2,0))</f>
        <v/>
      </c>
      <c r="C92" s="123"/>
      <c r="D92" s="123"/>
      <c r="E92" s="124"/>
      <c r="F92" s="125"/>
      <c r="G92" s="106" t="e">
        <f t="shared" si="13"/>
        <v>#VALUE!</v>
      </c>
      <c r="I92" s="107"/>
      <c r="J92" s="128" t="str">
        <f>IF(I92="","",VLOOKUP(I92,'Rég clients'!A:B,2,0))</f>
        <v/>
      </c>
      <c r="K92" s="123"/>
      <c r="L92" s="123"/>
      <c r="M92" s="123"/>
      <c r="N92" s="123"/>
      <c r="O92" s="3" t="e">
        <f t="shared" si="14"/>
        <v>#VALUE!</v>
      </c>
      <c r="X92" s="7">
        <f t="shared" si="8"/>
        <v>0</v>
      </c>
      <c r="Y92" s="7">
        <f t="shared" si="9"/>
        <v>0</v>
      </c>
      <c r="Z92" s="7">
        <f t="shared" si="10"/>
        <v>0</v>
      </c>
      <c r="AA92" s="7">
        <f t="shared" si="11"/>
        <v>0</v>
      </c>
      <c r="AB92" s="72">
        <f t="shared" si="12"/>
        <v>0</v>
      </c>
      <c r="AF92" s="127">
        <f>achats!V90</f>
        <v>0</v>
      </c>
      <c r="AG92" s="127">
        <f t="shared" si="15"/>
        <v>0</v>
      </c>
    </row>
    <row r="93" spans="1:33" x14ac:dyDescent="0.15">
      <c r="A93" s="103"/>
      <c r="B93" s="126" t="str">
        <f>IF(A93="","",VLOOKUP(A93,'Rég clients'!A:B,2,0))</f>
        <v/>
      </c>
      <c r="C93" s="123"/>
      <c r="D93" s="123"/>
      <c r="E93" s="124"/>
      <c r="F93" s="125"/>
      <c r="G93" s="106" t="e">
        <f t="shared" si="13"/>
        <v>#VALUE!</v>
      </c>
      <c r="I93" s="107"/>
      <c r="J93" s="128" t="str">
        <f>IF(I93="","",VLOOKUP(I93,'Rég clients'!A:B,2,0))</f>
        <v/>
      </c>
      <c r="K93" s="123"/>
      <c r="L93" s="123"/>
      <c r="M93" s="123"/>
      <c r="N93" s="123"/>
      <c r="O93" s="3" t="e">
        <f t="shared" si="14"/>
        <v>#VALUE!</v>
      </c>
      <c r="X93" s="7">
        <f t="shared" si="8"/>
        <v>0</v>
      </c>
      <c r="Y93" s="7">
        <f t="shared" si="9"/>
        <v>0</v>
      </c>
      <c r="Z93" s="7">
        <f t="shared" si="10"/>
        <v>0</v>
      </c>
      <c r="AA93" s="7">
        <f t="shared" si="11"/>
        <v>0</v>
      </c>
      <c r="AB93" s="72">
        <f t="shared" si="12"/>
        <v>0</v>
      </c>
      <c r="AF93" s="127">
        <f>achats!V91</f>
        <v>0</v>
      </c>
      <c r="AG93" s="127">
        <f t="shared" si="15"/>
        <v>0</v>
      </c>
    </row>
    <row r="94" spans="1:33" x14ac:dyDescent="0.15">
      <c r="A94" s="103"/>
      <c r="B94" s="126" t="str">
        <f>IF(A94="","",VLOOKUP(A94,'Rég clients'!A:B,2,0))</f>
        <v/>
      </c>
      <c r="C94" s="123"/>
      <c r="D94" s="123"/>
      <c r="E94" s="124"/>
      <c r="F94" s="125"/>
      <c r="G94" s="106" t="e">
        <f t="shared" si="13"/>
        <v>#VALUE!</v>
      </c>
      <c r="I94" s="107"/>
      <c r="J94" s="128" t="str">
        <f>IF(I94="","",VLOOKUP(I94,'Rég clients'!A:B,2,0))</f>
        <v/>
      </c>
      <c r="K94" s="123"/>
      <c r="L94" s="123"/>
      <c r="M94" s="123"/>
      <c r="N94" s="123"/>
      <c r="O94" s="3" t="e">
        <f t="shared" si="14"/>
        <v>#VALUE!</v>
      </c>
      <c r="X94" s="7">
        <f t="shared" si="8"/>
        <v>0</v>
      </c>
      <c r="Y94" s="7">
        <f t="shared" si="9"/>
        <v>0</v>
      </c>
      <c r="Z94" s="7">
        <f t="shared" si="10"/>
        <v>0</v>
      </c>
      <c r="AA94" s="7">
        <f t="shared" si="11"/>
        <v>0</v>
      </c>
      <c r="AB94" s="72">
        <f t="shared" si="12"/>
        <v>0</v>
      </c>
      <c r="AF94" s="127">
        <f>achats!V92</f>
        <v>0</v>
      </c>
      <c r="AG94" s="127">
        <f t="shared" si="15"/>
        <v>0</v>
      </c>
    </row>
    <row r="95" spans="1:33" x14ac:dyDescent="0.15">
      <c r="A95" s="103"/>
      <c r="B95" s="126" t="str">
        <f>IF(A95="","",VLOOKUP(A95,'Rég clients'!A:B,2,0))</f>
        <v/>
      </c>
      <c r="C95" s="123"/>
      <c r="D95" s="123"/>
      <c r="E95" s="124"/>
      <c r="F95" s="125"/>
      <c r="G95" s="106" t="e">
        <f t="shared" si="13"/>
        <v>#VALUE!</v>
      </c>
      <c r="I95" s="107"/>
      <c r="J95" s="128" t="str">
        <f>IF(I95="","",VLOOKUP(I95,'Rég clients'!A:B,2,0))</f>
        <v/>
      </c>
      <c r="K95" s="123"/>
      <c r="L95" s="123"/>
      <c r="M95" s="123"/>
      <c r="N95" s="123"/>
      <c r="O95" s="3" t="e">
        <f t="shared" si="14"/>
        <v>#VALUE!</v>
      </c>
      <c r="X95" s="7">
        <f t="shared" si="8"/>
        <v>0</v>
      </c>
      <c r="Y95" s="7">
        <f t="shared" si="9"/>
        <v>0</v>
      </c>
      <c r="Z95" s="7">
        <f t="shared" si="10"/>
        <v>0</v>
      </c>
      <c r="AA95" s="7">
        <f t="shared" si="11"/>
        <v>0</v>
      </c>
      <c r="AB95" s="72">
        <f t="shared" si="12"/>
        <v>0</v>
      </c>
      <c r="AF95" s="127">
        <f>achats!V93</f>
        <v>0</v>
      </c>
      <c r="AG95" s="127">
        <f t="shared" si="15"/>
        <v>0</v>
      </c>
    </row>
    <row r="96" spans="1:33" x14ac:dyDescent="0.15">
      <c r="A96" s="103"/>
      <c r="B96" s="126" t="str">
        <f>IF(A96="","",VLOOKUP(A96,'Rég clients'!A:B,2,0))</f>
        <v/>
      </c>
      <c r="C96" s="123"/>
      <c r="D96" s="123"/>
      <c r="E96" s="124"/>
      <c r="F96" s="125"/>
      <c r="G96" s="106" t="e">
        <f t="shared" si="13"/>
        <v>#VALUE!</v>
      </c>
      <c r="I96" s="107"/>
      <c r="J96" s="128" t="str">
        <f>IF(I96="","",VLOOKUP(I96,'Rég clients'!A:B,2,0))</f>
        <v/>
      </c>
      <c r="K96" s="123"/>
      <c r="L96" s="123"/>
      <c r="M96" s="123"/>
      <c r="N96" s="123"/>
      <c r="O96" s="3" t="e">
        <f t="shared" si="14"/>
        <v>#VALUE!</v>
      </c>
      <c r="X96" s="7">
        <f t="shared" si="8"/>
        <v>0</v>
      </c>
      <c r="Y96" s="7">
        <f t="shared" si="9"/>
        <v>0</v>
      </c>
      <c r="Z96" s="7">
        <f t="shared" si="10"/>
        <v>0</v>
      </c>
      <c r="AA96" s="7">
        <f t="shared" si="11"/>
        <v>0</v>
      </c>
      <c r="AB96" s="72">
        <f t="shared" si="12"/>
        <v>0</v>
      </c>
      <c r="AF96" s="127">
        <f>achats!V94</f>
        <v>0</v>
      </c>
      <c r="AG96" s="127">
        <f t="shared" si="15"/>
        <v>0</v>
      </c>
    </row>
    <row r="97" spans="1:33" x14ac:dyDescent="0.15">
      <c r="A97" s="103"/>
      <c r="B97" s="126" t="str">
        <f>IF(A97="","",VLOOKUP(A97,'Rég clients'!A:B,2,0))</f>
        <v/>
      </c>
      <c r="C97" s="123"/>
      <c r="D97" s="123"/>
      <c r="E97" s="124"/>
      <c r="F97" s="125"/>
      <c r="G97" s="106" t="e">
        <f t="shared" si="13"/>
        <v>#VALUE!</v>
      </c>
      <c r="I97" s="107"/>
      <c r="J97" s="128" t="str">
        <f>IF(I97="","",VLOOKUP(I97,'Rég clients'!A:B,2,0))</f>
        <v/>
      </c>
      <c r="K97" s="123"/>
      <c r="L97" s="123"/>
      <c r="M97" s="123"/>
      <c r="N97" s="123"/>
      <c r="O97" s="3" t="e">
        <f t="shared" si="14"/>
        <v>#VALUE!</v>
      </c>
      <c r="X97" s="7">
        <f t="shared" si="8"/>
        <v>0</v>
      </c>
      <c r="Y97" s="7">
        <f t="shared" si="9"/>
        <v>0</v>
      </c>
      <c r="Z97" s="7">
        <f t="shared" si="10"/>
        <v>0</v>
      </c>
      <c r="AA97" s="7">
        <f t="shared" si="11"/>
        <v>0</v>
      </c>
      <c r="AB97" s="72">
        <f t="shared" si="12"/>
        <v>0</v>
      </c>
      <c r="AF97" s="127">
        <f>achats!V95</f>
        <v>0</v>
      </c>
      <c r="AG97" s="127">
        <f t="shared" si="15"/>
        <v>0</v>
      </c>
    </row>
    <row r="98" spans="1:33" x14ac:dyDescent="0.15">
      <c r="A98" s="103"/>
      <c r="B98" s="126" t="str">
        <f>IF(A98="","",VLOOKUP(A98,'Rég clients'!A:B,2,0))</f>
        <v/>
      </c>
      <c r="C98" s="123"/>
      <c r="D98" s="123"/>
      <c r="E98" s="124"/>
      <c r="F98" s="125"/>
      <c r="G98" s="106" t="e">
        <f t="shared" si="13"/>
        <v>#VALUE!</v>
      </c>
      <c r="I98" s="107"/>
      <c r="J98" s="128" t="str">
        <f>IF(I98="","",VLOOKUP(I98,'Rég clients'!A:B,2,0))</f>
        <v/>
      </c>
      <c r="K98" s="123"/>
      <c r="L98" s="123"/>
      <c r="M98" s="123"/>
      <c r="N98" s="123"/>
      <c r="O98" s="3" t="e">
        <f t="shared" si="14"/>
        <v>#VALUE!</v>
      </c>
      <c r="X98" s="7">
        <f t="shared" si="8"/>
        <v>0</v>
      </c>
      <c r="Y98" s="7">
        <f t="shared" si="9"/>
        <v>0</v>
      </c>
      <c r="Z98" s="7">
        <f t="shared" si="10"/>
        <v>0</v>
      </c>
      <c r="AA98" s="7">
        <f t="shared" si="11"/>
        <v>0</v>
      </c>
      <c r="AB98" s="72">
        <f t="shared" si="12"/>
        <v>0</v>
      </c>
      <c r="AF98" s="127">
        <f>achats!V96</f>
        <v>0</v>
      </c>
      <c r="AG98" s="127">
        <f t="shared" si="15"/>
        <v>0</v>
      </c>
    </row>
    <row r="99" spans="1:33" x14ac:dyDescent="0.15">
      <c r="A99" s="103"/>
      <c r="B99" s="126" t="str">
        <f>IF(A99="","",VLOOKUP(A99,'Rég clients'!A:B,2,0))</f>
        <v/>
      </c>
      <c r="C99" s="123"/>
      <c r="D99" s="123"/>
      <c r="E99" s="124"/>
      <c r="F99" s="125"/>
      <c r="G99" s="106" t="e">
        <f t="shared" si="13"/>
        <v>#VALUE!</v>
      </c>
      <c r="I99" s="107"/>
      <c r="J99" s="128" t="str">
        <f>IF(I99="","",VLOOKUP(I99,'Rég clients'!A:B,2,0))</f>
        <v/>
      </c>
      <c r="K99" s="123"/>
      <c r="L99" s="123"/>
      <c r="M99" s="123"/>
      <c r="N99" s="123"/>
      <c r="O99" s="3" t="e">
        <f t="shared" si="14"/>
        <v>#VALUE!</v>
      </c>
      <c r="X99" s="7">
        <f t="shared" si="8"/>
        <v>0</v>
      </c>
      <c r="Y99" s="7">
        <f t="shared" si="9"/>
        <v>0</v>
      </c>
      <c r="Z99" s="7">
        <f t="shared" si="10"/>
        <v>0</v>
      </c>
      <c r="AA99" s="7">
        <f t="shared" si="11"/>
        <v>0</v>
      </c>
      <c r="AB99" s="72">
        <f t="shared" si="12"/>
        <v>0</v>
      </c>
      <c r="AF99" s="127">
        <f>achats!V97</f>
        <v>0</v>
      </c>
      <c r="AG99" s="127">
        <f t="shared" si="15"/>
        <v>0</v>
      </c>
    </row>
    <row r="100" spans="1:33" x14ac:dyDescent="0.15">
      <c r="A100" s="103"/>
      <c r="B100" s="126" t="str">
        <f>IF(A100="","",VLOOKUP(A100,'Rég clients'!A:B,2,0))</f>
        <v/>
      </c>
      <c r="C100" s="123"/>
      <c r="D100" s="123"/>
      <c r="E100" s="124"/>
      <c r="F100" s="125"/>
      <c r="G100" s="106" t="e">
        <f t="shared" si="13"/>
        <v>#VALUE!</v>
      </c>
      <c r="I100" s="107"/>
      <c r="J100" s="128" t="str">
        <f>IF(I100="","",VLOOKUP(I100,'Rég clients'!A:B,2,0))</f>
        <v/>
      </c>
      <c r="K100" s="123"/>
      <c r="L100" s="123"/>
      <c r="M100" s="123"/>
      <c r="N100" s="123"/>
      <c r="O100" s="3" t="e">
        <f t="shared" si="14"/>
        <v>#VALUE!</v>
      </c>
      <c r="R100" s="197"/>
      <c r="S100" s="197"/>
      <c r="T100" s="197"/>
      <c r="U100" s="197"/>
      <c r="V100" s="197"/>
      <c r="X100" s="7">
        <f t="shared" si="8"/>
        <v>0</v>
      </c>
      <c r="Y100" s="7">
        <f t="shared" si="9"/>
        <v>0</v>
      </c>
      <c r="Z100" s="7">
        <f t="shared" si="10"/>
        <v>0</v>
      </c>
      <c r="AA100" s="7">
        <f t="shared" si="11"/>
        <v>0</v>
      </c>
      <c r="AB100" s="72">
        <f t="shared" si="12"/>
        <v>0</v>
      </c>
      <c r="AF100" s="127">
        <f>achats!V98</f>
        <v>0</v>
      </c>
      <c r="AG100" s="127">
        <f t="shared" si="15"/>
        <v>0</v>
      </c>
    </row>
    <row r="101" spans="1:33" x14ac:dyDescent="0.15">
      <c r="A101" s="103"/>
      <c r="B101" s="126" t="str">
        <f>IF(A101="","",VLOOKUP(A101,'Rég clients'!A:B,2,0))</f>
        <v/>
      </c>
      <c r="C101" s="123"/>
      <c r="D101" s="123"/>
      <c r="E101" s="124"/>
      <c r="F101" s="125"/>
      <c r="G101" s="106" t="e">
        <f t="shared" si="13"/>
        <v>#VALUE!</v>
      </c>
      <c r="I101" s="107"/>
      <c r="J101" s="128" t="str">
        <f>IF(I101="","",VLOOKUP(I101,'Rég clients'!A:B,2,0))</f>
        <v/>
      </c>
      <c r="K101" s="123"/>
      <c r="L101" s="123"/>
      <c r="M101" s="123"/>
      <c r="N101" s="123"/>
      <c r="O101" s="3" t="e">
        <f t="shared" si="14"/>
        <v>#VALUE!</v>
      </c>
      <c r="R101" s="197"/>
      <c r="S101" s="197"/>
      <c r="T101" s="197"/>
      <c r="U101" s="197"/>
      <c r="V101" s="197"/>
      <c r="X101" s="7">
        <f t="shared" si="8"/>
        <v>0</v>
      </c>
      <c r="Y101" s="7">
        <f t="shared" si="9"/>
        <v>0</v>
      </c>
      <c r="Z101" s="7">
        <f t="shared" si="10"/>
        <v>0</v>
      </c>
      <c r="AA101" s="7">
        <f t="shared" si="11"/>
        <v>0</v>
      </c>
      <c r="AB101" s="72">
        <f t="shared" si="12"/>
        <v>0</v>
      </c>
      <c r="AF101" s="127">
        <f>achats!V99</f>
        <v>0</v>
      </c>
      <c r="AG101" s="127">
        <f t="shared" si="15"/>
        <v>0</v>
      </c>
    </row>
    <row r="102" spans="1:33" x14ac:dyDescent="0.15">
      <c r="A102" s="103"/>
      <c r="B102" s="126" t="str">
        <f>IF(A102="","",VLOOKUP(A102,'Rég clients'!A:B,2,0))</f>
        <v/>
      </c>
      <c r="C102" s="123"/>
      <c r="D102" s="123"/>
      <c r="E102" s="124"/>
      <c r="F102" s="125"/>
      <c r="G102" s="106" t="e">
        <f t="shared" si="13"/>
        <v>#VALUE!</v>
      </c>
      <c r="I102" s="107"/>
      <c r="J102" s="128" t="str">
        <f>IF(I102="","",VLOOKUP(I102,'Rég clients'!A:B,2,0))</f>
        <v/>
      </c>
      <c r="K102" s="123"/>
      <c r="L102" s="123"/>
      <c r="M102" s="123"/>
      <c r="N102" s="123"/>
      <c r="O102" s="3" t="e">
        <f t="shared" si="14"/>
        <v>#VALUE!</v>
      </c>
      <c r="X102" s="7">
        <f t="shared" si="8"/>
        <v>0</v>
      </c>
      <c r="Y102" s="7">
        <f t="shared" si="9"/>
        <v>0</v>
      </c>
      <c r="Z102" s="7">
        <f t="shared" si="10"/>
        <v>0</v>
      </c>
      <c r="AA102" s="7">
        <f t="shared" si="11"/>
        <v>0</v>
      </c>
      <c r="AB102" s="72">
        <f t="shared" si="12"/>
        <v>0</v>
      </c>
      <c r="AF102" s="127">
        <f>achats!V100</f>
        <v>0</v>
      </c>
      <c r="AG102" s="127">
        <f t="shared" si="15"/>
        <v>0</v>
      </c>
    </row>
    <row r="103" spans="1:33" x14ac:dyDescent="0.15">
      <c r="A103" s="103"/>
      <c r="B103" s="126" t="str">
        <f>IF(A103="","",VLOOKUP(A103,'Rég clients'!A:B,2,0))</f>
        <v/>
      </c>
      <c r="C103" s="123"/>
      <c r="D103" s="123"/>
      <c r="E103" s="124"/>
      <c r="F103" s="125"/>
      <c r="G103" s="106" t="e">
        <f t="shared" si="13"/>
        <v>#VALUE!</v>
      </c>
      <c r="I103" s="107"/>
      <c r="J103" s="128" t="str">
        <f>IF(I103="","",VLOOKUP(I103,'Rég clients'!A:B,2,0))</f>
        <v/>
      </c>
      <c r="K103" s="123"/>
      <c r="L103" s="123"/>
      <c r="M103" s="123"/>
      <c r="N103" s="123"/>
      <c r="O103" s="3" t="e">
        <f t="shared" si="14"/>
        <v>#VALUE!</v>
      </c>
      <c r="X103" s="7">
        <f t="shared" si="8"/>
        <v>0</v>
      </c>
      <c r="Y103" s="7">
        <f t="shared" si="9"/>
        <v>0</v>
      </c>
      <c r="Z103" s="7">
        <f t="shared" si="10"/>
        <v>0</v>
      </c>
      <c r="AA103" s="7">
        <f t="shared" si="11"/>
        <v>0</v>
      </c>
      <c r="AB103" s="72">
        <f t="shared" si="12"/>
        <v>0</v>
      </c>
      <c r="AF103" s="127">
        <f>achats!V101</f>
        <v>0</v>
      </c>
      <c r="AG103" s="127">
        <f t="shared" si="15"/>
        <v>0</v>
      </c>
    </row>
    <row r="104" spans="1:33" x14ac:dyDescent="0.15">
      <c r="A104" s="103"/>
      <c r="B104" s="126" t="str">
        <f>IF(A104="","",VLOOKUP(A104,'Rég clients'!A:B,2,0))</f>
        <v/>
      </c>
      <c r="C104" s="123"/>
      <c r="D104" s="123"/>
      <c r="E104" s="124"/>
      <c r="F104" s="125"/>
      <c r="G104" s="106" t="e">
        <f t="shared" si="13"/>
        <v>#VALUE!</v>
      </c>
      <c r="I104" s="107"/>
      <c r="J104" s="128" t="str">
        <f>IF(I104="","",VLOOKUP(I104,'Rég clients'!A:B,2,0))</f>
        <v/>
      </c>
      <c r="K104" s="123"/>
      <c r="L104" s="123"/>
      <c r="M104" s="123"/>
      <c r="N104" s="123"/>
      <c r="O104" s="3" t="e">
        <f t="shared" si="14"/>
        <v>#VALUE!</v>
      </c>
      <c r="X104" s="7">
        <f t="shared" si="8"/>
        <v>0</v>
      </c>
      <c r="Y104" s="7">
        <f t="shared" si="9"/>
        <v>0</v>
      </c>
      <c r="Z104" s="7">
        <f t="shared" si="10"/>
        <v>0</v>
      </c>
      <c r="AA104" s="7">
        <f t="shared" si="11"/>
        <v>0</v>
      </c>
      <c r="AB104" s="72">
        <f t="shared" si="12"/>
        <v>0</v>
      </c>
      <c r="AF104" s="127">
        <f>achats!V102</f>
        <v>0</v>
      </c>
      <c r="AG104" s="127">
        <f t="shared" si="15"/>
        <v>0</v>
      </c>
    </row>
    <row r="105" spans="1:33" x14ac:dyDescent="0.15">
      <c r="A105" s="103"/>
      <c r="B105" s="126" t="str">
        <f>IF(A105="","",VLOOKUP(A105,'Rég clients'!A:B,2,0))</f>
        <v/>
      </c>
      <c r="C105" s="123"/>
      <c r="D105" s="123"/>
      <c r="E105" s="124"/>
      <c r="F105" s="125"/>
      <c r="G105" s="106" t="e">
        <f t="shared" si="13"/>
        <v>#VALUE!</v>
      </c>
      <c r="I105" s="107"/>
      <c r="J105" s="128" t="str">
        <f>IF(I105="","",VLOOKUP(I105,'Rég clients'!A:B,2,0))</f>
        <v/>
      </c>
      <c r="K105" s="123"/>
      <c r="L105" s="123"/>
      <c r="M105" s="123"/>
      <c r="N105" s="123"/>
      <c r="O105" s="3" t="e">
        <f t="shared" si="14"/>
        <v>#VALUE!</v>
      </c>
      <c r="X105" s="7">
        <f t="shared" si="8"/>
        <v>0</v>
      </c>
      <c r="Y105" s="7">
        <f t="shared" si="9"/>
        <v>0</v>
      </c>
      <c r="Z105" s="7">
        <f t="shared" si="10"/>
        <v>0</v>
      </c>
      <c r="AA105" s="7">
        <f t="shared" si="11"/>
        <v>0</v>
      </c>
      <c r="AB105" s="72">
        <f t="shared" si="12"/>
        <v>0</v>
      </c>
      <c r="AF105" s="127">
        <f>achats!V103</f>
        <v>0</v>
      </c>
      <c r="AG105" s="127">
        <f t="shared" si="15"/>
        <v>0</v>
      </c>
    </row>
    <row r="106" spans="1:33" x14ac:dyDescent="0.15">
      <c r="X106" s="7">
        <f t="shared" si="8"/>
        <v>0</v>
      </c>
      <c r="Y106" s="7">
        <f t="shared" si="9"/>
        <v>0</v>
      </c>
      <c r="Z106" s="7">
        <f t="shared" si="10"/>
        <v>0</v>
      </c>
      <c r="AA106" s="7">
        <f t="shared" si="11"/>
        <v>0</v>
      </c>
      <c r="AB106" s="72">
        <f t="shared" si="12"/>
        <v>0</v>
      </c>
      <c r="AF106" s="127">
        <f>achats!V104</f>
        <v>0</v>
      </c>
      <c r="AG106" s="127">
        <f t="shared" si="15"/>
        <v>0</v>
      </c>
    </row>
    <row r="107" spans="1:33" x14ac:dyDescent="0.15">
      <c r="X107" s="7">
        <f t="shared" si="8"/>
        <v>0</v>
      </c>
      <c r="Y107" s="7">
        <f t="shared" si="9"/>
        <v>0</v>
      </c>
      <c r="Z107" s="7">
        <f t="shared" si="10"/>
        <v>0</v>
      </c>
      <c r="AA107" s="7">
        <f t="shared" si="11"/>
        <v>0</v>
      </c>
      <c r="AB107" s="72">
        <f t="shared" si="12"/>
        <v>0</v>
      </c>
      <c r="AF107" s="127">
        <f>achats!V105</f>
        <v>0</v>
      </c>
      <c r="AG107" s="127">
        <f t="shared" si="15"/>
        <v>0</v>
      </c>
    </row>
    <row r="108" spans="1:33" x14ac:dyDescent="0.15">
      <c r="X108" s="7">
        <f t="shared" si="8"/>
        <v>0</v>
      </c>
      <c r="Y108" s="7">
        <f t="shared" si="9"/>
        <v>0</v>
      </c>
      <c r="Z108" s="7">
        <f t="shared" si="10"/>
        <v>0</v>
      </c>
      <c r="AA108" s="7">
        <f t="shared" si="11"/>
        <v>0</v>
      </c>
      <c r="AB108" s="72">
        <f t="shared" si="12"/>
        <v>0</v>
      </c>
      <c r="AF108" s="127">
        <f>achats!V106</f>
        <v>0</v>
      </c>
      <c r="AG108" s="127">
        <f t="shared" si="15"/>
        <v>0</v>
      </c>
    </row>
    <row r="109" spans="1:33" x14ac:dyDescent="0.15">
      <c r="X109" s="7">
        <f t="shared" si="8"/>
        <v>0</v>
      </c>
      <c r="Y109" s="7">
        <f t="shared" si="9"/>
        <v>0</v>
      </c>
      <c r="Z109" s="7">
        <f t="shared" si="10"/>
        <v>0</v>
      </c>
      <c r="AA109" s="7">
        <f t="shared" si="11"/>
        <v>0</v>
      </c>
      <c r="AB109" s="72">
        <f t="shared" si="12"/>
        <v>0</v>
      </c>
      <c r="AF109" s="127">
        <f>achats!V107</f>
        <v>0</v>
      </c>
      <c r="AG109" s="127">
        <f t="shared" si="15"/>
        <v>0</v>
      </c>
    </row>
    <row r="110" spans="1:33" x14ac:dyDescent="0.15">
      <c r="X110" s="7">
        <f t="shared" si="8"/>
        <v>0</v>
      </c>
      <c r="Y110" s="7">
        <f t="shared" si="9"/>
        <v>0</v>
      </c>
      <c r="Z110" s="7">
        <f t="shared" si="10"/>
        <v>0</v>
      </c>
      <c r="AA110" s="7">
        <f t="shared" si="11"/>
        <v>0</v>
      </c>
      <c r="AB110" s="72">
        <f t="shared" si="12"/>
        <v>0</v>
      </c>
      <c r="AF110" s="127">
        <f>achats!V108</f>
        <v>0</v>
      </c>
      <c r="AG110" s="127">
        <f t="shared" si="15"/>
        <v>0</v>
      </c>
    </row>
    <row r="111" spans="1:33" x14ac:dyDescent="0.15">
      <c r="B111" s="129" t="s">
        <v>132</v>
      </c>
      <c r="C111" s="194">
        <f>DATE(2023,7,17)</f>
        <v>45124</v>
      </c>
      <c r="D111" s="195"/>
      <c r="E111" s="196"/>
      <c r="F111" s="67"/>
      <c r="K111" s="129" t="s">
        <v>133</v>
      </c>
      <c r="L111" s="194">
        <f>DATE(2023,7,24)</f>
        <v>45131</v>
      </c>
      <c r="M111" s="196"/>
      <c r="N111" s="67"/>
      <c r="X111" s="7">
        <f t="shared" si="8"/>
        <v>0</v>
      </c>
      <c r="Y111" s="7">
        <f t="shared" si="9"/>
        <v>0</v>
      </c>
      <c r="Z111" s="7">
        <f t="shared" si="10"/>
        <v>0</v>
      </c>
      <c r="AA111" s="7">
        <f t="shared" si="11"/>
        <v>0</v>
      </c>
      <c r="AB111" s="72">
        <f t="shared" si="12"/>
        <v>0</v>
      </c>
      <c r="AF111" s="127">
        <f>achats!V109</f>
        <v>0</v>
      </c>
      <c r="AG111" s="127">
        <f t="shared" si="15"/>
        <v>0</v>
      </c>
    </row>
    <row r="112" spans="1:33" x14ac:dyDescent="0.15">
      <c r="X112" s="7">
        <f t="shared" si="8"/>
        <v>0</v>
      </c>
      <c r="Y112" s="7">
        <f t="shared" si="9"/>
        <v>0</v>
      </c>
      <c r="Z112" s="7">
        <f t="shared" si="10"/>
        <v>0</v>
      </c>
      <c r="AA112" s="7">
        <f t="shared" si="11"/>
        <v>0</v>
      </c>
      <c r="AB112" s="72">
        <f t="shared" si="12"/>
        <v>0</v>
      </c>
      <c r="AF112" s="127">
        <f>achats!V110</f>
        <v>0</v>
      </c>
      <c r="AG112" s="127">
        <f t="shared" si="15"/>
        <v>0</v>
      </c>
    </row>
    <row r="113" spans="1:33" ht="15" x14ac:dyDescent="0.15">
      <c r="A113" s="4" t="s">
        <v>0</v>
      </c>
      <c r="B113" s="4" t="s">
        <v>5</v>
      </c>
      <c r="C113" s="4" t="s">
        <v>3</v>
      </c>
      <c r="D113" s="4" t="s">
        <v>1</v>
      </c>
      <c r="E113" s="4" t="s">
        <v>2</v>
      </c>
      <c r="F113" s="4" t="s">
        <v>161</v>
      </c>
      <c r="G113" s="4" t="s">
        <v>4</v>
      </c>
      <c r="H113" s="12" t="s">
        <v>78</v>
      </c>
      <c r="I113" s="4" t="s">
        <v>0</v>
      </c>
      <c r="J113" s="4" t="s">
        <v>5</v>
      </c>
      <c r="K113" s="4" t="s">
        <v>3</v>
      </c>
      <c r="L113" s="4" t="s">
        <v>1</v>
      </c>
      <c r="M113" s="4" t="s">
        <v>2</v>
      </c>
      <c r="N113" s="4" t="s">
        <v>161</v>
      </c>
      <c r="O113" s="4" t="s">
        <v>4</v>
      </c>
      <c r="P113" s="12" t="s">
        <v>78</v>
      </c>
      <c r="X113" s="7">
        <f t="shared" si="8"/>
        <v>0</v>
      </c>
      <c r="Y113" s="7">
        <f t="shared" si="9"/>
        <v>0</v>
      </c>
      <c r="Z113" s="7">
        <f t="shared" si="10"/>
        <v>0</v>
      </c>
      <c r="AA113" s="7">
        <f t="shared" si="11"/>
        <v>0</v>
      </c>
      <c r="AB113" s="72">
        <f t="shared" si="12"/>
        <v>0</v>
      </c>
      <c r="AF113" s="127">
        <f>achats!V111</f>
        <v>0</v>
      </c>
      <c r="AG113" s="127">
        <f t="shared" si="15"/>
        <v>0</v>
      </c>
    </row>
    <row r="114" spans="1:33" x14ac:dyDescent="0.15">
      <c r="A114" s="103" t="s">
        <v>178</v>
      </c>
      <c r="B114" s="126">
        <f>IF(A114="","",VLOOKUP(A114,'Rég clients'!A:B,2,0))</f>
        <v>150</v>
      </c>
      <c r="C114" s="123">
        <v>1</v>
      </c>
      <c r="D114" s="123">
        <v>7</v>
      </c>
      <c r="E114" s="123" t="s">
        <v>177</v>
      </c>
      <c r="F114" s="123"/>
      <c r="G114" s="130">
        <f>B114*D114</f>
        <v>1050</v>
      </c>
      <c r="H114" s="54">
        <f>SUM(G114:G122)</f>
        <v>19550</v>
      </c>
      <c r="I114" s="103" t="s">
        <v>178</v>
      </c>
      <c r="J114" s="131">
        <f>IF(I114="","",VLOOKUP(I114,'Rég clients'!A:B,2,0))</f>
        <v>150</v>
      </c>
      <c r="K114" s="123">
        <v>1</v>
      </c>
      <c r="L114" s="123">
        <v>7</v>
      </c>
      <c r="M114" s="123" t="s">
        <v>177</v>
      </c>
      <c r="N114" s="123"/>
      <c r="O114" s="130">
        <f>J114*L114</f>
        <v>1050</v>
      </c>
      <c r="P114" s="54">
        <f>SUM(O114:O125)</f>
        <v>21690</v>
      </c>
      <c r="X114" s="7">
        <f t="shared" si="8"/>
        <v>0</v>
      </c>
      <c r="Y114" s="7">
        <f t="shared" si="9"/>
        <v>0</v>
      </c>
      <c r="Z114" s="7">
        <f t="shared" si="10"/>
        <v>0</v>
      </c>
      <c r="AA114" s="7">
        <f t="shared" si="11"/>
        <v>0</v>
      </c>
      <c r="AB114" s="72">
        <f t="shared" si="12"/>
        <v>0</v>
      </c>
      <c r="AF114" s="127">
        <f>achats!V112</f>
        <v>0</v>
      </c>
      <c r="AG114" s="127">
        <f t="shared" si="15"/>
        <v>0</v>
      </c>
    </row>
    <row r="115" spans="1:33" x14ac:dyDescent="0.15">
      <c r="A115" s="103" t="s">
        <v>185</v>
      </c>
      <c r="B115" s="126">
        <f>IF(A115="","",VLOOKUP(A115,'Rég clients'!A:B,2,0))</f>
        <v>140</v>
      </c>
      <c r="C115" s="123">
        <v>1</v>
      </c>
      <c r="D115" s="123">
        <v>5</v>
      </c>
      <c r="E115" s="123" t="s">
        <v>177</v>
      </c>
      <c r="F115" s="123"/>
      <c r="G115" s="130">
        <f t="shared" ref="G115:G178" si="16">B115*D115</f>
        <v>700</v>
      </c>
      <c r="I115" s="103" t="s">
        <v>185</v>
      </c>
      <c r="J115" s="131">
        <f>IF(I115="","",VLOOKUP(I115,'Rég clients'!A:B,2,0))</f>
        <v>140</v>
      </c>
      <c r="K115" s="123">
        <v>1</v>
      </c>
      <c r="L115" s="123">
        <v>6</v>
      </c>
      <c r="M115" s="123" t="s">
        <v>177</v>
      </c>
      <c r="N115" s="123"/>
      <c r="O115" s="130">
        <f t="shared" ref="O115:O178" si="17">J115*L115</f>
        <v>840</v>
      </c>
      <c r="X115" s="7">
        <f t="shared" si="8"/>
        <v>0</v>
      </c>
      <c r="Y115" s="7">
        <f t="shared" si="9"/>
        <v>0</v>
      </c>
      <c r="Z115" s="7">
        <f t="shared" si="10"/>
        <v>0</v>
      </c>
      <c r="AA115" s="7">
        <f t="shared" si="11"/>
        <v>0</v>
      </c>
      <c r="AB115" s="72">
        <f t="shared" si="12"/>
        <v>0</v>
      </c>
      <c r="AF115" s="127">
        <f>achats!V113</f>
        <v>0</v>
      </c>
      <c r="AG115" s="127">
        <f t="shared" si="15"/>
        <v>0</v>
      </c>
    </row>
    <row r="116" spans="1:33" x14ac:dyDescent="0.15">
      <c r="A116" s="103" t="s">
        <v>181</v>
      </c>
      <c r="B116" s="126">
        <f>IF(A116="","",VLOOKUP(A116,'Rég clients'!A:B,2,0))</f>
        <v>100</v>
      </c>
      <c r="C116" s="123">
        <v>1</v>
      </c>
      <c r="D116" s="123">
        <v>7</v>
      </c>
      <c r="E116" s="123" t="s">
        <v>177</v>
      </c>
      <c r="F116" s="123"/>
      <c r="G116" s="130">
        <f t="shared" si="16"/>
        <v>700</v>
      </c>
      <c r="I116" s="103" t="s">
        <v>181</v>
      </c>
      <c r="J116" s="131">
        <f>IF(I116="","",VLOOKUP(I116,'Rég clients'!A:B,2,0))</f>
        <v>100</v>
      </c>
      <c r="K116" s="123">
        <v>1</v>
      </c>
      <c r="L116" s="123">
        <v>6</v>
      </c>
      <c r="M116" s="123" t="s">
        <v>177</v>
      </c>
      <c r="N116" s="123"/>
      <c r="O116" s="130">
        <f t="shared" si="17"/>
        <v>600</v>
      </c>
      <c r="X116" s="7">
        <f t="shared" si="8"/>
        <v>0</v>
      </c>
      <c r="Y116" s="7">
        <f t="shared" si="9"/>
        <v>0</v>
      </c>
      <c r="Z116" s="7">
        <f t="shared" si="10"/>
        <v>0</v>
      </c>
      <c r="AA116" s="7">
        <f t="shared" si="11"/>
        <v>0</v>
      </c>
      <c r="AB116" s="72">
        <f t="shared" si="12"/>
        <v>0</v>
      </c>
      <c r="AF116" s="127">
        <f>achats!V114</f>
        <v>0</v>
      </c>
      <c r="AG116" s="127">
        <f t="shared" si="15"/>
        <v>0</v>
      </c>
    </row>
    <row r="117" spans="1:33" x14ac:dyDescent="0.15">
      <c r="A117" s="103" t="s">
        <v>179</v>
      </c>
      <c r="B117" s="126">
        <f>IF(A117="","",VLOOKUP(A117,'Rég clients'!A:B,2,0))</f>
        <v>100</v>
      </c>
      <c r="C117" s="123">
        <v>1</v>
      </c>
      <c r="D117" s="123">
        <v>6</v>
      </c>
      <c r="E117" s="123" t="s">
        <v>177</v>
      </c>
      <c r="F117" s="123"/>
      <c r="G117" s="130">
        <f t="shared" si="16"/>
        <v>600</v>
      </c>
      <c r="I117" s="103" t="s">
        <v>165</v>
      </c>
      <c r="J117" s="131">
        <f>IF(I117="","",VLOOKUP(I117,'Rég clients'!A:B,2,0))</f>
        <v>100</v>
      </c>
      <c r="K117" s="123">
        <v>1</v>
      </c>
      <c r="L117" s="123">
        <v>6</v>
      </c>
      <c r="M117" s="123" t="s">
        <v>177</v>
      </c>
      <c r="N117" s="123"/>
      <c r="O117" s="130">
        <f t="shared" si="17"/>
        <v>600</v>
      </c>
      <c r="X117" s="7">
        <f t="shared" si="8"/>
        <v>0</v>
      </c>
      <c r="Y117" s="7">
        <f t="shared" si="9"/>
        <v>0</v>
      </c>
      <c r="Z117" s="7">
        <f t="shared" si="10"/>
        <v>0</v>
      </c>
      <c r="AA117" s="7">
        <f t="shared" si="11"/>
        <v>0</v>
      </c>
      <c r="AB117" s="72">
        <f t="shared" si="12"/>
        <v>0</v>
      </c>
      <c r="AF117" s="127">
        <f>achats!V115</f>
        <v>0</v>
      </c>
      <c r="AG117" s="127">
        <f t="shared" si="15"/>
        <v>0</v>
      </c>
    </row>
    <row r="118" spans="1:33" x14ac:dyDescent="0.15">
      <c r="A118" s="103" t="s">
        <v>183</v>
      </c>
      <c r="B118" s="126">
        <f>IF(A118="","",VLOOKUP(A118,'Rég clients'!A:B,2,0))</f>
        <v>90</v>
      </c>
      <c r="C118" s="123">
        <v>1</v>
      </c>
      <c r="D118" s="123">
        <v>5</v>
      </c>
      <c r="E118" s="123" t="s">
        <v>177</v>
      </c>
      <c r="F118" s="123"/>
      <c r="G118" s="130">
        <f t="shared" si="16"/>
        <v>450</v>
      </c>
      <c r="I118" s="103" t="s">
        <v>179</v>
      </c>
      <c r="J118" s="131">
        <f>IF(I118="","",VLOOKUP(I118,'Rég clients'!A:B,2,0))</f>
        <v>100</v>
      </c>
      <c r="K118" s="123">
        <v>1</v>
      </c>
      <c r="L118" s="123">
        <v>6</v>
      </c>
      <c r="M118" s="123" t="s">
        <v>177</v>
      </c>
      <c r="N118" s="123"/>
      <c r="O118" s="130">
        <f t="shared" si="17"/>
        <v>600</v>
      </c>
      <c r="X118" s="7">
        <f t="shared" si="8"/>
        <v>0</v>
      </c>
      <c r="Y118" s="7">
        <f t="shared" si="9"/>
        <v>0</v>
      </c>
      <c r="Z118" s="7">
        <f t="shared" si="10"/>
        <v>0</v>
      </c>
      <c r="AA118" s="7">
        <f t="shared" si="11"/>
        <v>0</v>
      </c>
      <c r="AB118" s="72">
        <f t="shared" si="12"/>
        <v>0</v>
      </c>
      <c r="AF118" s="127">
        <f>achats!V116</f>
        <v>0</v>
      </c>
      <c r="AG118" s="127">
        <f t="shared" si="15"/>
        <v>0</v>
      </c>
    </row>
    <row r="119" spans="1:33" x14ac:dyDescent="0.15">
      <c r="A119" s="103" t="s">
        <v>189</v>
      </c>
      <c r="B119" s="126">
        <f>IF(A119="","",VLOOKUP(A119,'Rég clients'!A:B,2,0))</f>
        <v>70</v>
      </c>
      <c r="C119" s="123">
        <v>1</v>
      </c>
      <c r="D119" s="123">
        <v>7</v>
      </c>
      <c r="E119" s="123" t="s">
        <v>177</v>
      </c>
      <c r="F119" s="123"/>
      <c r="G119" s="130">
        <f t="shared" si="16"/>
        <v>490</v>
      </c>
      <c r="I119" s="103" t="s">
        <v>183</v>
      </c>
      <c r="J119" s="131">
        <f>IF(I119="","",VLOOKUP(I119,'Rég clients'!A:B,2,0))</f>
        <v>90</v>
      </c>
      <c r="K119" s="123">
        <v>1</v>
      </c>
      <c r="L119" s="123">
        <v>6</v>
      </c>
      <c r="M119" s="123" t="s">
        <v>177</v>
      </c>
      <c r="N119" s="123"/>
      <c r="O119" s="130">
        <f t="shared" si="17"/>
        <v>540</v>
      </c>
      <c r="X119" s="7">
        <f t="shared" si="8"/>
        <v>0</v>
      </c>
      <c r="Y119" s="7">
        <f t="shared" si="9"/>
        <v>0</v>
      </c>
      <c r="Z119" s="7">
        <f t="shared" si="10"/>
        <v>0</v>
      </c>
      <c r="AA119" s="7">
        <f t="shared" si="11"/>
        <v>0</v>
      </c>
      <c r="AB119" s="72">
        <f t="shared" si="12"/>
        <v>0</v>
      </c>
      <c r="AF119" s="127">
        <f>achats!V117</f>
        <v>0</v>
      </c>
      <c r="AG119" s="127">
        <f t="shared" si="15"/>
        <v>0</v>
      </c>
    </row>
    <row r="120" spans="1:33" x14ac:dyDescent="0.15">
      <c r="A120" s="103" t="s">
        <v>188</v>
      </c>
      <c r="B120" s="126">
        <f>IF(A120="","",VLOOKUP(A120,'Rég clients'!A:B,2,0))</f>
        <v>80</v>
      </c>
      <c r="C120" s="123">
        <v>1</v>
      </c>
      <c r="D120" s="123">
        <v>7</v>
      </c>
      <c r="E120" s="123" t="s">
        <v>192</v>
      </c>
      <c r="F120" s="123"/>
      <c r="G120" s="130">
        <f t="shared" si="16"/>
        <v>560</v>
      </c>
      <c r="I120" s="103" t="s">
        <v>187</v>
      </c>
      <c r="J120" s="131">
        <f>IF(I120="","",VLOOKUP(I120,'Rég clients'!A:B,2,0))</f>
        <v>130</v>
      </c>
      <c r="K120" s="123">
        <v>1</v>
      </c>
      <c r="L120" s="123">
        <v>6</v>
      </c>
      <c r="M120" s="123" t="s">
        <v>177</v>
      </c>
      <c r="N120" s="123"/>
      <c r="O120" s="130">
        <f t="shared" si="17"/>
        <v>780</v>
      </c>
      <c r="X120" s="7">
        <f t="shared" si="8"/>
        <v>0</v>
      </c>
      <c r="Y120" s="7">
        <f t="shared" si="9"/>
        <v>0</v>
      </c>
      <c r="Z120" s="7">
        <f t="shared" si="10"/>
        <v>0</v>
      </c>
      <c r="AA120" s="7">
        <f t="shared" si="11"/>
        <v>0</v>
      </c>
      <c r="AB120" s="72">
        <f t="shared" si="12"/>
        <v>0</v>
      </c>
      <c r="AF120" s="127">
        <f>achats!V118</f>
        <v>0</v>
      </c>
      <c r="AG120" s="127">
        <f t="shared" si="15"/>
        <v>0</v>
      </c>
    </row>
    <row r="121" spans="1:33" x14ac:dyDescent="0.15">
      <c r="A121" s="103" t="s">
        <v>180</v>
      </c>
      <c r="B121" s="126">
        <f>IF(A121="","",VLOOKUP(A121,'Rég clients'!A:B,2,0))</f>
        <v>100</v>
      </c>
      <c r="C121" s="123">
        <v>1</v>
      </c>
      <c r="D121" s="123">
        <v>100</v>
      </c>
      <c r="E121" s="123" t="s">
        <v>177</v>
      </c>
      <c r="F121" s="123"/>
      <c r="G121" s="130">
        <f t="shared" si="16"/>
        <v>10000</v>
      </c>
      <c r="I121" s="103" t="s">
        <v>190</v>
      </c>
      <c r="J121" s="131">
        <f>IF(I121="","",VLOOKUP(I121,'Rég clients'!A:B,2,0))</f>
        <v>90</v>
      </c>
      <c r="K121" s="123">
        <v>1</v>
      </c>
      <c r="L121" s="123">
        <v>7</v>
      </c>
      <c r="M121" s="123" t="s">
        <v>177</v>
      </c>
      <c r="N121" s="123"/>
      <c r="O121" s="130">
        <f t="shared" si="17"/>
        <v>630</v>
      </c>
      <c r="X121" s="7">
        <f t="shared" si="8"/>
        <v>0</v>
      </c>
      <c r="Y121" s="7">
        <f t="shared" si="9"/>
        <v>0</v>
      </c>
      <c r="Z121" s="7">
        <f t="shared" si="10"/>
        <v>0</v>
      </c>
      <c r="AA121" s="7">
        <f t="shared" si="11"/>
        <v>0</v>
      </c>
      <c r="AB121" s="72">
        <f t="shared" si="12"/>
        <v>0</v>
      </c>
      <c r="AF121" s="127">
        <f>achats!V119</f>
        <v>0</v>
      </c>
      <c r="AG121" s="127">
        <f t="shared" si="15"/>
        <v>0</v>
      </c>
    </row>
    <row r="122" spans="1:33" x14ac:dyDescent="0.15">
      <c r="A122" s="103" t="s">
        <v>186</v>
      </c>
      <c r="B122" s="126">
        <f>IF(A122="","",VLOOKUP(A122,'Rég clients'!A:B,2,0))</f>
        <v>100</v>
      </c>
      <c r="C122" s="123">
        <v>1</v>
      </c>
      <c r="D122" s="123">
        <v>50</v>
      </c>
      <c r="E122" s="123" t="s">
        <v>177</v>
      </c>
      <c r="F122" s="123"/>
      <c r="G122" s="130">
        <f t="shared" si="16"/>
        <v>5000</v>
      </c>
      <c r="I122" s="103" t="s">
        <v>189</v>
      </c>
      <c r="J122" s="131">
        <f>IF(I122="","",VLOOKUP(I122,'Rég clients'!A:B,2,0))</f>
        <v>70</v>
      </c>
      <c r="K122" s="123">
        <v>1</v>
      </c>
      <c r="L122" s="123">
        <v>7</v>
      </c>
      <c r="M122" s="123" t="s">
        <v>177</v>
      </c>
      <c r="N122" s="123"/>
      <c r="O122" s="130">
        <f t="shared" si="17"/>
        <v>490</v>
      </c>
      <c r="X122" s="7">
        <f t="shared" si="8"/>
        <v>0</v>
      </c>
      <c r="Y122" s="7">
        <f t="shared" si="9"/>
        <v>0</v>
      </c>
      <c r="Z122" s="7">
        <f t="shared" si="10"/>
        <v>0</v>
      </c>
      <c r="AA122" s="7">
        <f t="shared" si="11"/>
        <v>0</v>
      </c>
      <c r="AB122" s="72">
        <f t="shared" si="12"/>
        <v>0</v>
      </c>
      <c r="AF122" s="127">
        <f>achats!V120</f>
        <v>0</v>
      </c>
      <c r="AG122" s="127">
        <f t="shared" si="15"/>
        <v>0</v>
      </c>
    </row>
    <row r="123" spans="1:33" x14ac:dyDescent="0.15">
      <c r="A123" s="103"/>
      <c r="B123" s="126" t="str">
        <f>IF(A123="","",VLOOKUP(A123,'Rég clients'!A:B,2,0))</f>
        <v/>
      </c>
      <c r="C123" s="123"/>
      <c r="D123" s="123"/>
      <c r="E123" s="123"/>
      <c r="F123" s="123"/>
      <c r="G123" s="130" t="e">
        <f t="shared" si="16"/>
        <v>#VALUE!</v>
      </c>
      <c r="I123" s="103" t="s">
        <v>188</v>
      </c>
      <c r="J123" s="131">
        <f>IF(I123="","",VLOOKUP(I123,'Rég clients'!A:B,2,0))</f>
        <v>80</v>
      </c>
      <c r="K123" s="123">
        <v>1</v>
      </c>
      <c r="L123" s="123">
        <v>7</v>
      </c>
      <c r="M123" s="123" t="s">
        <v>192</v>
      </c>
      <c r="N123" s="123"/>
      <c r="O123" s="130">
        <f t="shared" si="17"/>
        <v>560</v>
      </c>
      <c r="X123" s="7">
        <f t="shared" si="8"/>
        <v>0</v>
      </c>
      <c r="Y123" s="7">
        <f t="shared" si="9"/>
        <v>0</v>
      </c>
      <c r="Z123" s="7">
        <f t="shared" si="10"/>
        <v>0</v>
      </c>
      <c r="AA123" s="7">
        <f t="shared" si="11"/>
        <v>0</v>
      </c>
      <c r="AB123" s="72">
        <f t="shared" si="12"/>
        <v>0</v>
      </c>
      <c r="AF123" s="127">
        <f>achats!V121</f>
        <v>0</v>
      </c>
      <c r="AG123" s="127">
        <f t="shared" si="15"/>
        <v>0</v>
      </c>
    </row>
    <row r="124" spans="1:33" x14ac:dyDescent="0.15">
      <c r="A124" s="103"/>
      <c r="B124" s="126" t="str">
        <f>IF(A124="","",VLOOKUP(A124,'Rég clients'!A:B,2,0))</f>
        <v/>
      </c>
      <c r="C124" s="123"/>
      <c r="D124" s="123"/>
      <c r="E124" s="123"/>
      <c r="F124" s="123"/>
      <c r="G124" s="130" t="e">
        <f t="shared" si="16"/>
        <v>#VALUE!</v>
      </c>
      <c r="I124" s="103" t="s">
        <v>180</v>
      </c>
      <c r="J124" s="131">
        <f>IF(I124="","",VLOOKUP(I124,'Rég clients'!A:B,2,0))</f>
        <v>100</v>
      </c>
      <c r="K124" s="123">
        <v>1</v>
      </c>
      <c r="L124" s="123">
        <v>100</v>
      </c>
      <c r="M124" s="123" t="s">
        <v>177</v>
      </c>
      <c r="N124" s="123"/>
      <c r="O124" s="130">
        <f t="shared" si="17"/>
        <v>10000</v>
      </c>
      <c r="X124" s="7">
        <f t="shared" si="8"/>
        <v>0</v>
      </c>
      <c r="Y124" s="7">
        <f t="shared" si="9"/>
        <v>0</v>
      </c>
      <c r="Z124" s="7">
        <f t="shared" si="10"/>
        <v>0</v>
      </c>
      <c r="AA124" s="7">
        <f t="shared" si="11"/>
        <v>0</v>
      </c>
      <c r="AB124" s="72">
        <f t="shared" si="12"/>
        <v>0</v>
      </c>
      <c r="AF124" s="127">
        <f>achats!V122</f>
        <v>0</v>
      </c>
      <c r="AG124" s="127">
        <f t="shared" si="15"/>
        <v>0</v>
      </c>
    </row>
    <row r="125" spans="1:33" x14ac:dyDescent="0.15">
      <c r="A125" s="103"/>
      <c r="B125" s="126" t="str">
        <f>IF(A125="","",VLOOKUP(A125,'Rég clients'!A:B,2,0))</f>
        <v/>
      </c>
      <c r="C125" s="123"/>
      <c r="D125" s="123"/>
      <c r="E125" s="123"/>
      <c r="F125" s="123"/>
      <c r="G125" s="130" t="e">
        <f t="shared" si="16"/>
        <v>#VALUE!</v>
      </c>
      <c r="I125" s="103" t="s">
        <v>186</v>
      </c>
      <c r="J125" s="131">
        <f>IF(I125="","",VLOOKUP(I125,'Rég clients'!A:B,2,0))</f>
        <v>100</v>
      </c>
      <c r="K125" s="123">
        <v>1</v>
      </c>
      <c r="L125" s="123">
        <v>50</v>
      </c>
      <c r="M125" s="123" t="s">
        <v>177</v>
      </c>
      <c r="N125" s="123"/>
      <c r="O125" s="130">
        <f t="shared" si="17"/>
        <v>5000</v>
      </c>
      <c r="X125" s="7">
        <f t="shared" si="8"/>
        <v>0</v>
      </c>
      <c r="Y125" s="7">
        <f t="shared" si="9"/>
        <v>0</v>
      </c>
      <c r="Z125" s="7">
        <f t="shared" si="10"/>
        <v>0</v>
      </c>
      <c r="AA125" s="7">
        <f t="shared" si="11"/>
        <v>0</v>
      </c>
      <c r="AB125" s="72">
        <f t="shared" si="12"/>
        <v>0</v>
      </c>
      <c r="AF125" s="127">
        <f>achats!V123</f>
        <v>0</v>
      </c>
      <c r="AG125" s="127">
        <f t="shared" si="15"/>
        <v>0</v>
      </c>
    </row>
    <row r="126" spans="1:33" x14ac:dyDescent="0.15">
      <c r="A126" s="103"/>
      <c r="B126" s="126" t="str">
        <f>IF(A126="","",VLOOKUP(A126,'Rég clients'!A:B,2,0))</f>
        <v/>
      </c>
      <c r="C126" s="123"/>
      <c r="D126" s="123"/>
      <c r="E126" s="123"/>
      <c r="F126" s="123"/>
      <c r="G126" s="130" t="e">
        <f t="shared" si="16"/>
        <v>#VALUE!</v>
      </c>
      <c r="I126" s="103"/>
      <c r="J126" s="131" t="str">
        <f>IF(I126="","",VLOOKUP(I126,'Rég clients'!A:B,2,0))</f>
        <v/>
      </c>
      <c r="K126" s="123"/>
      <c r="L126" s="123"/>
      <c r="M126" s="123"/>
      <c r="N126" s="123"/>
      <c r="O126" s="130" t="e">
        <f t="shared" si="17"/>
        <v>#VALUE!</v>
      </c>
      <c r="X126" s="7">
        <f t="shared" si="8"/>
        <v>0</v>
      </c>
      <c r="Y126" s="7">
        <f t="shared" si="9"/>
        <v>0</v>
      </c>
      <c r="Z126" s="7">
        <f t="shared" si="10"/>
        <v>0</v>
      </c>
      <c r="AA126" s="7">
        <f t="shared" si="11"/>
        <v>0</v>
      </c>
      <c r="AB126" s="72">
        <f t="shared" si="12"/>
        <v>0</v>
      </c>
      <c r="AF126" s="127">
        <f>achats!V124</f>
        <v>0</v>
      </c>
      <c r="AG126" s="127">
        <f t="shared" si="15"/>
        <v>0</v>
      </c>
    </row>
    <row r="127" spans="1:33" x14ac:dyDescent="0.15">
      <c r="A127" s="103"/>
      <c r="B127" s="126" t="str">
        <f>IF(A127="","",VLOOKUP(A127,'Rég clients'!A:B,2,0))</f>
        <v/>
      </c>
      <c r="C127" s="123"/>
      <c r="D127" s="123"/>
      <c r="E127" s="123"/>
      <c r="F127" s="123"/>
      <c r="G127" s="130" t="e">
        <f t="shared" si="16"/>
        <v>#VALUE!</v>
      </c>
      <c r="I127" s="103"/>
      <c r="J127" s="131" t="str">
        <f>IF(I127="","",VLOOKUP(I127,'Rég clients'!A:B,2,0))</f>
        <v/>
      </c>
      <c r="K127" s="123"/>
      <c r="L127" s="123"/>
      <c r="M127" s="123"/>
      <c r="N127" s="123"/>
      <c r="O127" s="130" t="e">
        <f t="shared" si="17"/>
        <v>#VALUE!</v>
      </c>
      <c r="X127" s="7">
        <f t="shared" si="8"/>
        <v>0</v>
      </c>
      <c r="Y127" s="7">
        <f t="shared" si="9"/>
        <v>0</v>
      </c>
      <c r="Z127" s="7">
        <f t="shared" si="10"/>
        <v>0</v>
      </c>
      <c r="AA127" s="7">
        <f t="shared" si="11"/>
        <v>0</v>
      </c>
      <c r="AB127" s="72">
        <f t="shared" si="12"/>
        <v>0</v>
      </c>
      <c r="AF127" s="127">
        <f>achats!V125</f>
        <v>0</v>
      </c>
      <c r="AG127" s="127">
        <f t="shared" si="15"/>
        <v>0</v>
      </c>
    </row>
    <row r="128" spans="1:33" x14ac:dyDescent="0.15">
      <c r="A128" s="103"/>
      <c r="B128" s="126" t="str">
        <f>IF(A128="","",VLOOKUP(A128,'Rég clients'!A:B,2,0))</f>
        <v/>
      </c>
      <c r="C128" s="123"/>
      <c r="D128" s="123"/>
      <c r="E128" s="123"/>
      <c r="F128" s="123"/>
      <c r="G128" s="130" t="e">
        <f t="shared" si="16"/>
        <v>#VALUE!</v>
      </c>
      <c r="I128" s="103"/>
      <c r="J128" s="131" t="str">
        <f>IF(I128="","",VLOOKUP(I128,'Rég clients'!A:B,2,0))</f>
        <v/>
      </c>
      <c r="K128" s="123"/>
      <c r="L128" s="123"/>
      <c r="M128" s="123"/>
      <c r="N128" s="123"/>
      <c r="O128" s="130" t="e">
        <f t="shared" si="17"/>
        <v>#VALUE!</v>
      </c>
      <c r="X128" s="7">
        <f t="shared" si="8"/>
        <v>0</v>
      </c>
      <c r="Y128" s="7">
        <f t="shared" si="9"/>
        <v>0</v>
      </c>
      <c r="Z128" s="7">
        <f t="shared" si="10"/>
        <v>0</v>
      </c>
      <c r="AA128" s="7">
        <f t="shared" si="11"/>
        <v>0</v>
      </c>
      <c r="AB128" s="72">
        <f t="shared" si="12"/>
        <v>0</v>
      </c>
      <c r="AF128" s="127">
        <f>achats!V126</f>
        <v>0</v>
      </c>
      <c r="AG128" s="127">
        <f t="shared" si="15"/>
        <v>0</v>
      </c>
    </row>
    <row r="129" spans="1:33" x14ac:dyDescent="0.15">
      <c r="A129" s="103"/>
      <c r="B129" s="126" t="str">
        <f>IF(A129="","",VLOOKUP(A129,'Rég clients'!A:B,2,0))</f>
        <v/>
      </c>
      <c r="C129" s="123"/>
      <c r="D129" s="123"/>
      <c r="E129" s="123"/>
      <c r="F129" s="123"/>
      <c r="G129" s="130" t="e">
        <f t="shared" si="16"/>
        <v>#VALUE!</v>
      </c>
      <c r="I129" s="103"/>
      <c r="J129" s="131" t="str">
        <f>IF(I129="","",VLOOKUP(I129,'Rég clients'!A:B,2,0))</f>
        <v/>
      </c>
      <c r="K129" s="123"/>
      <c r="L129" s="123"/>
      <c r="M129" s="123"/>
      <c r="N129" s="123"/>
      <c r="O129" s="130" t="e">
        <f t="shared" si="17"/>
        <v>#VALUE!</v>
      </c>
      <c r="X129" s="7">
        <f t="shared" si="8"/>
        <v>0</v>
      </c>
      <c r="Y129" s="7">
        <f t="shared" si="9"/>
        <v>0</v>
      </c>
      <c r="Z129" s="7">
        <f t="shared" si="10"/>
        <v>0</v>
      </c>
      <c r="AA129" s="7">
        <f t="shared" si="11"/>
        <v>0</v>
      </c>
      <c r="AB129" s="72">
        <f t="shared" si="12"/>
        <v>0</v>
      </c>
      <c r="AF129" s="127">
        <f>achats!V127</f>
        <v>0</v>
      </c>
      <c r="AG129" s="127">
        <f t="shared" si="15"/>
        <v>0</v>
      </c>
    </row>
    <row r="130" spans="1:33" x14ac:dyDescent="0.15">
      <c r="A130" s="103"/>
      <c r="B130" s="126" t="str">
        <f>IF(A130="","",VLOOKUP(A130,'Rég clients'!A:B,2,0))</f>
        <v/>
      </c>
      <c r="C130" s="123"/>
      <c r="D130" s="123"/>
      <c r="E130" s="123"/>
      <c r="F130" s="123"/>
      <c r="G130" s="130" t="e">
        <f t="shared" si="16"/>
        <v>#VALUE!</v>
      </c>
      <c r="I130" s="103"/>
      <c r="J130" s="131" t="str">
        <f>IF(I130="","",VLOOKUP(I130,'Rég clients'!A:B,2,0))</f>
        <v/>
      </c>
      <c r="K130" s="123"/>
      <c r="L130" s="123"/>
      <c r="M130" s="123"/>
      <c r="N130" s="123"/>
      <c r="O130" s="130" t="e">
        <f t="shared" si="17"/>
        <v>#VALUE!</v>
      </c>
      <c r="X130" s="7">
        <f t="shared" si="8"/>
        <v>0</v>
      </c>
      <c r="Y130" s="7">
        <f t="shared" si="9"/>
        <v>0</v>
      </c>
      <c r="Z130" s="7">
        <f t="shared" si="10"/>
        <v>0</v>
      </c>
      <c r="AA130" s="7">
        <f t="shared" si="11"/>
        <v>0</v>
      </c>
      <c r="AB130" s="72">
        <f t="shared" si="12"/>
        <v>0</v>
      </c>
      <c r="AF130" s="127">
        <f>achats!V128</f>
        <v>0</v>
      </c>
      <c r="AG130" s="127">
        <f t="shared" si="15"/>
        <v>0</v>
      </c>
    </row>
    <row r="131" spans="1:33" x14ac:dyDescent="0.15">
      <c r="A131" s="103"/>
      <c r="B131" s="126" t="str">
        <f>IF(A131="","",VLOOKUP(A131,'Rég clients'!A:B,2,0))</f>
        <v/>
      </c>
      <c r="C131" s="123"/>
      <c r="D131" s="123"/>
      <c r="E131" s="123"/>
      <c r="F131" s="123"/>
      <c r="G131" s="130" t="e">
        <f t="shared" si="16"/>
        <v>#VALUE!</v>
      </c>
      <c r="I131" s="103"/>
      <c r="J131" s="131" t="str">
        <f>IF(I131="","",VLOOKUP(I131,'Rég clients'!A:B,2,0))</f>
        <v/>
      </c>
      <c r="K131" s="123"/>
      <c r="L131" s="123"/>
      <c r="M131" s="123"/>
      <c r="N131" s="123"/>
      <c r="O131" s="130" t="e">
        <f t="shared" si="17"/>
        <v>#VALUE!</v>
      </c>
      <c r="X131" s="7">
        <f t="shared" si="8"/>
        <v>0</v>
      </c>
      <c r="Y131" s="7">
        <f t="shared" si="9"/>
        <v>0</v>
      </c>
      <c r="Z131" s="7">
        <f t="shared" si="10"/>
        <v>0</v>
      </c>
      <c r="AA131" s="7">
        <f t="shared" si="11"/>
        <v>0</v>
      </c>
      <c r="AB131" s="72">
        <f t="shared" si="12"/>
        <v>0</v>
      </c>
      <c r="AF131" s="127">
        <f>achats!V129</f>
        <v>0</v>
      </c>
      <c r="AG131" s="127">
        <f t="shared" si="15"/>
        <v>0</v>
      </c>
    </row>
    <row r="132" spans="1:33" x14ac:dyDescent="0.15">
      <c r="A132" s="103"/>
      <c r="B132" s="126" t="str">
        <f>IF(A132="","",VLOOKUP(A132,'Rég clients'!A:B,2,0))</f>
        <v/>
      </c>
      <c r="C132" s="123"/>
      <c r="D132" s="123"/>
      <c r="E132" s="123"/>
      <c r="F132" s="123"/>
      <c r="G132" s="130" t="e">
        <f t="shared" si="16"/>
        <v>#VALUE!</v>
      </c>
      <c r="I132" s="103"/>
      <c r="J132" s="131" t="str">
        <f>IF(I132="","",VLOOKUP(I132,'Rég clients'!A:B,2,0))</f>
        <v/>
      </c>
      <c r="K132" s="123"/>
      <c r="L132" s="123"/>
      <c r="M132" s="123"/>
      <c r="N132" s="123"/>
      <c r="O132" s="130" t="e">
        <f t="shared" si="17"/>
        <v>#VALUE!</v>
      </c>
      <c r="X132" s="7">
        <f t="shared" si="8"/>
        <v>0</v>
      </c>
      <c r="Y132" s="7">
        <f t="shared" si="9"/>
        <v>0</v>
      </c>
      <c r="Z132" s="7">
        <f t="shared" si="10"/>
        <v>0</v>
      </c>
      <c r="AA132" s="7">
        <f t="shared" si="11"/>
        <v>0</v>
      </c>
      <c r="AB132" s="72">
        <f t="shared" si="12"/>
        <v>0</v>
      </c>
      <c r="AF132" s="127">
        <f>achats!V130</f>
        <v>0</v>
      </c>
      <c r="AG132" s="127">
        <f t="shared" si="15"/>
        <v>0</v>
      </c>
    </row>
    <row r="133" spans="1:33" x14ac:dyDescent="0.15">
      <c r="A133" s="103"/>
      <c r="B133" s="126" t="str">
        <f>IF(A133="","",VLOOKUP(A133,'Rég clients'!A:B,2,0))</f>
        <v/>
      </c>
      <c r="C133" s="123"/>
      <c r="D133" s="123"/>
      <c r="E133" s="123"/>
      <c r="F133" s="123"/>
      <c r="G133" s="130" t="e">
        <f t="shared" si="16"/>
        <v>#VALUE!</v>
      </c>
      <c r="I133" s="103"/>
      <c r="J133" s="131" t="str">
        <f>IF(I133="","",VLOOKUP(I133,'Rég clients'!A:B,2,0))</f>
        <v/>
      </c>
      <c r="K133" s="123"/>
      <c r="L133" s="123"/>
      <c r="M133" s="123"/>
      <c r="N133" s="123"/>
      <c r="O133" s="130" t="e">
        <f t="shared" si="17"/>
        <v>#VALUE!</v>
      </c>
      <c r="X133" s="7">
        <f t="shared" ref="X133:X196" si="18">A347</f>
        <v>0</v>
      </c>
      <c r="Y133" s="7">
        <f t="shared" ref="Y133:Y196" si="19">SUMIF(E:E,A347,D:D)</f>
        <v>0</v>
      </c>
      <c r="Z133" s="7">
        <f t="shared" ref="Z133:Z196" si="20">SUMIF(M:M,A347,L:L)</f>
        <v>0</v>
      </c>
      <c r="AA133" s="7">
        <f t="shared" ref="AA133:AA196" si="21">SUM(Y133:Z133)</f>
        <v>0</v>
      </c>
      <c r="AB133" s="72">
        <f t="shared" ref="AB133:AB196" si="22">AA133/$AD$4</f>
        <v>0</v>
      </c>
      <c r="AF133" s="127">
        <f>achats!V131</f>
        <v>0</v>
      </c>
      <c r="AG133" s="127">
        <f t="shared" si="15"/>
        <v>0</v>
      </c>
    </row>
    <row r="134" spans="1:33" x14ac:dyDescent="0.15">
      <c r="A134" s="103"/>
      <c r="B134" s="126" t="str">
        <f>IF(A134="","",VLOOKUP(A134,'Rég clients'!A:B,2,0))</f>
        <v/>
      </c>
      <c r="C134" s="123"/>
      <c r="D134" s="123"/>
      <c r="E134" s="123"/>
      <c r="F134" s="123"/>
      <c r="G134" s="130" t="e">
        <f t="shared" si="16"/>
        <v>#VALUE!</v>
      </c>
      <c r="I134" s="103"/>
      <c r="J134" s="131" t="str">
        <f>IF(I134="","",VLOOKUP(I134,'Rég clients'!A:B,2,0))</f>
        <v/>
      </c>
      <c r="K134" s="123"/>
      <c r="L134" s="123"/>
      <c r="M134" s="123"/>
      <c r="N134" s="123"/>
      <c r="O134" s="130" t="e">
        <f t="shared" si="17"/>
        <v>#VALUE!</v>
      </c>
      <c r="X134" s="7">
        <f t="shared" si="18"/>
        <v>0</v>
      </c>
      <c r="Y134" s="7">
        <f t="shared" si="19"/>
        <v>0</v>
      </c>
      <c r="Z134" s="7">
        <f t="shared" si="20"/>
        <v>0</v>
      </c>
      <c r="AA134" s="7">
        <f t="shared" si="21"/>
        <v>0</v>
      </c>
      <c r="AB134" s="72">
        <f t="shared" si="22"/>
        <v>0</v>
      </c>
      <c r="AF134" s="127">
        <f>achats!V132</f>
        <v>0</v>
      </c>
      <c r="AG134" s="127">
        <f t="shared" ref="AG134:AG197" si="23">(SUMIF(F:F,AF134,G:G))+(SUMIF(N:N,AF134,O:O))</f>
        <v>0</v>
      </c>
    </row>
    <row r="135" spans="1:33" x14ac:dyDescent="0.15">
      <c r="A135" s="103"/>
      <c r="B135" s="126" t="str">
        <f>IF(A135="","",VLOOKUP(A135,'Rég clients'!A:B,2,0))</f>
        <v/>
      </c>
      <c r="C135" s="123"/>
      <c r="D135" s="123"/>
      <c r="E135" s="123"/>
      <c r="F135" s="123"/>
      <c r="G135" s="130" t="e">
        <f t="shared" si="16"/>
        <v>#VALUE!</v>
      </c>
      <c r="I135" s="103"/>
      <c r="J135" s="131" t="str">
        <f>IF(I135="","",VLOOKUP(I135,'Rég clients'!A:B,2,0))</f>
        <v/>
      </c>
      <c r="K135" s="123"/>
      <c r="L135" s="123"/>
      <c r="M135" s="123"/>
      <c r="N135" s="123"/>
      <c r="O135" s="130" t="e">
        <f t="shared" si="17"/>
        <v>#VALUE!</v>
      </c>
      <c r="X135" s="7">
        <f t="shared" si="18"/>
        <v>0</v>
      </c>
      <c r="Y135" s="7">
        <f t="shared" si="19"/>
        <v>0</v>
      </c>
      <c r="Z135" s="7">
        <f t="shared" si="20"/>
        <v>0</v>
      </c>
      <c r="AA135" s="7">
        <f t="shared" si="21"/>
        <v>0</v>
      </c>
      <c r="AB135" s="72">
        <f t="shared" si="22"/>
        <v>0</v>
      </c>
      <c r="AF135" s="127">
        <f>achats!V133</f>
        <v>0</v>
      </c>
      <c r="AG135" s="127">
        <f t="shared" si="23"/>
        <v>0</v>
      </c>
    </row>
    <row r="136" spans="1:33" x14ac:dyDescent="0.15">
      <c r="A136" s="103"/>
      <c r="B136" s="126" t="str">
        <f>IF(A136="","",VLOOKUP(A136,'Rég clients'!A:B,2,0))</f>
        <v/>
      </c>
      <c r="C136" s="123"/>
      <c r="D136" s="123"/>
      <c r="E136" s="123"/>
      <c r="F136" s="123"/>
      <c r="G136" s="130" t="e">
        <f t="shared" si="16"/>
        <v>#VALUE!</v>
      </c>
      <c r="I136" s="103"/>
      <c r="J136" s="131" t="str">
        <f>IF(I136="","",VLOOKUP(I136,'Rég clients'!A:B,2,0))</f>
        <v/>
      </c>
      <c r="K136" s="123"/>
      <c r="L136" s="123"/>
      <c r="M136" s="123"/>
      <c r="N136" s="123"/>
      <c r="O136" s="130" t="e">
        <f t="shared" si="17"/>
        <v>#VALUE!</v>
      </c>
      <c r="X136" s="7">
        <f t="shared" si="18"/>
        <v>0</v>
      </c>
      <c r="Y136" s="7">
        <f t="shared" si="19"/>
        <v>0</v>
      </c>
      <c r="Z136" s="7">
        <f t="shared" si="20"/>
        <v>0</v>
      </c>
      <c r="AA136" s="7">
        <f t="shared" si="21"/>
        <v>0</v>
      </c>
      <c r="AB136" s="72">
        <f t="shared" si="22"/>
        <v>0</v>
      </c>
      <c r="AF136" s="127">
        <f>achats!V134</f>
        <v>0</v>
      </c>
      <c r="AG136" s="127">
        <f t="shared" si="23"/>
        <v>0</v>
      </c>
    </row>
    <row r="137" spans="1:33" x14ac:dyDescent="0.15">
      <c r="A137" s="103"/>
      <c r="B137" s="126" t="str">
        <f>IF(A137="","",VLOOKUP(A137,'Rég clients'!A:B,2,0))</f>
        <v/>
      </c>
      <c r="C137" s="123"/>
      <c r="D137" s="123"/>
      <c r="E137" s="123"/>
      <c r="F137" s="123"/>
      <c r="G137" s="130" t="e">
        <f t="shared" si="16"/>
        <v>#VALUE!</v>
      </c>
      <c r="I137" s="103"/>
      <c r="J137" s="131" t="str">
        <f>IF(I137="","",VLOOKUP(I137,'Rég clients'!A:B,2,0))</f>
        <v/>
      </c>
      <c r="K137" s="123"/>
      <c r="L137" s="123"/>
      <c r="M137" s="123"/>
      <c r="N137" s="123"/>
      <c r="O137" s="130" t="e">
        <f t="shared" si="17"/>
        <v>#VALUE!</v>
      </c>
      <c r="X137" s="7">
        <f t="shared" si="18"/>
        <v>0</v>
      </c>
      <c r="Y137" s="7">
        <f t="shared" si="19"/>
        <v>0</v>
      </c>
      <c r="Z137" s="7">
        <f t="shared" si="20"/>
        <v>0</v>
      </c>
      <c r="AA137" s="7">
        <f t="shared" si="21"/>
        <v>0</v>
      </c>
      <c r="AB137" s="72">
        <f t="shared" si="22"/>
        <v>0</v>
      </c>
      <c r="AF137" s="127">
        <f>achats!V135</f>
        <v>0</v>
      </c>
      <c r="AG137" s="127">
        <f t="shared" si="23"/>
        <v>0</v>
      </c>
    </row>
    <row r="138" spans="1:33" x14ac:dyDescent="0.15">
      <c r="A138" s="103"/>
      <c r="B138" s="126" t="str">
        <f>IF(A138="","",VLOOKUP(A138,'Rég clients'!A:B,2,0))</f>
        <v/>
      </c>
      <c r="C138" s="123"/>
      <c r="D138" s="123"/>
      <c r="E138" s="123"/>
      <c r="F138" s="123"/>
      <c r="G138" s="130" t="e">
        <f t="shared" si="16"/>
        <v>#VALUE!</v>
      </c>
      <c r="I138" s="103"/>
      <c r="J138" s="131" t="str">
        <f>IF(I138="","",VLOOKUP(I138,'Rég clients'!A:B,2,0))</f>
        <v/>
      </c>
      <c r="K138" s="123"/>
      <c r="L138" s="123"/>
      <c r="M138" s="123"/>
      <c r="N138" s="123"/>
      <c r="O138" s="130" t="e">
        <f t="shared" si="17"/>
        <v>#VALUE!</v>
      </c>
      <c r="X138" s="7">
        <f t="shared" si="18"/>
        <v>0</v>
      </c>
      <c r="Y138" s="7">
        <f t="shared" si="19"/>
        <v>0</v>
      </c>
      <c r="Z138" s="7">
        <f t="shared" si="20"/>
        <v>0</v>
      </c>
      <c r="AA138" s="7">
        <f t="shared" si="21"/>
        <v>0</v>
      </c>
      <c r="AB138" s="72">
        <f t="shared" si="22"/>
        <v>0</v>
      </c>
      <c r="AF138" s="127">
        <f>achats!V136</f>
        <v>0</v>
      </c>
      <c r="AG138" s="127">
        <f t="shared" si="23"/>
        <v>0</v>
      </c>
    </row>
    <row r="139" spans="1:33" x14ac:dyDescent="0.15">
      <c r="A139" s="103"/>
      <c r="B139" s="126" t="str">
        <f>IF(A139="","",VLOOKUP(A139,'Rég clients'!A:B,2,0))</f>
        <v/>
      </c>
      <c r="C139" s="123"/>
      <c r="D139" s="123"/>
      <c r="E139" s="123"/>
      <c r="F139" s="123"/>
      <c r="G139" s="130" t="e">
        <f t="shared" si="16"/>
        <v>#VALUE!</v>
      </c>
      <c r="I139" s="103"/>
      <c r="J139" s="131" t="str">
        <f>IF(I139="","",VLOOKUP(I139,'Rég clients'!A:B,2,0))</f>
        <v/>
      </c>
      <c r="K139" s="123"/>
      <c r="L139" s="123"/>
      <c r="M139" s="123"/>
      <c r="N139" s="123"/>
      <c r="O139" s="130" t="e">
        <f t="shared" si="17"/>
        <v>#VALUE!</v>
      </c>
      <c r="X139" s="7">
        <f t="shared" si="18"/>
        <v>0</v>
      </c>
      <c r="Y139" s="7">
        <f t="shared" si="19"/>
        <v>0</v>
      </c>
      <c r="Z139" s="7">
        <f t="shared" si="20"/>
        <v>0</v>
      </c>
      <c r="AA139" s="7">
        <f t="shared" si="21"/>
        <v>0</v>
      </c>
      <c r="AB139" s="72">
        <f t="shared" si="22"/>
        <v>0</v>
      </c>
      <c r="AF139" s="127">
        <f>achats!V137</f>
        <v>0</v>
      </c>
      <c r="AG139" s="127">
        <f t="shared" si="23"/>
        <v>0</v>
      </c>
    </row>
    <row r="140" spans="1:33" x14ac:dyDescent="0.15">
      <c r="A140" s="103"/>
      <c r="B140" s="126" t="str">
        <f>IF(A140="","",VLOOKUP(A140,'Rég clients'!A:B,2,0))</f>
        <v/>
      </c>
      <c r="C140" s="123"/>
      <c r="D140" s="123"/>
      <c r="E140" s="123"/>
      <c r="F140" s="123"/>
      <c r="G140" s="130" t="e">
        <f t="shared" si="16"/>
        <v>#VALUE!</v>
      </c>
      <c r="I140" s="103"/>
      <c r="J140" s="131" t="str">
        <f>IF(I140="","",VLOOKUP(I140,'Rég clients'!A:B,2,0))</f>
        <v/>
      </c>
      <c r="K140" s="123"/>
      <c r="L140" s="123"/>
      <c r="M140" s="123"/>
      <c r="N140" s="123"/>
      <c r="O140" s="130" t="e">
        <f t="shared" si="17"/>
        <v>#VALUE!</v>
      </c>
      <c r="X140" s="7">
        <f t="shared" si="18"/>
        <v>0</v>
      </c>
      <c r="Y140" s="7">
        <f t="shared" si="19"/>
        <v>0</v>
      </c>
      <c r="Z140" s="7">
        <f t="shared" si="20"/>
        <v>0</v>
      </c>
      <c r="AA140" s="7">
        <f t="shared" si="21"/>
        <v>0</v>
      </c>
      <c r="AB140" s="72">
        <f t="shared" si="22"/>
        <v>0</v>
      </c>
      <c r="AF140" s="127">
        <f>achats!V138</f>
        <v>0</v>
      </c>
      <c r="AG140" s="127">
        <f t="shared" si="23"/>
        <v>0</v>
      </c>
    </row>
    <row r="141" spans="1:33" x14ac:dyDescent="0.15">
      <c r="A141" s="103"/>
      <c r="B141" s="126" t="str">
        <f>IF(A141="","",VLOOKUP(A141,'Rég clients'!A:B,2,0))</f>
        <v/>
      </c>
      <c r="C141" s="123"/>
      <c r="D141" s="123"/>
      <c r="E141" s="123"/>
      <c r="F141" s="123"/>
      <c r="G141" s="130" t="e">
        <f t="shared" si="16"/>
        <v>#VALUE!</v>
      </c>
      <c r="I141" s="103"/>
      <c r="J141" s="131" t="str">
        <f>IF(I141="","",VLOOKUP(I141,'Rég clients'!A:B,2,0))</f>
        <v/>
      </c>
      <c r="K141" s="123"/>
      <c r="L141" s="123"/>
      <c r="M141" s="123"/>
      <c r="N141" s="123"/>
      <c r="O141" s="130" t="e">
        <f t="shared" si="17"/>
        <v>#VALUE!</v>
      </c>
      <c r="X141" s="7">
        <f t="shared" si="18"/>
        <v>0</v>
      </c>
      <c r="Y141" s="7">
        <f t="shared" si="19"/>
        <v>0</v>
      </c>
      <c r="Z141" s="7">
        <f t="shared" si="20"/>
        <v>0</v>
      </c>
      <c r="AA141" s="7">
        <f t="shared" si="21"/>
        <v>0</v>
      </c>
      <c r="AB141" s="72">
        <f t="shared" si="22"/>
        <v>0</v>
      </c>
      <c r="AF141" s="127">
        <f>achats!V139</f>
        <v>0</v>
      </c>
      <c r="AG141" s="127">
        <f t="shared" si="23"/>
        <v>0</v>
      </c>
    </row>
    <row r="142" spans="1:33" x14ac:dyDescent="0.15">
      <c r="A142" s="103"/>
      <c r="B142" s="126" t="str">
        <f>IF(A142="","",VLOOKUP(A142,'Rég clients'!A:B,2,0))</f>
        <v/>
      </c>
      <c r="C142" s="123"/>
      <c r="D142" s="123"/>
      <c r="E142" s="123"/>
      <c r="F142" s="123"/>
      <c r="G142" s="130" t="e">
        <f t="shared" si="16"/>
        <v>#VALUE!</v>
      </c>
      <c r="I142" s="103"/>
      <c r="J142" s="131" t="str">
        <f>IF(I142="","",VLOOKUP(I142,'Rég clients'!A:B,2,0))</f>
        <v/>
      </c>
      <c r="K142" s="123"/>
      <c r="L142" s="123"/>
      <c r="M142" s="123"/>
      <c r="N142" s="123"/>
      <c r="O142" s="130" t="e">
        <f t="shared" si="17"/>
        <v>#VALUE!</v>
      </c>
      <c r="X142" s="7">
        <f t="shared" si="18"/>
        <v>0</v>
      </c>
      <c r="Y142" s="7">
        <f t="shared" si="19"/>
        <v>0</v>
      </c>
      <c r="Z142" s="7">
        <f t="shared" si="20"/>
        <v>0</v>
      </c>
      <c r="AA142" s="7">
        <f t="shared" si="21"/>
        <v>0</v>
      </c>
      <c r="AB142" s="72">
        <f t="shared" si="22"/>
        <v>0</v>
      </c>
      <c r="AF142" s="127">
        <f>achats!V140</f>
        <v>0</v>
      </c>
      <c r="AG142" s="127">
        <f t="shared" si="23"/>
        <v>0</v>
      </c>
    </row>
    <row r="143" spans="1:33" x14ac:dyDescent="0.15">
      <c r="A143" s="103"/>
      <c r="B143" s="126" t="str">
        <f>IF(A143="","",VLOOKUP(A143,'Rég clients'!A:B,2,0))</f>
        <v/>
      </c>
      <c r="C143" s="123"/>
      <c r="D143" s="123"/>
      <c r="E143" s="123"/>
      <c r="F143" s="123"/>
      <c r="G143" s="130" t="e">
        <f t="shared" si="16"/>
        <v>#VALUE!</v>
      </c>
      <c r="I143" s="103"/>
      <c r="J143" s="131" t="str">
        <f>IF(I143="","",VLOOKUP(I143,'Rég clients'!A:B,2,0))</f>
        <v/>
      </c>
      <c r="K143" s="123"/>
      <c r="L143" s="123"/>
      <c r="M143" s="123"/>
      <c r="N143" s="123"/>
      <c r="O143" s="130" t="e">
        <f t="shared" si="17"/>
        <v>#VALUE!</v>
      </c>
      <c r="X143" s="7">
        <f t="shared" si="18"/>
        <v>0</v>
      </c>
      <c r="Y143" s="7">
        <f t="shared" si="19"/>
        <v>0</v>
      </c>
      <c r="Z143" s="7">
        <f t="shared" si="20"/>
        <v>0</v>
      </c>
      <c r="AA143" s="7">
        <f t="shared" si="21"/>
        <v>0</v>
      </c>
      <c r="AB143" s="72">
        <f t="shared" si="22"/>
        <v>0</v>
      </c>
      <c r="AF143" s="127">
        <f>achats!V141</f>
        <v>0</v>
      </c>
      <c r="AG143" s="127">
        <f t="shared" si="23"/>
        <v>0</v>
      </c>
    </row>
    <row r="144" spans="1:33" x14ac:dyDescent="0.15">
      <c r="A144" s="103"/>
      <c r="B144" s="126" t="str">
        <f>IF(A144="","",VLOOKUP(A144,'Rég clients'!A:B,2,0))</f>
        <v/>
      </c>
      <c r="C144" s="123"/>
      <c r="D144" s="123"/>
      <c r="E144" s="123"/>
      <c r="F144" s="123"/>
      <c r="G144" s="130" t="e">
        <f t="shared" si="16"/>
        <v>#VALUE!</v>
      </c>
      <c r="I144" s="103"/>
      <c r="J144" s="131" t="str">
        <f>IF(I144="","",VLOOKUP(I144,'Rég clients'!A:B,2,0))</f>
        <v/>
      </c>
      <c r="K144" s="123"/>
      <c r="L144" s="123"/>
      <c r="M144" s="123"/>
      <c r="N144" s="123"/>
      <c r="O144" s="130" t="e">
        <f t="shared" si="17"/>
        <v>#VALUE!</v>
      </c>
      <c r="X144" s="7">
        <f t="shared" si="18"/>
        <v>0</v>
      </c>
      <c r="Y144" s="7">
        <f t="shared" si="19"/>
        <v>0</v>
      </c>
      <c r="Z144" s="7">
        <f t="shared" si="20"/>
        <v>0</v>
      </c>
      <c r="AA144" s="7">
        <f t="shared" si="21"/>
        <v>0</v>
      </c>
      <c r="AB144" s="72">
        <f t="shared" si="22"/>
        <v>0</v>
      </c>
      <c r="AF144" s="127">
        <f>achats!V142</f>
        <v>0</v>
      </c>
      <c r="AG144" s="127">
        <f t="shared" si="23"/>
        <v>0</v>
      </c>
    </row>
    <row r="145" spans="1:33" x14ac:dyDescent="0.15">
      <c r="A145" s="103"/>
      <c r="B145" s="126" t="str">
        <f>IF(A145="","",VLOOKUP(A145,'Rég clients'!A:B,2,0))</f>
        <v/>
      </c>
      <c r="C145" s="123"/>
      <c r="D145" s="123"/>
      <c r="E145" s="123"/>
      <c r="F145" s="123"/>
      <c r="G145" s="130" t="e">
        <f t="shared" si="16"/>
        <v>#VALUE!</v>
      </c>
      <c r="I145" s="103"/>
      <c r="J145" s="131" t="str">
        <f>IF(I145="","",VLOOKUP(I145,'Rég clients'!A:B,2,0))</f>
        <v/>
      </c>
      <c r="K145" s="123"/>
      <c r="L145" s="123"/>
      <c r="M145" s="123"/>
      <c r="N145" s="123"/>
      <c r="O145" s="130" t="e">
        <f t="shared" si="17"/>
        <v>#VALUE!</v>
      </c>
      <c r="X145" s="7">
        <f t="shared" si="18"/>
        <v>0</v>
      </c>
      <c r="Y145" s="7">
        <f t="shared" si="19"/>
        <v>0</v>
      </c>
      <c r="Z145" s="7">
        <f t="shared" si="20"/>
        <v>0</v>
      </c>
      <c r="AA145" s="7">
        <f t="shared" si="21"/>
        <v>0</v>
      </c>
      <c r="AB145" s="72">
        <f t="shared" si="22"/>
        <v>0</v>
      </c>
      <c r="AF145" s="127">
        <f>achats!V143</f>
        <v>0</v>
      </c>
      <c r="AG145" s="127">
        <f t="shared" si="23"/>
        <v>0</v>
      </c>
    </row>
    <row r="146" spans="1:33" x14ac:dyDescent="0.15">
      <c r="A146" s="103"/>
      <c r="B146" s="126" t="str">
        <f>IF(A146="","",VLOOKUP(A146,'Rég clients'!A:B,2,0))</f>
        <v/>
      </c>
      <c r="C146" s="123"/>
      <c r="D146" s="123"/>
      <c r="E146" s="123"/>
      <c r="F146" s="123"/>
      <c r="G146" s="130" t="e">
        <f t="shared" si="16"/>
        <v>#VALUE!</v>
      </c>
      <c r="I146" s="103"/>
      <c r="J146" s="131" t="str">
        <f>IF(I146="","",VLOOKUP(I146,'Rég clients'!A:B,2,0))</f>
        <v/>
      </c>
      <c r="K146" s="123"/>
      <c r="L146" s="123"/>
      <c r="M146" s="123"/>
      <c r="N146" s="123"/>
      <c r="O146" s="130" t="e">
        <f t="shared" si="17"/>
        <v>#VALUE!</v>
      </c>
      <c r="X146" s="7">
        <f t="shared" si="18"/>
        <v>0</v>
      </c>
      <c r="Y146" s="7">
        <f t="shared" si="19"/>
        <v>0</v>
      </c>
      <c r="Z146" s="7">
        <f t="shared" si="20"/>
        <v>0</v>
      </c>
      <c r="AA146" s="7">
        <f t="shared" si="21"/>
        <v>0</v>
      </c>
      <c r="AB146" s="72">
        <f t="shared" si="22"/>
        <v>0</v>
      </c>
      <c r="AF146" s="127">
        <f>achats!V144</f>
        <v>0</v>
      </c>
      <c r="AG146" s="127">
        <f t="shared" si="23"/>
        <v>0</v>
      </c>
    </row>
    <row r="147" spans="1:33" x14ac:dyDescent="0.15">
      <c r="A147" s="103"/>
      <c r="B147" s="126" t="str">
        <f>IF(A147="","",VLOOKUP(A147,'Rég clients'!A:B,2,0))</f>
        <v/>
      </c>
      <c r="C147" s="123"/>
      <c r="D147" s="123"/>
      <c r="E147" s="123"/>
      <c r="F147" s="123"/>
      <c r="G147" s="130" t="e">
        <f t="shared" si="16"/>
        <v>#VALUE!</v>
      </c>
      <c r="I147" s="103"/>
      <c r="J147" s="131" t="str">
        <f>IF(I147="","",VLOOKUP(I147,'Rég clients'!A:B,2,0))</f>
        <v/>
      </c>
      <c r="K147" s="123"/>
      <c r="L147" s="123"/>
      <c r="M147" s="123"/>
      <c r="N147" s="123"/>
      <c r="O147" s="130" t="e">
        <f t="shared" si="17"/>
        <v>#VALUE!</v>
      </c>
      <c r="X147" s="7">
        <f t="shared" si="18"/>
        <v>0</v>
      </c>
      <c r="Y147" s="7">
        <f t="shared" si="19"/>
        <v>0</v>
      </c>
      <c r="Z147" s="7">
        <f t="shared" si="20"/>
        <v>0</v>
      </c>
      <c r="AA147" s="7">
        <f t="shared" si="21"/>
        <v>0</v>
      </c>
      <c r="AB147" s="72">
        <f t="shared" si="22"/>
        <v>0</v>
      </c>
      <c r="AF147" s="127">
        <f>achats!V145</f>
        <v>0</v>
      </c>
      <c r="AG147" s="127">
        <f t="shared" si="23"/>
        <v>0</v>
      </c>
    </row>
    <row r="148" spans="1:33" x14ac:dyDescent="0.15">
      <c r="A148" s="103"/>
      <c r="B148" s="126" t="str">
        <f>IF(A148="","",VLOOKUP(A148,'Rég clients'!A:B,2,0))</f>
        <v/>
      </c>
      <c r="C148" s="123"/>
      <c r="D148" s="123"/>
      <c r="E148" s="123"/>
      <c r="F148" s="123"/>
      <c r="G148" s="130" t="e">
        <f t="shared" si="16"/>
        <v>#VALUE!</v>
      </c>
      <c r="I148" s="103"/>
      <c r="J148" s="131" t="str">
        <f>IF(I148="","",VLOOKUP(I148,'Rég clients'!A:B,2,0))</f>
        <v/>
      </c>
      <c r="K148" s="123"/>
      <c r="L148" s="123"/>
      <c r="M148" s="123"/>
      <c r="N148" s="123"/>
      <c r="O148" s="130" t="e">
        <f t="shared" si="17"/>
        <v>#VALUE!</v>
      </c>
      <c r="X148" s="7">
        <f t="shared" si="18"/>
        <v>0</v>
      </c>
      <c r="Y148" s="7">
        <f t="shared" si="19"/>
        <v>0</v>
      </c>
      <c r="Z148" s="7">
        <f t="shared" si="20"/>
        <v>0</v>
      </c>
      <c r="AA148" s="7">
        <f t="shared" si="21"/>
        <v>0</v>
      </c>
      <c r="AB148" s="72">
        <f t="shared" si="22"/>
        <v>0</v>
      </c>
      <c r="AF148" s="127">
        <f>achats!V146</f>
        <v>0</v>
      </c>
      <c r="AG148" s="127">
        <f t="shared" si="23"/>
        <v>0</v>
      </c>
    </row>
    <row r="149" spans="1:33" x14ac:dyDescent="0.15">
      <c r="A149" s="103"/>
      <c r="B149" s="126" t="str">
        <f>IF(A149="","",VLOOKUP(A149,'Rég clients'!A:B,2,0))</f>
        <v/>
      </c>
      <c r="C149" s="123"/>
      <c r="D149" s="123"/>
      <c r="E149" s="123"/>
      <c r="F149" s="123"/>
      <c r="G149" s="130" t="e">
        <f t="shared" si="16"/>
        <v>#VALUE!</v>
      </c>
      <c r="I149" s="103"/>
      <c r="J149" s="131" t="str">
        <f>IF(I149="","",VLOOKUP(I149,'Rég clients'!A:B,2,0))</f>
        <v/>
      </c>
      <c r="K149" s="123"/>
      <c r="L149" s="123"/>
      <c r="M149" s="123"/>
      <c r="N149" s="123"/>
      <c r="O149" s="130" t="e">
        <f t="shared" si="17"/>
        <v>#VALUE!</v>
      </c>
      <c r="X149" s="7">
        <f t="shared" si="18"/>
        <v>0</v>
      </c>
      <c r="Y149" s="7">
        <f t="shared" si="19"/>
        <v>0</v>
      </c>
      <c r="Z149" s="7">
        <f t="shared" si="20"/>
        <v>0</v>
      </c>
      <c r="AA149" s="7">
        <f t="shared" si="21"/>
        <v>0</v>
      </c>
      <c r="AB149" s="72">
        <f t="shared" si="22"/>
        <v>0</v>
      </c>
      <c r="AF149" s="127">
        <f>achats!V147</f>
        <v>0</v>
      </c>
      <c r="AG149" s="127">
        <f t="shared" si="23"/>
        <v>0</v>
      </c>
    </row>
    <row r="150" spans="1:33" x14ac:dyDescent="0.15">
      <c r="A150" s="103"/>
      <c r="B150" s="126" t="str">
        <f>IF(A150="","",VLOOKUP(A150,'Rég clients'!A:B,2,0))</f>
        <v/>
      </c>
      <c r="C150" s="123"/>
      <c r="D150" s="123"/>
      <c r="E150" s="123"/>
      <c r="F150" s="123"/>
      <c r="G150" s="130" t="e">
        <f t="shared" si="16"/>
        <v>#VALUE!</v>
      </c>
      <c r="I150" s="103"/>
      <c r="J150" s="131" t="str">
        <f>IF(I150="","",VLOOKUP(I150,'Rég clients'!A:B,2,0))</f>
        <v/>
      </c>
      <c r="K150" s="123"/>
      <c r="L150" s="123"/>
      <c r="M150" s="123"/>
      <c r="N150" s="123"/>
      <c r="O150" s="130" t="e">
        <f t="shared" si="17"/>
        <v>#VALUE!</v>
      </c>
      <c r="X150" s="7">
        <f t="shared" si="18"/>
        <v>0</v>
      </c>
      <c r="Y150" s="7">
        <f t="shared" si="19"/>
        <v>0</v>
      </c>
      <c r="Z150" s="7">
        <f t="shared" si="20"/>
        <v>0</v>
      </c>
      <c r="AA150" s="7">
        <f t="shared" si="21"/>
        <v>0</v>
      </c>
      <c r="AB150" s="72">
        <f t="shared" si="22"/>
        <v>0</v>
      </c>
      <c r="AF150" s="127">
        <f>achats!V148</f>
        <v>0</v>
      </c>
      <c r="AG150" s="127">
        <f t="shared" si="23"/>
        <v>0</v>
      </c>
    </row>
    <row r="151" spans="1:33" x14ac:dyDescent="0.15">
      <c r="A151" s="103"/>
      <c r="B151" s="126" t="str">
        <f>IF(A151="","",VLOOKUP(A151,'Rég clients'!A:B,2,0))</f>
        <v/>
      </c>
      <c r="C151" s="123"/>
      <c r="D151" s="123"/>
      <c r="E151" s="123"/>
      <c r="F151" s="123"/>
      <c r="G151" s="130" t="e">
        <f t="shared" si="16"/>
        <v>#VALUE!</v>
      </c>
      <c r="I151" s="103"/>
      <c r="J151" s="131" t="str">
        <f>IF(I151="","",VLOOKUP(I151,'Rég clients'!A:B,2,0))</f>
        <v/>
      </c>
      <c r="K151" s="123"/>
      <c r="L151" s="123"/>
      <c r="M151" s="123"/>
      <c r="N151" s="123"/>
      <c r="O151" s="130" t="e">
        <f t="shared" si="17"/>
        <v>#VALUE!</v>
      </c>
      <c r="X151" s="7">
        <f t="shared" si="18"/>
        <v>0</v>
      </c>
      <c r="Y151" s="7">
        <f t="shared" si="19"/>
        <v>0</v>
      </c>
      <c r="Z151" s="7">
        <f t="shared" si="20"/>
        <v>0</v>
      </c>
      <c r="AA151" s="7">
        <f t="shared" si="21"/>
        <v>0</v>
      </c>
      <c r="AB151" s="72">
        <f t="shared" si="22"/>
        <v>0</v>
      </c>
      <c r="AF151" s="127">
        <f>achats!V149</f>
        <v>0</v>
      </c>
      <c r="AG151" s="127">
        <f t="shared" si="23"/>
        <v>0</v>
      </c>
    </row>
    <row r="152" spans="1:33" x14ac:dyDescent="0.15">
      <c r="A152" s="103"/>
      <c r="B152" s="126" t="str">
        <f>IF(A152="","",VLOOKUP(A152,'Rég clients'!A:B,2,0))</f>
        <v/>
      </c>
      <c r="C152" s="123"/>
      <c r="D152" s="123"/>
      <c r="E152" s="123"/>
      <c r="F152" s="123"/>
      <c r="G152" s="130" t="e">
        <f t="shared" si="16"/>
        <v>#VALUE!</v>
      </c>
      <c r="I152" s="103"/>
      <c r="J152" s="131" t="str">
        <f>IF(I152="","",VLOOKUP(I152,'Rég clients'!A:B,2,0))</f>
        <v/>
      </c>
      <c r="K152" s="123"/>
      <c r="L152" s="123"/>
      <c r="M152" s="123"/>
      <c r="N152" s="123"/>
      <c r="O152" s="130" t="e">
        <f t="shared" si="17"/>
        <v>#VALUE!</v>
      </c>
      <c r="X152" s="7">
        <f t="shared" si="18"/>
        <v>0</v>
      </c>
      <c r="Y152" s="7">
        <f t="shared" si="19"/>
        <v>0</v>
      </c>
      <c r="Z152" s="7">
        <f t="shared" si="20"/>
        <v>0</v>
      </c>
      <c r="AA152" s="7">
        <f t="shared" si="21"/>
        <v>0</v>
      </c>
      <c r="AB152" s="72">
        <f t="shared" si="22"/>
        <v>0</v>
      </c>
      <c r="AF152" s="127">
        <f>achats!V150</f>
        <v>0</v>
      </c>
      <c r="AG152" s="127">
        <f t="shared" si="23"/>
        <v>0</v>
      </c>
    </row>
    <row r="153" spans="1:33" x14ac:dyDescent="0.15">
      <c r="A153" s="103"/>
      <c r="B153" s="126" t="str">
        <f>IF(A153="","",VLOOKUP(A153,'Rég clients'!A:B,2,0))</f>
        <v/>
      </c>
      <c r="C153" s="123"/>
      <c r="D153" s="123"/>
      <c r="E153" s="123"/>
      <c r="F153" s="123"/>
      <c r="G153" s="130" t="e">
        <f t="shared" si="16"/>
        <v>#VALUE!</v>
      </c>
      <c r="I153" s="103"/>
      <c r="J153" s="131" t="str">
        <f>IF(I153="","",VLOOKUP(I153,'Rég clients'!A:B,2,0))</f>
        <v/>
      </c>
      <c r="K153" s="123"/>
      <c r="L153" s="123"/>
      <c r="M153" s="123"/>
      <c r="N153" s="123"/>
      <c r="O153" s="130" t="e">
        <f t="shared" si="17"/>
        <v>#VALUE!</v>
      </c>
      <c r="X153" s="7">
        <f t="shared" si="18"/>
        <v>0</v>
      </c>
      <c r="Y153" s="7">
        <f t="shared" si="19"/>
        <v>0</v>
      </c>
      <c r="Z153" s="7">
        <f t="shared" si="20"/>
        <v>0</v>
      </c>
      <c r="AA153" s="7">
        <f t="shared" si="21"/>
        <v>0</v>
      </c>
      <c r="AB153" s="72">
        <f t="shared" si="22"/>
        <v>0</v>
      </c>
      <c r="AF153" s="127">
        <f>achats!V151</f>
        <v>0</v>
      </c>
      <c r="AG153" s="127">
        <f t="shared" si="23"/>
        <v>0</v>
      </c>
    </row>
    <row r="154" spans="1:33" x14ac:dyDescent="0.15">
      <c r="A154" s="103"/>
      <c r="B154" s="126" t="str">
        <f>IF(A154="","",VLOOKUP(A154,'Rég clients'!A:B,2,0))</f>
        <v/>
      </c>
      <c r="C154" s="123"/>
      <c r="D154" s="123"/>
      <c r="E154" s="123"/>
      <c r="F154" s="123"/>
      <c r="G154" s="130" t="e">
        <f t="shared" si="16"/>
        <v>#VALUE!</v>
      </c>
      <c r="I154" s="103"/>
      <c r="J154" s="131" t="str">
        <f>IF(I154="","",VLOOKUP(I154,'Rég clients'!A:B,2,0))</f>
        <v/>
      </c>
      <c r="K154" s="123"/>
      <c r="L154" s="123"/>
      <c r="M154" s="123"/>
      <c r="N154" s="123"/>
      <c r="O154" s="130" t="e">
        <f t="shared" si="17"/>
        <v>#VALUE!</v>
      </c>
      <c r="X154" s="7">
        <f t="shared" si="18"/>
        <v>0</v>
      </c>
      <c r="Y154" s="7">
        <f t="shared" si="19"/>
        <v>0</v>
      </c>
      <c r="Z154" s="7">
        <f t="shared" si="20"/>
        <v>0</v>
      </c>
      <c r="AA154" s="7">
        <f t="shared" si="21"/>
        <v>0</v>
      </c>
      <c r="AB154" s="72">
        <f t="shared" si="22"/>
        <v>0</v>
      </c>
      <c r="AF154" s="127">
        <f>achats!V152</f>
        <v>0</v>
      </c>
      <c r="AG154" s="127">
        <f t="shared" si="23"/>
        <v>0</v>
      </c>
    </row>
    <row r="155" spans="1:33" x14ac:dyDescent="0.15">
      <c r="A155" s="103"/>
      <c r="B155" s="126" t="str">
        <f>IF(A155="","",VLOOKUP(A155,'Rég clients'!A:B,2,0))</f>
        <v/>
      </c>
      <c r="C155" s="123"/>
      <c r="D155" s="123"/>
      <c r="E155" s="123"/>
      <c r="F155" s="123"/>
      <c r="G155" s="130" t="e">
        <f t="shared" si="16"/>
        <v>#VALUE!</v>
      </c>
      <c r="I155" s="103"/>
      <c r="J155" s="131" t="str">
        <f>IF(I155="","",VLOOKUP(I155,'Rég clients'!A:B,2,0))</f>
        <v/>
      </c>
      <c r="K155" s="123"/>
      <c r="L155" s="123"/>
      <c r="M155" s="123"/>
      <c r="N155" s="123"/>
      <c r="O155" s="130" t="e">
        <f t="shared" si="17"/>
        <v>#VALUE!</v>
      </c>
      <c r="X155" s="7">
        <f t="shared" si="18"/>
        <v>0</v>
      </c>
      <c r="Y155" s="7">
        <f t="shared" si="19"/>
        <v>0</v>
      </c>
      <c r="Z155" s="7">
        <f t="shared" si="20"/>
        <v>0</v>
      </c>
      <c r="AA155" s="7">
        <f t="shared" si="21"/>
        <v>0</v>
      </c>
      <c r="AB155" s="72">
        <f t="shared" si="22"/>
        <v>0</v>
      </c>
      <c r="AF155" s="127">
        <f>achats!V153</f>
        <v>0</v>
      </c>
      <c r="AG155" s="127">
        <f t="shared" si="23"/>
        <v>0</v>
      </c>
    </row>
    <row r="156" spans="1:33" x14ac:dyDescent="0.15">
      <c r="A156" s="103"/>
      <c r="B156" s="126" t="str">
        <f>IF(A156="","",VLOOKUP(A156,'Rég clients'!A:B,2,0))</f>
        <v/>
      </c>
      <c r="C156" s="123"/>
      <c r="D156" s="123"/>
      <c r="E156" s="123"/>
      <c r="F156" s="123"/>
      <c r="G156" s="130" t="e">
        <f t="shared" si="16"/>
        <v>#VALUE!</v>
      </c>
      <c r="I156" s="103"/>
      <c r="J156" s="131" t="str">
        <f>IF(I156="","",VLOOKUP(I156,'Rég clients'!A:B,2,0))</f>
        <v/>
      </c>
      <c r="K156" s="123"/>
      <c r="L156" s="123"/>
      <c r="M156" s="123"/>
      <c r="N156" s="123"/>
      <c r="O156" s="130" t="e">
        <f t="shared" si="17"/>
        <v>#VALUE!</v>
      </c>
      <c r="X156" s="7">
        <f t="shared" si="18"/>
        <v>0</v>
      </c>
      <c r="Y156" s="7">
        <f t="shared" si="19"/>
        <v>0</v>
      </c>
      <c r="Z156" s="7">
        <f t="shared" si="20"/>
        <v>0</v>
      </c>
      <c r="AA156" s="7">
        <f t="shared" si="21"/>
        <v>0</v>
      </c>
      <c r="AB156" s="72">
        <f t="shared" si="22"/>
        <v>0</v>
      </c>
      <c r="AF156" s="127">
        <f>achats!V154</f>
        <v>0</v>
      </c>
      <c r="AG156" s="127">
        <f t="shared" si="23"/>
        <v>0</v>
      </c>
    </row>
    <row r="157" spans="1:33" x14ac:dyDescent="0.15">
      <c r="A157" s="103"/>
      <c r="B157" s="126" t="str">
        <f>IF(A157="","",VLOOKUP(A157,'Rég clients'!A:B,2,0))</f>
        <v/>
      </c>
      <c r="C157" s="123"/>
      <c r="D157" s="123"/>
      <c r="E157" s="123"/>
      <c r="F157" s="123"/>
      <c r="G157" s="130" t="e">
        <f t="shared" si="16"/>
        <v>#VALUE!</v>
      </c>
      <c r="I157" s="103"/>
      <c r="J157" s="131" t="str">
        <f>IF(I157="","",VLOOKUP(I157,'Rég clients'!A:B,2,0))</f>
        <v/>
      </c>
      <c r="K157" s="123"/>
      <c r="L157" s="123"/>
      <c r="M157" s="123"/>
      <c r="N157" s="123"/>
      <c r="O157" s="130" t="e">
        <f t="shared" si="17"/>
        <v>#VALUE!</v>
      </c>
      <c r="X157" s="7">
        <f t="shared" si="18"/>
        <v>0</v>
      </c>
      <c r="Y157" s="7">
        <f t="shared" si="19"/>
        <v>0</v>
      </c>
      <c r="Z157" s="7">
        <f t="shared" si="20"/>
        <v>0</v>
      </c>
      <c r="AA157" s="7">
        <f t="shared" si="21"/>
        <v>0</v>
      </c>
      <c r="AB157" s="72">
        <f t="shared" si="22"/>
        <v>0</v>
      </c>
      <c r="AF157" s="127">
        <f>achats!V155</f>
        <v>0</v>
      </c>
      <c r="AG157" s="127">
        <f t="shared" si="23"/>
        <v>0</v>
      </c>
    </row>
    <row r="158" spans="1:33" x14ac:dyDescent="0.15">
      <c r="A158" s="103"/>
      <c r="B158" s="126" t="str">
        <f>IF(A158="","",VLOOKUP(A158,'Rég clients'!A:B,2,0))</f>
        <v/>
      </c>
      <c r="C158" s="123"/>
      <c r="D158" s="123"/>
      <c r="E158" s="123"/>
      <c r="F158" s="123"/>
      <c r="G158" s="130" t="e">
        <f t="shared" si="16"/>
        <v>#VALUE!</v>
      </c>
      <c r="I158" s="103"/>
      <c r="J158" s="131" t="str">
        <f>IF(I158="","",VLOOKUP(I158,'Rég clients'!A:B,2,0))</f>
        <v/>
      </c>
      <c r="K158" s="123"/>
      <c r="L158" s="123"/>
      <c r="M158" s="123"/>
      <c r="N158" s="123"/>
      <c r="O158" s="130" t="e">
        <f t="shared" si="17"/>
        <v>#VALUE!</v>
      </c>
      <c r="X158" s="7">
        <f t="shared" si="18"/>
        <v>0</v>
      </c>
      <c r="Y158" s="7">
        <f t="shared" si="19"/>
        <v>0</v>
      </c>
      <c r="Z158" s="7">
        <f t="shared" si="20"/>
        <v>0</v>
      </c>
      <c r="AA158" s="7">
        <f t="shared" si="21"/>
        <v>0</v>
      </c>
      <c r="AB158" s="72">
        <f t="shared" si="22"/>
        <v>0</v>
      </c>
      <c r="AF158" s="127">
        <f>achats!V156</f>
        <v>0</v>
      </c>
      <c r="AG158" s="127">
        <f t="shared" si="23"/>
        <v>0</v>
      </c>
    </row>
    <row r="159" spans="1:33" x14ac:dyDescent="0.15">
      <c r="A159" s="103"/>
      <c r="B159" s="126" t="str">
        <f>IF(A159="","",VLOOKUP(A159,'Rég clients'!A:B,2,0))</f>
        <v/>
      </c>
      <c r="C159" s="123"/>
      <c r="D159" s="123"/>
      <c r="E159" s="123"/>
      <c r="F159" s="123"/>
      <c r="G159" s="130" t="e">
        <f t="shared" si="16"/>
        <v>#VALUE!</v>
      </c>
      <c r="I159" s="103"/>
      <c r="J159" s="131" t="str">
        <f>IF(I159="","",VLOOKUP(I159,'Rég clients'!A:B,2,0))</f>
        <v/>
      </c>
      <c r="K159" s="123"/>
      <c r="L159" s="123"/>
      <c r="M159" s="123"/>
      <c r="N159" s="123"/>
      <c r="O159" s="130" t="e">
        <f t="shared" si="17"/>
        <v>#VALUE!</v>
      </c>
      <c r="X159" s="7">
        <f t="shared" si="18"/>
        <v>0</v>
      </c>
      <c r="Y159" s="7">
        <f t="shared" si="19"/>
        <v>0</v>
      </c>
      <c r="Z159" s="7">
        <f t="shared" si="20"/>
        <v>0</v>
      </c>
      <c r="AA159" s="7">
        <f t="shared" si="21"/>
        <v>0</v>
      </c>
      <c r="AB159" s="72">
        <f t="shared" si="22"/>
        <v>0</v>
      </c>
      <c r="AF159" s="127">
        <f>achats!V157</f>
        <v>0</v>
      </c>
      <c r="AG159" s="127">
        <f t="shared" si="23"/>
        <v>0</v>
      </c>
    </row>
    <row r="160" spans="1:33" x14ac:dyDescent="0.15">
      <c r="A160" s="103"/>
      <c r="B160" s="126" t="str">
        <f>IF(A160="","",VLOOKUP(A160,'Rég clients'!A:B,2,0))</f>
        <v/>
      </c>
      <c r="C160" s="123"/>
      <c r="D160" s="123"/>
      <c r="E160" s="123"/>
      <c r="F160" s="123"/>
      <c r="G160" s="130" t="e">
        <f t="shared" si="16"/>
        <v>#VALUE!</v>
      </c>
      <c r="I160" s="103"/>
      <c r="J160" s="131" t="str">
        <f>IF(I160="","",VLOOKUP(I160,'Rég clients'!A:B,2,0))</f>
        <v/>
      </c>
      <c r="K160" s="123"/>
      <c r="L160" s="123"/>
      <c r="M160" s="123"/>
      <c r="N160" s="123"/>
      <c r="O160" s="130" t="e">
        <f t="shared" si="17"/>
        <v>#VALUE!</v>
      </c>
      <c r="X160" s="7">
        <f t="shared" si="18"/>
        <v>0</v>
      </c>
      <c r="Y160" s="7">
        <f t="shared" si="19"/>
        <v>0</v>
      </c>
      <c r="Z160" s="7">
        <f t="shared" si="20"/>
        <v>0</v>
      </c>
      <c r="AA160" s="7">
        <f t="shared" si="21"/>
        <v>0</v>
      </c>
      <c r="AB160" s="72">
        <f t="shared" si="22"/>
        <v>0</v>
      </c>
      <c r="AF160" s="127">
        <f>achats!V158</f>
        <v>0</v>
      </c>
      <c r="AG160" s="127">
        <f t="shared" si="23"/>
        <v>0</v>
      </c>
    </row>
    <row r="161" spans="1:33" x14ac:dyDescent="0.15">
      <c r="A161" s="103"/>
      <c r="B161" s="126" t="str">
        <f>IF(A161="","",VLOOKUP(A161,'Rég clients'!A:B,2,0))</f>
        <v/>
      </c>
      <c r="C161" s="123"/>
      <c r="D161" s="123"/>
      <c r="E161" s="123"/>
      <c r="F161" s="123"/>
      <c r="G161" s="130" t="e">
        <f t="shared" si="16"/>
        <v>#VALUE!</v>
      </c>
      <c r="I161" s="103"/>
      <c r="J161" s="131" t="str">
        <f>IF(I161="","",VLOOKUP(I161,'Rég clients'!A:B,2,0))</f>
        <v/>
      </c>
      <c r="K161" s="123"/>
      <c r="L161" s="123"/>
      <c r="M161" s="123"/>
      <c r="N161" s="123"/>
      <c r="O161" s="130" t="e">
        <f t="shared" si="17"/>
        <v>#VALUE!</v>
      </c>
      <c r="X161" s="7">
        <f t="shared" si="18"/>
        <v>0</v>
      </c>
      <c r="Y161" s="7">
        <f t="shared" si="19"/>
        <v>0</v>
      </c>
      <c r="Z161" s="7">
        <f t="shared" si="20"/>
        <v>0</v>
      </c>
      <c r="AA161" s="7">
        <f t="shared" si="21"/>
        <v>0</v>
      </c>
      <c r="AB161" s="72">
        <f t="shared" si="22"/>
        <v>0</v>
      </c>
      <c r="AF161" s="127">
        <f>achats!V159</f>
        <v>0</v>
      </c>
      <c r="AG161" s="127">
        <f t="shared" si="23"/>
        <v>0</v>
      </c>
    </row>
    <row r="162" spans="1:33" x14ac:dyDescent="0.15">
      <c r="A162" s="103"/>
      <c r="B162" s="126" t="str">
        <f>IF(A162="","",VLOOKUP(A162,'Rég clients'!A:B,2,0))</f>
        <v/>
      </c>
      <c r="C162" s="123"/>
      <c r="D162" s="123"/>
      <c r="E162" s="123"/>
      <c r="F162" s="123"/>
      <c r="G162" s="130" t="e">
        <f t="shared" si="16"/>
        <v>#VALUE!</v>
      </c>
      <c r="I162" s="103"/>
      <c r="J162" s="131" t="str">
        <f>IF(I162="","",VLOOKUP(I162,'Rég clients'!A:B,2,0))</f>
        <v/>
      </c>
      <c r="K162" s="123"/>
      <c r="L162" s="123"/>
      <c r="M162" s="123"/>
      <c r="N162" s="123"/>
      <c r="O162" s="130" t="e">
        <f t="shared" si="17"/>
        <v>#VALUE!</v>
      </c>
      <c r="X162" s="7">
        <f t="shared" si="18"/>
        <v>0</v>
      </c>
      <c r="Y162" s="7">
        <f t="shared" si="19"/>
        <v>0</v>
      </c>
      <c r="Z162" s="7">
        <f t="shared" si="20"/>
        <v>0</v>
      </c>
      <c r="AA162" s="7">
        <f t="shared" si="21"/>
        <v>0</v>
      </c>
      <c r="AB162" s="72">
        <f t="shared" si="22"/>
        <v>0</v>
      </c>
      <c r="AF162" s="127">
        <f>achats!V160</f>
        <v>0</v>
      </c>
      <c r="AG162" s="127">
        <f t="shared" si="23"/>
        <v>0</v>
      </c>
    </row>
    <row r="163" spans="1:33" x14ac:dyDescent="0.15">
      <c r="A163" s="103"/>
      <c r="B163" s="126" t="str">
        <f>IF(A163="","",VLOOKUP(A163,'Rég clients'!A:B,2,0))</f>
        <v/>
      </c>
      <c r="C163" s="123"/>
      <c r="D163" s="123"/>
      <c r="E163" s="123"/>
      <c r="F163" s="123"/>
      <c r="G163" s="130" t="e">
        <f t="shared" si="16"/>
        <v>#VALUE!</v>
      </c>
      <c r="I163" s="103"/>
      <c r="J163" s="131" t="str">
        <f>IF(I163="","",VLOOKUP(I163,'Rég clients'!A:B,2,0))</f>
        <v/>
      </c>
      <c r="K163" s="123"/>
      <c r="L163" s="123"/>
      <c r="M163" s="123"/>
      <c r="N163" s="123"/>
      <c r="O163" s="130" t="e">
        <f t="shared" si="17"/>
        <v>#VALUE!</v>
      </c>
      <c r="X163" s="7">
        <f t="shared" si="18"/>
        <v>0</v>
      </c>
      <c r="Y163" s="7">
        <f t="shared" si="19"/>
        <v>0</v>
      </c>
      <c r="Z163" s="7">
        <f t="shared" si="20"/>
        <v>0</v>
      </c>
      <c r="AA163" s="7">
        <f t="shared" si="21"/>
        <v>0</v>
      </c>
      <c r="AB163" s="72">
        <f t="shared" si="22"/>
        <v>0</v>
      </c>
      <c r="AF163" s="127">
        <f>achats!V161</f>
        <v>0</v>
      </c>
      <c r="AG163" s="127">
        <f t="shared" si="23"/>
        <v>0</v>
      </c>
    </row>
    <row r="164" spans="1:33" x14ac:dyDescent="0.15">
      <c r="A164" s="103"/>
      <c r="B164" s="126" t="str">
        <f>IF(A164="","",VLOOKUP(A164,'Rég clients'!A:B,2,0))</f>
        <v/>
      </c>
      <c r="C164" s="123"/>
      <c r="D164" s="123"/>
      <c r="E164" s="123"/>
      <c r="F164" s="123"/>
      <c r="G164" s="130" t="e">
        <f t="shared" si="16"/>
        <v>#VALUE!</v>
      </c>
      <c r="I164" s="103"/>
      <c r="J164" s="131" t="str">
        <f>IF(I164="","",VLOOKUP(I164,'Rég clients'!A:B,2,0))</f>
        <v/>
      </c>
      <c r="K164" s="123"/>
      <c r="L164" s="123"/>
      <c r="M164" s="123"/>
      <c r="N164" s="123"/>
      <c r="O164" s="130" t="e">
        <f t="shared" si="17"/>
        <v>#VALUE!</v>
      </c>
      <c r="X164" s="7">
        <f t="shared" si="18"/>
        <v>0</v>
      </c>
      <c r="Y164" s="7">
        <f t="shared" si="19"/>
        <v>0</v>
      </c>
      <c r="Z164" s="7">
        <f t="shared" si="20"/>
        <v>0</v>
      </c>
      <c r="AA164" s="7">
        <f t="shared" si="21"/>
        <v>0</v>
      </c>
      <c r="AB164" s="72">
        <f t="shared" si="22"/>
        <v>0</v>
      </c>
      <c r="AF164" s="127">
        <f>achats!V162</f>
        <v>0</v>
      </c>
      <c r="AG164" s="127">
        <f t="shared" si="23"/>
        <v>0</v>
      </c>
    </row>
    <row r="165" spans="1:33" x14ac:dyDescent="0.15">
      <c r="A165" s="103"/>
      <c r="B165" s="126" t="str">
        <f>IF(A165="","",VLOOKUP(A165,'Rég clients'!A:B,2,0))</f>
        <v/>
      </c>
      <c r="C165" s="123"/>
      <c r="D165" s="123"/>
      <c r="E165" s="123"/>
      <c r="F165" s="123"/>
      <c r="G165" s="130" t="e">
        <f t="shared" si="16"/>
        <v>#VALUE!</v>
      </c>
      <c r="I165" s="103"/>
      <c r="J165" s="131" t="str">
        <f>IF(I165="","",VLOOKUP(I165,'Rég clients'!A:B,2,0))</f>
        <v/>
      </c>
      <c r="K165" s="123"/>
      <c r="L165" s="123"/>
      <c r="M165" s="123"/>
      <c r="N165" s="123"/>
      <c r="O165" s="130" t="e">
        <f t="shared" si="17"/>
        <v>#VALUE!</v>
      </c>
      <c r="X165" s="7">
        <f t="shared" si="18"/>
        <v>0</v>
      </c>
      <c r="Y165" s="7">
        <f t="shared" si="19"/>
        <v>0</v>
      </c>
      <c r="Z165" s="7">
        <f t="shared" si="20"/>
        <v>0</v>
      </c>
      <c r="AA165" s="7">
        <f t="shared" si="21"/>
        <v>0</v>
      </c>
      <c r="AB165" s="72">
        <f t="shared" si="22"/>
        <v>0</v>
      </c>
      <c r="AF165" s="127">
        <f>achats!V163</f>
        <v>0</v>
      </c>
      <c r="AG165" s="127">
        <f t="shared" si="23"/>
        <v>0</v>
      </c>
    </row>
    <row r="166" spans="1:33" x14ac:dyDescent="0.15">
      <c r="A166" s="103"/>
      <c r="B166" s="126" t="str">
        <f>IF(A166="","",VLOOKUP(A166,'Rég clients'!A:B,2,0))</f>
        <v/>
      </c>
      <c r="C166" s="123"/>
      <c r="D166" s="123"/>
      <c r="E166" s="123"/>
      <c r="F166" s="123"/>
      <c r="G166" s="130" t="e">
        <f t="shared" si="16"/>
        <v>#VALUE!</v>
      </c>
      <c r="I166" s="103"/>
      <c r="J166" s="131" t="str">
        <f>IF(I166="","",VLOOKUP(I166,'Rég clients'!A:B,2,0))</f>
        <v/>
      </c>
      <c r="K166" s="123"/>
      <c r="L166" s="123"/>
      <c r="M166" s="123"/>
      <c r="N166" s="123"/>
      <c r="O166" s="130" t="e">
        <f t="shared" si="17"/>
        <v>#VALUE!</v>
      </c>
      <c r="X166" s="7">
        <f t="shared" si="18"/>
        <v>0</v>
      </c>
      <c r="Y166" s="7">
        <f t="shared" si="19"/>
        <v>0</v>
      </c>
      <c r="Z166" s="7">
        <f t="shared" si="20"/>
        <v>0</v>
      </c>
      <c r="AA166" s="7">
        <f t="shared" si="21"/>
        <v>0</v>
      </c>
      <c r="AB166" s="72">
        <f t="shared" si="22"/>
        <v>0</v>
      </c>
      <c r="AF166" s="127">
        <f>achats!V164</f>
        <v>0</v>
      </c>
      <c r="AG166" s="127">
        <f t="shared" si="23"/>
        <v>0</v>
      </c>
    </row>
    <row r="167" spans="1:33" x14ac:dyDescent="0.15">
      <c r="A167" s="103"/>
      <c r="B167" s="126" t="str">
        <f>IF(A167="","",VLOOKUP(A167,'Rég clients'!A:B,2,0))</f>
        <v/>
      </c>
      <c r="C167" s="123"/>
      <c r="D167" s="123"/>
      <c r="E167" s="123"/>
      <c r="F167" s="123"/>
      <c r="G167" s="130" t="e">
        <f t="shared" si="16"/>
        <v>#VALUE!</v>
      </c>
      <c r="I167" s="103"/>
      <c r="J167" s="131" t="str">
        <f>IF(I167="","",VLOOKUP(I167,'Rég clients'!A:B,2,0))</f>
        <v/>
      </c>
      <c r="K167" s="123"/>
      <c r="L167" s="123"/>
      <c r="M167" s="123"/>
      <c r="N167" s="123"/>
      <c r="O167" s="130" t="e">
        <f t="shared" si="17"/>
        <v>#VALUE!</v>
      </c>
      <c r="X167" s="7">
        <f t="shared" si="18"/>
        <v>0</v>
      </c>
      <c r="Y167" s="7">
        <f t="shared" si="19"/>
        <v>0</v>
      </c>
      <c r="Z167" s="7">
        <f t="shared" si="20"/>
        <v>0</v>
      </c>
      <c r="AA167" s="7">
        <f t="shared" si="21"/>
        <v>0</v>
      </c>
      <c r="AB167" s="72">
        <f t="shared" si="22"/>
        <v>0</v>
      </c>
      <c r="AF167" s="127">
        <f>achats!V165</f>
        <v>0</v>
      </c>
      <c r="AG167" s="127">
        <f t="shared" si="23"/>
        <v>0</v>
      </c>
    </row>
    <row r="168" spans="1:33" x14ac:dyDescent="0.15">
      <c r="A168" s="103"/>
      <c r="B168" s="126" t="str">
        <f>IF(A168="","",VLOOKUP(A168,'Rég clients'!A:B,2,0))</f>
        <v/>
      </c>
      <c r="C168" s="123"/>
      <c r="D168" s="123"/>
      <c r="E168" s="123"/>
      <c r="F168" s="123"/>
      <c r="G168" s="130" t="e">
        <f t="shared" si="16"/>
        <v>#VALUE!</v>
      </c>
      <c r="I168" s="103"/>
      <c r="J168" s="131" t="str">
        <f>IF(I168="","",VLOOKUP(I168,'Rég clients'!A:B,2,0))</f>
        <v/>
      </c>
      <c r="K168" s="123"/>
      <c r="L168" s="123"/>
      <c r="M168" s="123"/>
      <c r="N168" s="123"/>
      <c r="O168" s="130" t="e">
        <f t="shared" si="17"/>
        <v>#VALUE!</v>
      </c>
      <c r="X168" s="7">
        <f t="shared" si="18"/>
        <v>0</v>
      </c>
      <c r="Y168" s="7">
        <f t="shared" si="19"/>
        <v>0</v>
      </c>
      <c r="Z168" s="7">
        <f t="shared" si="20"/>
        <v>0</v>
      </c>
      <c r="AA168" s="7">
        <f t="shared" si="21"/>
        <v>0</v>
      </c>
      <c r="AB168" s="72">
        <f t="shared" si="22"/>
        <v>0</v>
      </c>
      <c r="AF168" s="127">
        <f>achats!V166</f>
        <v>0</v>
      </c>
      <c r="AG168" s="127">
        <f t="shared" si="23"/>
        <v>0</v>
      </c>
    </row>
    <row r="169" spans="1:33" x14ac:dyDescent="0.15">
      <c r="A169" s="103"/>
      <c r="B169" s="126" t="str">
        <f>IF(A169="","",VLOOKUP(A169,'Rég clients'!A:B,2,0))</f>
        <v/>
      </c>
      <c r="C169" s="123"/>
      <c r="D169" s="123"/>
      <c r="E169" s="123"/>
      <c r="F169" s="123"/>
      <c r="G169" s="130" t="e">
        <f t="shared" si="16"/>
        <v>#VALUE!</v>
      </c>
      <c r="I169" s="103"/>
      <c r="J169" s="131" t="str">
        <f>IF(I169="","",VLOOKUP(I169,'Rég clients'!A:B,2,0))</f>
        <v/>
      </c>
      <c r="K169" s="123"/>
      <c r="L169" s="123"/>
      <c r="M169" s="123"/>
      <c r="N169" s="123"/>
      <c r="O169" s="130" t="e">
        <f t="shared" si="17"/>
        <v>#VALUE!</v>
      </c>
      <c r="X169" s="7">
        <f t="shared" si="18"/>
        <v>0</v>
      </c>
      <c r="Y169" s="7">
        <f t="shared" si="19"/>
        <v>0</v>
      </c>
      <c r="Z169" s="7">
        <f t="shared" si="20"/>
        <v>0</v>
      </c>
      <c r="AA169" s="7">
        <f t="shared" si="21"/>
        <v>0</v>
      </c>
      <c r="AB169" s="72">
        <f t="shared" si="22"/>
        <v>0</v>
      </c>
      <c r="AF169" s="127">
        <f>achats!V167</f>
        <v>0</v>
      </c>
      <c r="AG169" s="127">
        <f t="shared" si="23"/>
        <v>0</v>
      </c>
    </row>
    <row r="170" spans="1:33" x14ac:dyDescent="0.15">
      <c r="A170" s="103"/>
      <c r="B170" s="126" t="str">
        <f>IF(A170="","",VLOOKUP(A170,'Rég clients'!A:B,2,0))</f>
        <v/>
      </c>
      <c r="C170" s="123"/>
      <c r="D170" s="123"/>
      <c r="E170" s="123"/>
      <c r="F170" s="123"/>
      <c r="G170" s="130" t="e">
        <f t="shared" si="16"/>
        <v>#VALUE!</v>
      </c>
      <c r="I170" s="103"/>
      <c r="J170" s="131" t="str">
        <f>IF(I170="","",VLOOKUP(I170,'Rég clients'!A:B,2,0))</f>
        <v/>
      </c>
      <c r="K170" s="123"/>
      <c r="L170" s="123"/>
      <c r="M170" s="123"/>
      <c r="N170" s="123"/>
      <c r="O170" s="130" t="e">
        <f t="shared" si="17"/>
        <v>#VALUE!</v>
      </c>
      <c r="X170" s="7">
        <f t="shared" si="18"/>
        <v>0</v>
      </c>
      <c r="Y170" s="7">
        <f t="shared" si="19"/>
        <v>0</v>
      </c>
      <c r="Z170" s="7">
        <f t="shared" si="20"/>
        <v>0</v>
      </c>
      <c r="AA170" s="7">
        <f t="shared" si="21"/>
        <v>0</v>
      </c>
      <c r="AB170" s="72">
        <f t="shared" si="22"/>
        <v>0</v>
      </c>
      <c r="AF170" s="127">
        <f>achats!V168</f>
        <v>0</v>
      </c>
      <c r="AG170" s="127">
        <f t="shared" si="23"/>
        <v>0</v>
      </c>
    </row>
    <row r="171" spans="1:33" x14ac:dyDescent="0.15">
      <c r="A171" s="103"/>
      <c r="B171" s="126" t="str">
        <f>IF(A171="","",VLOOKUP(A171,'Rég clients'!A:B,2,0))</f>
        <v/>
      </c>
      <c r="C171" s="123"/>
      <c r="D171" s="123"/>
      <c r="E171" s="123"/>
      <c r="F171" s="123"/>
      <c r="G171" s="130" t="e">
        <f t="shared" si="16"/>
        <v>#VALUE!</v>
      </c>
      <c r="I171" s="103"/>
      <c r="J171" s="131" t="str">
        <f>IF(I171="","",VLOOKUP(I171,'Rég clients'!A:B,2,0))</f>
        <v/>
      </c>
      <c r="K171" s="123"/>
      <c r="L171" s="123"/>
      <c r="M171" s="123"/>
      <c r="N171" s="123"/>
      <c r="O171" s="130" t="e">
        <f t="shared" si="17"/>
        <v>#VALUE!</v>
      </c>
      <c r="X171" s="7">
        <f t="shared" si="18"/>
        <v>0</v>
      </c>
      <c r="Y171" s="7">
        <f t="shared" si="19"/>
        <v>0</v>
      </c>
      <c r="Z171" s="7">
        <f t="shared" si="20"/>
        <v>0</v>
      </c>
      <c r="AA171" s="7">
        <f t="shared" si="21"/>
        <v>0</v>
      </c>
      <c r="AB171" s="72">
        <f t="shared" si="22"/>
        <v>0</v>
      </c>
      <c r="AF171" s="127">
        <f>achats!V169</f>
        <v>0</v>
      </c>
      <c r="AG171" s="127">
        <f t="shared" si="23"/>
        <v>0</v>
      </c>
    </row>
    <row r="172" spans="1:33" x14ac:dyDescent="0.15">
      <c r="A172" s="103"/>
      <c r="B172" s="126" t="str">
        <f>IF(A172="","",VLOOKUP(A172,'Rég clients'!A:B,2,0))</f>
        <v/>
      </c>
      <c r="C172" s="123"/>
      <c r="D172" s="123"/>
      <c r="E172" s="123"/>
      <c r="F172" s="123"/>
      <c r="G172" s="130" t="e">
        <f t="shared" si="16"/>
        <v>#VALUE!</v>
      </c>
      <c r="I172" s="103"/>
      <c r="J172" s="131" t="str">
        <f>IF(I172="","",VLOOKUP(I172,'Rég clients'!A:B,2,0))</f>
        <v/>
      </c>
      <c r="K172" s="123"/>
      <c r="L172" s="123"/>
      <c r="M172" s="123"/>
      <c r="N172" s="123"/>
      <c r="O172" s="130" t="e">
        <f t="shared" si="17"/>
        <v>#VALUE!</v>
      </c>
      <c r="X172" s="7">
        <f t="shared" si="18"/>
        <v>0</v>
      </c>
      <c r="Y172" s="7">
        <f t="shared" si="19"/>
        <v>0</v>
      </c>
      <c r="Z172" s="7">
        <f t="shared" si="20"/>
        <v>0</v>
      </c>
      <c r="AA172" s="7">
        <f t="shared" si="21"/>
        <v>0</v>
      </c>
      <c r="AB172" s="72">
        <f t="shared" si="22"/>
        <v>0</v>
      </c>
      <c r="AF172" s="127">
        <f>achats!V170</f>
        <v>0</v>
      </c>
      <c r="AG172" s="127">
        <f t="shared" si="23"/>
        <v>0</v>
      </c>
    </row>
    <row r="173" spans="1:33" x14ac:dyDescent="0.15">
      <c r="A173" s="103"/>
      <c r="B173" s="126" t="str">
        <f>IF(A173="","",VLOOKUP(A173,'Rég clients'!A:B,2,0))</f>
        <v/>
      </c>
      <c r="C173" s="123"/>
      <c r="D173" s="123"/>
      <c r="E173" s="123"/>
      <c r="F173" s="123"/>
      <c r="G173" s="130" t="e">
        <f t="shared" si="16"/>
        <v>#VALUE!</v>
      </c>
      <c r="I173" s="103"/>
      <c r="J173" s="131" t="str">
        <f>IF(I173="","",VLOOKUP(I173,'Rég clients'!A:B,2,0))</f>
        <v/>
      </c>
      <c r="K173" s="123"/>
      <c r="L173" s="123"/>
      <c r="M173" s="123"/>
      <c r="N173" s="123"/>
      <c r="O173" s="130" t="e">
        <f t="shared" si="17"/>
        <v>#VALUE!</v>
      </c>
      <c r="X173" s="7">
        <f t="shared" si="18"/>
        <v>0</v>
      </c>
      <c r="Y173" s="7">
        <f t="shared" si="19"/>
        <v>0</v>
      </c>
      <c r="Z173" s="7">
        <f t="shared" si="20"/>
        <v>0</v>
      </c>
      <c r="AA173" s="7">
        <f t="shared" si="21"/>
        <v>0</v>
      </c>
      <c r="AB173" s="72">
        <f t="shared" si="22"/>
        <v>0</v>
      </c>
      <c r="AF173" s="127">
        <f>achats!V171</f>
        <v>0</v>
      </c>
      <c r="AG173" s="127">
        <f t="shared" si="23"/>
        <v>0</v>
      </c>
    </row>
    <row r="174" spans="1:33" ht="11.25" customHeight="1" x14ac:dyDescent="0.15">
      <c r="A174" s="103"/>
      <c r="B174" s="126" t="str">
        <f>IF(A174="","",VLOOKUP(A174,'Rég clients'!A:B,2,0))</f>
        <v/>
      </c>
      <c r="C174" s="123"/>
      <c r="D174" s="123"/>
      <c r="E174" s="123"/>
      <c r="F174" s="123"/>
      <c r="G174" s="130" t="e">
        <f t="shared" si="16"/>
        <v>#VALUE!</v>
      </c>
      <c r="I174" s="103"/>
      <c r="J174" s="131" t="str">
        <f>IF(I174="","",VLOOKUP(I174,'Rég clients'!A:B,2,0))</f>
        <v/>
      </c>
      <c r="K174" s="123"/>
      <c r="L174" s="123"/>
      <c r="M174" s="123"/>
      <c r="N174" s="123"/>
      <c r="O174" s="130" t="e">
        <f t="shared" si="17"/>
        <v>#VALUE!</v>
      </c>
      <c r="X174" s="7">
        <f t="shared" si="18"/>
        <v>0</v>
      </c>
      <c r="Y174" s="7">
        <f t="shared" si="19"/>
        <v>0</v>
      </c>
      <c r="Z174" s="7">
        <f t="shared" si="20"/>
        <v>0</v>
      </c>
      <c r="AA174" s="7">
        <f t="shared" si="21"/>
        <v>0</v>
      </c>
      <c r="AB174" s="72">
        <f t="shared" si="22"/>
        <v>0</v>
      </c>
      <c r="AF174" s="127">
        <f>achats!V172</f>
        <v>0</v>
      </c>
      <c r="AG174" s="127">
        <f t="shared" si="23"/>
        <v>0</v>
      </c>
    </row>
    <row r="175" spans="1:33" x14ac:dyDescent="0.15">
      <c r="A175" s="103"/>
      <c r="B175" s="126" t="str">
        <f>IF(A175="","",VLOOKUP(A175,'Rég clients'!A:B,2,0))</f>
        <v/>
      </c>
      <c r="C175" s="123"/>
      <c r="D175" s="123"/>
      <c r="E175" s="123"/>
      <c r="F175" s="123"/>
      <c r="G175" s="130" t="e">
        <f t="shared" si="16"/>
        <v>#VALUE!</v>
      </c>
      <c r="I175" s="103"/>
      <c r="J175" s="131" t="str">
        <f>IF(I175="","",VLOOKUP(I175,'Rég clients'!A:B,2,0))</f>
        <v/>
      </c>
      <c r="K175" s="123"/>
      <c r="L175" s="123"/>
      <c r="M175" s="123"/>
      <c r="N175" s="123"/>
      <c r="O175" s="130" t="e">
        <f t="shared" si="17"/>
        <v>#VALUE!</v>
      </c>
      <c r="X175" s="7">
        <f t="shared" si="18"/>
        <v>0</v>
      </c>
      <c r="Y175" s="7">
        <f t="shared" si="19"/>
        <v>0</v>
      </c>
      <c r="Z175" s="7">
        <f t="shared" si="20"/>
        <v>0</v>
      </c>
      <c r="AA175" s="7">
        <f t="shared" si="21"/>
        <v>0</v>
      </c>
      <c r="AB175" s="72">
        <f t="shared" si="22"/>
        <v>0</v>
      </c>
      <c r="AF175" s="127">
        <f>achats!V173</f>
        <v>0</v>
      </c>
      <c r="AG175" s="127">
        <f t="shared" si="23"/>
        <v>0</v>
      </c>
    </row>
    <row r="176" spans="1:33" x14ac:dyDescent="0.15">
      <c r="A176" s="103"/>
      <c r="B176" s="126" t="str">
        <f>IF(A176="","",VLOOKUP(A176,'Rég clients'!A:B,2,0))</f>
        <v/>
      </c>
      <c r="C176" s="123"/>
      <c r="D176" s="123"/>
      <c r="E176" s="123"/>
      <c r="F176" s="123"/>
      <c r="G176" s="130" t="e">
        <f t="shared" si="16"/>
        <v>#VALUE!</v>
      </c>
      <c r="I176" s="103"/>
      <c r="J176" s="131" t="str">
        <f>IF(I176="","",VLOOKUP(I176,'Rég clients'!A:B,2,0))</f>
        <v/>
      </c>
      <c r="K176" s="123"/>
      <c r="L176" s="123"/>
      <c r="M176" s="123"/>
      <c r="N176" s="123"/>
      <c r="O176" s="130" t="e">
        <f t="shared" si="17"/>
        <v>#VALUE!</v>
      </c>
      <c r="X176" s="7">
        <f t="shared" si="18"/>
        <v>0</v>
      </c>
      <c r="Y176" s="7">
        <f t="shared" si="19"/>
        <v>0</v>
      </c>
      <c r="Z176" s="7">
        <f t="shared" si="20"/>
        <v>0</v>
      </c>
      <c r="AA176" s="7">
        <f t="shared" si="21"/>
        <v>0</v>
      </c>
      <c r="AB176" s="72">
        <f t="shared" si="22"/>
        <v>0</v>
      </c>
      <c r="AF176" s="127">
        <f>achats!V174</f>
        <v>0</v>
      </c>
      <c r="AG176" s="127">
        <f t="shared" si="23"/>
        <v>0</v>
      </c>
    </row>
    <row r="177" spans="1:33" x14ac:dyDescent="0.15">
      <c r="A177" s="103"/>
      <c r="B177" s="126" t="str">
        <f>IF(A177="","",VLOOKUP(A177,'Rég clients'!A:B,2,0))</f>
        <v/>
      </c>
      <c r="C177" s="123"/>
      <c r="D177" s="123"/>
      <c r="E177" s="123"/>
      <c r="F177" s="123"/>
      <c r="G177" s="130" t="e">
        <f t="shared" si="16"/>
        <v>#VALUE!</v>
      </c>
      <c r="I177" s="103"/>
      <c r="J177" s="131" t="str">
        <f>IF(I177="","",VLOOKUP(I177,'Rég clients'!A:B,2,0))</f>
        <v/>
      </c>
      <c r="K177" s="123"/>
      <c r="L177" s="123"/>
      <c r="M177" s="123"/>
      <c r="N177" s="123"/>
      <c r="O177" s="130" t="e">
        <f t="shared" si="17"/>
        <v>#VALUE!</v>
      </c>
      <c r="X177" s="7">
        <f t="shared" si="18"/>
        <v>0</v>
      </c>
      <c r="Y177" s="7">
        <f t="shared" si="19"/>
        <v>0</v>
      </c>
      <c r="Z177" s="7">
        <f t="shared" si="20"/>
        <v>0</v>
      </c>
      <c r="AA177" s="7">
        <f t="shared" si="21"/>
        <v>0</v>
      </c>
      <c r="AB177" s="72">
        <f t="shared" si="22"/>
        <v>0</v>
      </c>
      <c r="AF177" s="127">
        <f>achats!V175</f>
        <v>0</v>
      </c>
      <c r="AG177" s="127">
        <f t="shared" si="23"/>
        <v>0</v>
      </c>
    </row>
    <row r="178" spans="1:33" x14ac:dyDescent="0.15">
      <c r="A178" s="103"/>
      <c r="B178" s="126" t="str">
        <f>IF(A178="","",VLOOKUP(A178,'Rég clients'!A:B,2,0))</f>
        <v/>
      </c>
      <c r="C178" s="123"/>
      <c r="D178" s="123"/>
      <c r="E178" s="123"/>
      <c r="F178" s="123"/>
      <c r="G178" s="130" t="e">
        <f t="shared" si="16"/>
        <v>#VALUE!</v>
      </c>
      <c r="I178" s="103"/>
      <c r="J178" s="131" t="str">
        <f>IF(I178="","",VLOOKUP(I178,'Rég clients'!A:B,2,0))</f>
        <v/>
      </c>
      <c r="K178" s="123"/>
      <c r="L178" s="123"/>
      <c r="M178" s="123"/>
      <c r="N178" s="123"/>
      <c r="O178" s="130" t="e">
        <f t="shared" si="17"/>
        <v>#VALUE!</v>
      </c>
      <c r="X178" s="7">
        <f t="shared" si="18"/>
        <v>0</v>
      </c>
      <c r="Y178" s="7">
        <f t="shared" si="19"/>
        <v>0</v>
      </c>
      <c r="Z178" s="7">
        <f t="shared" si="20"/>
        <v>0</v>
      </c>
      <c r="AA178" s="7">
        <f t="shared" si="21"/>
        <v>0</v>
      </c>
      <c r="AB178" s="72">
        <f t="shared" si="22"/>
        <v>0</v>
      </c>
      <c r="AF178" s="127">
        <f>achats!V176</f>
        <v>0</v>
      </c>
      <c r="AG178" s="127">
        <f t="shared" si="23"/>
        <v>0</v>
      </c>
    </row>
    <row r="179" spans="1:33" x14ac:dyDescent="0.15">
      <c r="A179" s="103"/>
      <c r="B179" s="126" t="str">
        <f>IF(A179="","",VLOOKUP(A179,'Rég clients'!A:B,2,0))</f>
        <v/>
      </c>
      <c r="C179" s="123"/>
      <c r="D179" s="123"/>
      <c r="E179" s="123"/>
      <c r="F179" s="123"/>
      <c r="G179" s="130" t="e">
        <f t="shared" ref="G179:G214" si="24">B179*D179</f>
        <v>#VALUE!</v>
      </c>
      <c r="I179" s="103"/>
      <c r="J179" s="131" t="str">
        <f>IF(I179="","",VLOOKUP(I179,'Rég clients'!A:B,2,0))</f>
        <v/>
      </c>
      <c r="K179" s="123"/>
      <c r="L179" s="123"/>
      <c r="M179" s="123"/>
      <c r="N179" s="123"/>
      <c r="O179" s="130" t="e">
        <f t="shared" ref="O179:O214" si="25">J179*L179</f>
        <v>#VALUE!</v>
      </c>
      <c r="X179" s="7">
        <f t="shared" si="18"/>
        <v>0</v>
      </c>
      <c r="Y179" s="7">
        <f t="shared" si="19"/>
        <v>0</v>
      </c>
      <c r="Z179" s="7">
        <f t="shared" si="20"/>
        <v>0</v>
      </c>
      <c r="AA179" s="7">
        <f t="shared" si="21"/>
        <v>0</v>
      </c>
      <c r="AB179" s="72">
        <f t="shared" si="22"/>
        <v>0</v>
      </c>
      <c r="AF179" s="127">
        <f>achats!V177</f>
        <v>0</v>
      </c>
      <c r="AG179" s="127">
        <f t="shared" si="23"/>
        <v>0</v>
      </c>
    </row>
    <row r="180" spans="1:33" x14ac:dyDescent="0.15">
      <c r="A180" s="103"/>
      <c r="B180" s="126" t="str">
        <f>IF(A180="","",VLOOKUP(A180,'Rég clients'!A:B,2,0))</f>
        <v/>
      </c>
      <c r="C180" s="123"/>
      <c r="D180" s="123"/>
      <c r="E180" s="123"/>
      <c r="F180" s="123"/>
      <c r="G180" s="130" t="e">
        <f t="shared" si="24"/>
        <v>#VALUE!</v>
      </c>
      <c r="I180" s="103"/>
      <c r="J180" s="131" t="str">
        <f>IF(I180="","",VLOOKUP(I180,'Rég clients'!A:B,2,0))</f>
        <v/>
      </c>
      <c r="K180" s="123"/>
      <c r="L180" s="123"/>
      <c r="M180" s="123"/>
      <c r="N180" s="123"/>
      <c r="O180" s="130" t="e">
        <f t="shared" si="25"/>
        <v>#VALUE!</v>
      </c>
      <c r="X180" s="7">
        <f t="shared" si="18"/>
        <v>0</v>
      </c>
      <c r="Y180" s="7">
        <f t="shared" si="19"/>
        <v>0</v>
      </c>
      <c r="Z180" s="7">
        <f t="shared" si="20"/>
        <v>0</v>
      </c>
      <c r="AA180" s="7">
        <f t="shared" si="21"/>
        <v>0</v>
      </c>
      <c r="AB180" s="72">
        <f t="shared" si="22"/>
        <v>0</v>
      </c>
      <c r="AF180" s="127">
        <f>achats!V178</f>
        <v>0</v>
      </c>
      <c r="AG180" s="127">
        <f t="shared" si="23"/>
        <v>0</v>
      </c>
    </row>
    <row r="181" spans="1:33" x14ac:dyDescent="0.15">
      <c r="A181" s="103"/>
      <c r="B181" s="126" t="str">
        <f>IF(A181="","",VLOOKUP(A181,'Rég clients'!A:B,2,0))</f>
        <v/>
      </c>
      <c r="C181" s="123"/>
      <c r="D181" s="123"/>
      <c r="E181" s="123"/>
      <c r="F181" s="123"/>
      <c r="G181" s="130" t="e">
        <f t="shared" si="24"/>
        <v>#VALUE!</v>
      </c>
      <c r="I181" s="103"/>
      <c r="J181" s="131" t="str">
        <f>IF(I181="","",VLOOKUP(I181,'Rég clients'!A:B,2,0))</f>
        <v/>
      </c>
      <c r="K181" s="123"/>
      <c r="L181" s="123"/>
      <c r="M181" s="123"/>
      <c r="N181" s="123"/>
      <c r="O181" s="130" t="e">
        <f t="shared" si="25"/>
        <v>#VALUE!</v>
      </c>
      <c r="X181" s="7">
        <f t="shared" si="18"/>
        <v>0</v>
      </c>
      <c r="Y181" s="7">
        <f t="shared" si="19"/>
        <v>0</v>
      </c>
      <c r="Z181" s="7">
        <f t="shared" si="20"/>
        <v>0</v>
      </c>
      <c r="AA181" s="7">
        <f t="shared" si="21"/>
        <v>0</v>
      </c>
      <c r="AB181" s="72">
        <f t="shared" si="22"/>
        <v>0</v>
      </c>
      <c r="AF181" s="127">
        <f>achats!V179</f>
        <v>0</v>
      </c>
      <c r="AG181" s="127">
        <f t="shared" si="23"/>
        <v>0</v>
      </c>
    </row>
    <row r="182" spans="1:33" x14ac:dyDescent="0.15">
      <c r="A182" s="103"/>
      <c r="B182" s="126" t="str">
        <f>IF(A182="","",VLOOKUP(A182,'Rég clients'!A:B,2,0))</f>
        <v/>
      </c>
      <c r="C182" s="123"/>
      <c r="D182" s="123"/>
      <c r="E182" s="123"/>
      <c r="F182" s="123"/>
      <c r="G182" s="130" t="e">
        <f t="shared" si="24"/>
        <v>#VALUE!</v>
      </c>
      <c r="I182" s="103"/>
      <c r="J182" s="131" t="str">
        <f>IF(I182="","",VLOOKUP(I182,'Rég clients'!A:B,2,0))</f>
        <v/>
      </c>
      <c r="K182" s="123"/>
      <c r="L182" s="123"/>
      <c r="M182" s="123"/>
      <c r="N182" s="123"/>
      <c r="O182" s="130" t="e">
        <f t="shared" si="25"/>
        <v>#VALUE!</v>
      </c>
      <c r="X182" s="7">
        <f t="shared" si="18"/>
        <v>0</v>
      </c>
      <c r="Y182" s="7">
        <f t="shared" si="19"/>
        <v>0</v>
      </c>
      <c r="Z182" s="7">
        <f t="shared" si="20"/>
        <v>0</v>
      </c>
      <c r="AA182" s="7">
        <f t="shared" si="21"/>
        <v>0</v>
      </c>
      <c r="AB182" s="72">
        <f t="shared" si="22"/>
        <v>0</v>
      </c>
      <c r="AF182" s="127">
        <f>achats!V180</f>
        <v>0</v>
      </c>
      <c r="AG182" s="127">
        <f t="shared" si="23"/>
        <v>0</v>
      </c>
    </row>
    <row r="183" spans="1:33" x14ac:dyDescent="0.15">
      <c r="A183" s="103"/>
      <c r="B183" s="126" t="str">
        <f>IF(A183="","",VLOOKUP(A183,'Rég clients'!A:B,2,0))</f>
        <v/>
      </c>
      <c r="C183" s="123"/>
      <c r="D183" s="123"/>
      <c r="E183" s="123"/>
      <c r="F183" s="123"/>
      <c r="G183" s="130" t="e">
        <f t="shared" si="24"/>
        <v>#VALUE!</v>
      </c>
      <c r="I183" s="103"/>
      <c r="J183" s="131" t="str">
        <f>IF(I183="","",VLOOKUP(I183,'Rég clients'!A:B,2,0))</f>
        <v/>
      </c>
      <c r="K183" s="123"/>
      <c r="L183" s="123"/>
      <c r="M183" s="123"/>
      <c r="N183" s="123"/>
      <c r="O183" s="130" t="e">
        <f t="shared" si="25"/>
        <v>#VALUE!</v>
      </c>
      <c r="X183" s="7">
        <f t="shared" si="18"/>
        <v>0</v>
      </c>
      <c r="Y183" s="7">
        <f t="shared" si="19"/>
        <v>0</v>
      </c>
      <c r="Z183" s="7">
        <f t="shared" si="20"/>
        <v>0</v>
      </c>
      <c r="AA183" s="7">
        <f t="shared" si="21"/>
        <v>0</v>
      </c>
      <c r="AB183" s="72">
        <f t="shared" si="22"/>
        <v>0</v>
      </c>
      <c r="AF183" s="127">
        <f>achats!V181</f>
        <v>0</v>
      </c>
      <c r="AG183" s="127">
        <f t="shared" si="23"/>
        <v>0</v>
      </c>
    </row>
    <row r="184" spans="1:33" x14ac:dyDescent="0.15">
      <c r="A184" s="103"/>
      <c r="B184" s="126" t="str">
        <f>IF(A184="","",VLOOKUP(A184,'Rég clients'!A:B,2,0))</f>
        <v/>
      </c>
      <c r="C184" s="123"/>
      <c r="D184" s="123"/>
      <c r="E184" s="123"/>
      <c r="F184" s="123"/>
      <c r="G184" s="130" t="e">
        <f t="shared" si="24"/>
        <v>#VALUE!</v>
      </c>
      <c r="I184" s="103"/>
      <c r="J184" s="131" t="str">
        <f>IF(I184="","",VLOOKUP(I184,'Rég clients'!A:B,2,0))</f>
        <v/>
      </c>
      <c r="K184" s="123"/>
      <c r="L184" s="123"/>
      <c r="M184" s="123"/>
      <c r="N184" s="123"/>
      <c r="O184" s="130" t="e">
        <f t="shared" si="25"/>
        <v>#VALUE!</v>
      </c>
      <c r="X184" s="7">
        <f t="shared" si="18"/>
        <v>0</v>
      </c>
      <c r="Y184" s="7">
        <f t="shared" si="19"/>
        <v>0</v>
      </c>
      <c r="Z184" s="7">
        <f t="shared" si="20"/>
        <v>0</v>
      </c>
      <c r="AA184" s="7">
        <f t="shared" si="21"/>
        <v>0</v>
      </c>
      <c r="AB184" s="72">
        <f t="shared" si="22"/>
        <v>0</v>
      </c>
      <c r="AF184" s="127">
        <f>achats!V182</f>
        <v>0</v>
      </c>
      <c r="AG184" s="127">
        <f t="shared" si="23"/>
        <v>0</v>
      </c>
    </row>
    <row r="185" spans="1:33" x14ac:dyDescent="0.15">
      <c r="A185" s="103"/>
      <c r="B185" s="126" t="str">
        <f>IF(A185="","",VLOOKUP(A185,'Rég clients'!A:B,2,0))</f>
        <v/>
      </c>
      <c r="C185" s="123"/>
      <c r="D185" s="123"/>
      <c r="E185" s="123"/>
      <c r="F185" s="123"/>
      <c r="G185" s="130" t="e">
        <f t="shared" si="24"/>
        <v>#VALUE!</v>
      </c>
      <c r="I185" s="103"/>
      <c r="J185" s="131" t="str">
        <f>IF(I185="","",VLOOKUP(I185,'Rég clients'!A:B,2,0))</f>
        <v/>
      </c>
      <c r="K185" s="123"/>
      <c r="L185" s="123"/>
      <c r="M185" s="123"/>
      <c r="N185" s="123"/>
      <c r="O185" s="130" t="e">
        <f t="shared" si="25"/>
        <v>#VALUE!</v>
      </c>
      <c r="X185" s="7">
        <f t="shared" si="18"/>
        <v>0</v>
      </c>
      <c r="Y185" s="7">
        <f t="shared" si="19"/>
        <v>0</v>
      </c>
      <c r="Z185" s="7">
        <f t="shared" si="20"/>
        <v>0</v>
      </c>
      <c r="AA185" s="7">
        <f t="shared" si="21"/>
        <v>0</v>
      </c>
      <c r="AB185" s="72">
        <f t="shared" si="22"/>
        <v>0</v>
      </c>
      <c r="AF185" s="127">
        <f>achats!V183</f>
        <v>0</v>
      </c>
      <c r="AG185" s="127">
        <f t="shared" si="23"/>
        <v>0</v>
      </c>
    </row>
    <row r="186" spans="1:33" x14ac:dyDescent="0.15">
      <c r="A186" s="103"/>
      <c r="B186" s="126" t="str">
        <f>IF(A186="","",VLOOKUP(A186,'Rég clients'!A:B,2,0))</f>
        <v/>
      </c>
      <c r="C186" s="123"/>
      <c r="D186" s="123"/>
      <c r="E186" s="123"/>
      <c r="F186" s="123"/>
      <c r="G186" s="130" t="e">
        <f t="shared" si="24"/>
        <v>#VALUE!</v>
      </c>
      <c r="I186" s="103"/>
      <c r="J186" s="131" t="str">
        <f>IF(I186="","",VLOOKUP(I186,'Rég clients'!A:B,2,0))</f>
        <v/>
      </c>
      <c r="K186" s="123"/>
      <c r="L186" s="123"/>
      <c r="M186" s="123"/>
      <c r="N186" s="123"/>
      <c r="O186" s="130" t="e">
        <f t="shared" si="25"/>
        <v>#VALUE!</v>
      </c>
      <c r="X186" s="7">
        <f t="shared" si="18"/>
        <v>0</v>
      </c>
      <c r="Y186" s="7">
        <f t="shared" si="19"/>
        <v>0</v>
      </c>
      <c r="Z186" s="7">
        <f t="shared" si="20"/>
        <v>0</v>
      </c>
      <c r="AA186" s="7">
        <f t="shared" si="21"/>
        <v>0</v>
      </c>
      <c r="AB186" s="72">
        <f t="shared" si="22"/>
        <v>0</v>
      </c>
      <c r="AF186" s="127">
        <f>achats!V184</f>
        <v>0</v>
      </c>
      <c r="AG186" s="127">
        <f t="shared" si="23"/>
        <v>0</v>
      </c>
    </row>
    <row r="187" spans="1:33" x14ac:dyDescent="0.15">
      <c r="A187" s="103"/>
      <c r="B187" s="126" t="str">
        <f>IF(A187="","",VLOOKUP(A187,'Rég clients'!A:B,2,0))</f>
        <v/>
      </c>
      <c r="C187" s="123"/>
      <c r="D187" s="123"/>
      <c r="E187" s="123"/>
      <c r="F187" s="123"/>
      <c r="G187" s="130" t="e">
        <f t="shared" si="24"/>
        <v>#VALUE!</v>
      </c>
      <c r="I187" s="103"/>
      <c r="J187" s="131" t="str">
        <f>IF(I187="","",VLOOKUP(I187,'Rég clients'!A:B,2,0))</f>
        <v/>
      </c>
      <c r="K187" s="123"/>
      <c r="L187" s="123"/>
      <c r="M187" s="123"/>
      <c r="N187" s="123"/>
      <c r="O187" s="130" t="e">
        <f t="shared" si="25"/>
        <v>#VALUE!</v>
      </c>
      <c r="X187" s="7">
        <f t="shared" si="18"/>
        <v>0</v>
      </c>
      <c r="Y187" s="7">
        <f t="shared" si="19"/>
        <v>0</v>
      </c>
      <c r="Z187" s="7">
        <f t="shared" si="20"/>
        <v>0</v>
      </c>
      <c r="AA187" s="7">
        <f t="shared" si="21"/>
        <v>0</v>
      </c>
      <c r="AB187" s="72">
        <f t="shared" si="22"/>
        <v>0</v>
      </c>
      <c r="AF187" s="127">
        <f>achats!V185</f>
        <v>0</v>
      </c>
      <c r="AG187" s="127">
        <f t="shared" si="23"/>
        <v>0</v>
      </c>
    </row>
    <row r="188" spans="1:33" x14ac:dyDescent="0.15">
      <c r="A188" s="103"/>
      <c r="B188" s="126" t="str">
        <f>IF(A188="","",VLOOKUP(A188,'Rég clients'!A:B,2,0))</f>
        <v/>
      </c>
      <c r="C188" s="123"/>
      <c r="D188" s="123"/>
      <c r="E188" s="123"/>
      <c r="F188" s="123"/>
      <c r="G188" s="130" t="e">
        <f t="shared" si="24"/>
        <v>#VALUE!</v>
      </c>
      <c r="I188" s="103"/>
      <c r="J188" s="131" t="str">
        <f>IF(I188="","",VLOOKUP(I188,'Rég clients'!A:B,2,0))</f>
        <v/>
      </c>
      <c r="K188" s="123"/>
      <c r="L188" s="123"/>
      <c r="M188" s="123"/>
      <c r="N188" s="123"/>
      <c r="O188" s="130" t="e">
        <f t="shared" si="25"/>
        <v>#VALUE!</v>
      </c>
      <c r="X188" s="7">
        <f t="shared" si="18"/>
        <v>0</v>
      </c>
      <c r="Y188" s="7">
        <f t="shared" si="19"/>
        <v>0</v>
      </c>
      <c r="Z188" s="7">
        <f t="shared" si="20"/>
        <v>0</v>
      </c>
      <c r="AA188" s="7">
        <f t="shared" si="21"/>
        <v>0</v>
      </c>
      <c r="AB188" s="72">
        <f t="shared" si="22"/>
        <v>0</v>
      </c>
      <c r="AF188" s="127">
        <f>achats!V186</f>
        <v>0</v>
      </c>
      <c r="AG188" s="127">
        <f t="shared" si="23"/>
        <v>0</v>
      </c>
    </row>
    <row r="189" spans="1:33" x14ac:dyDescent="0.15">
      <c r="A189" s="103"/>
      <c r="B189" s="126" t="str">
        <f>IF(A189="","",VLOOKUP(A189,'Rég clients'!A:B,2,0))</f>
        <v/>
      </c>
      <c r="C189" s="123"/>
      <c r="D189" s="123"/>
      <c r="E189" s="123"/>
      <c r="F189" s="123"/>
      <c r="G189" s="130" t="e">
        <f t="shared" si="24"/>
        <v>#VALUE!</v>
      </c>
      <c r="I189" s="103"/>
      <c r="J189" s="131" t="str">
        <f>IF(I189="","",VLOOKUP(I189,'Rég clients'!A:B,2,0))</f>
        <v/>
      </c>
      <c r="K189" s="123"/>
      <c r="L189" s="123"/>
      <c r="M189" s="123"/>
      <c r="N189" s="123"/>
      <c r="O189" s="130" t="e">
        <f t="shared" si="25"/>
        <v>#VALUE!</v>
      </c>
      <c r="X189" s="7">
        <f t="shared" si="18"/>
        <v>0</v>
      </c>
      <c r="Y189" s="7">
        <f t="shared" si="19"/>
        <v>0</v>
      </c>
      <c r="Z189" s="7">
        <f t="shared" si="20"/>
        <v>0</v>
      </c>
      <c r="AA189" s="7">
        <f t="shared" si="21"/>
        <v>0</v>
      </c>
      <c r="AB189" s="72">
        <f t="shared" si="22"/>
        <v>0</v>
      </c>
      <c r="AF189" s="127">
        <f>achats!V187</f>
        <v>0</v>
      </c>
      <c r="AG189" s="127">
        <f t="shared" si="23"/>
        <v>0</v>
      </c>
    </row>
    <row r="190" spans="1:33" x14ac:dyDescent="0.15">
      <c r="A190" s="103"/>
      <c r="B190" s="126" t="str">
        <f>IF(A190="","",VLOOKUP(A190,'Rég clients'!A:B,2,0))</f>
        <v/>
      </c>
      <c r="C190" s="123"/>
      <c r="D190" s="123"/>
      <c r="E190" s="123"/>
      <c r="F190" s="123"/>
      <c r="G190" s="130" t="e">
        <f t="shared" si="24"/>
        <v>#VALUE!</v>
      </c>
      <c r="I190" s="103"/>
      <c r="J190" s="131" t="str">
        <f>IF(I190="","",VLOOKUP(I190,'Rég clients'!A:B,2,0))</f>
        <v/>
      </c>
      <c r="K190" s="123"/>
      <c r="L190" s="123"/>
      <c r="M190" s="123"/>
      <c r="N190" s="123"/>
      <c r="O190" s="130" t="e">
        <f t="shared" si="25"/>
        <v>#VALUE!</v>
      </c>
      <c r="X190" s="7">
        <f t="shared" si="18"/>
        <v>0</v>
      </c>
      <c r="Y190" s="7">
        <f t="shared" si="19"/>
        <v>0</v>
      </c>
      <c r="Z190" s="7">
        <f t="shared" si="20"/>
        <v>0</v>
      </c>
      <c r="AA190" s="7">
        <f t="shared" si="21"/>
        <v>0</v>
      </c>
      <c r="AB190" s="72">
        <f t="shared" si="22"/>
        <v>0</v>
      </c>
      <c r="AF190" s="127">
        <f>achats!V188</f>
        <v>0</v>
      </c>
      <c r="AG190" s="127">
        <f t="shared" si="23"/>
        <v>0</v>
      </c>
    </row>
    <row r="191" spans="1:33" x14ac:dyDescent="0.15">
      <c r="A191" s="103"/>
      <c r="B191" s="126" t="str">
        <f>IF(A191="","",VLOOKUP(A191,'Rég clients'!A:B,2,0))</f>
        <v/>
      </c>
      <c r="C191" s="123"/>
      <c r="D191" s="123"/>
      <c r="E191" s="123"/>
      <c r="F191" s="123"/>
      <c r="G191" s="130" t="e">
        <f t="shared" si="24"/>
        <v>#VALUE!</v>
      </c>
      <c r="I191" s="103"/>
      <c r="J191" s="131" t="str">
        <f>IF(I191="","",VLOOKUP(I191,'Rég clients'!A:B,2,0))</f>
        <v/>
      </c>
      <c r="K191" s="123"/>
      <c r="L191" s="123"/>
      <c r="M191" s="123"/>
      <c r="N191" s="123"/>
      <c r="O191" s="130" t="e">
        <f t="shared" si="25"/>
        <v>#VALUE!</v>
      </c>
      <c r="X191" s="7">
        <f t="shared" si="18"/>
        <v>0</v>
      </c>
      <c r="Y191" s="7">
        <f t="shared" si="19"/>
        <v>0</v>
      </c>
      <c r="Z191" s="7">
        <f t="shared" si="20"/>
        <v>0</v>
      </c>
      <c r="AA191" s="7">
        <f t="shared" si="21"/>
        <v>0</v>
      </c>
      <c r="AB191" s="72">
        <f t="shared" si="22"/>
        <v>0</v>
      </c>
      <c r="AF191" s="127">
        <f>achats!V189</f>
        <v>0</v>
      </c>
      <c r="AG191" s="127">
        <f t="shared" si="23"/>
        <v>0</v>
      </c>
    </row>
    <row r="192" spans="1:33" x14ac:dyDescent="0.15">
      <c r="A192" s="103"/>
      <c r="B192" s="126" t="str">
        <f>IF(A192="","",VLOOKUP(A192,'Rég clients'!A:B,2,0))</f>
        <v/>
      </c>
      <c r="C192" s="123"/>
      <c r="D192" s="123"/>
      <c r="E192" s="123"/>
      <c r="F192" s="123"/>
      <c r="G192" s="130" t="e">
        <f t="shared" si="24"/>
        <v>#VALUE!</v>
      </c>
      <c r="I192" s="103"/>
      <c r="J192" s="131" t="str">
        <f>IF(I192="","",VLOOKUP(I192,'Rég clients'!A:B,2,0))</f>
        <v/>
      </c>
      <c r="K192" s="123"/>
      <c r="L192" s="123"/>
      <c r="M192" s="123"/>
      <c r="N192" s="123"/>
      <c r="O192" s="130" t="e">
        <f t="shared" si="25"/>
        <v>#VALUE!</v>
      </c>
      <c r="X192" s="7">
        <f t="shared" si="18"/>
        <v>0</v>
      </c>
      <c r="Y192" s="7">
        <f t="shared" si="19"/>
        <v>0</v>
      </c>
      <c r="Z192" s="7">
        <f t="shared" si="20"/>
        <v>0</v>
      </c>
      <c r="AA192" s="7">
        <f t="shared" si="21"/>
        <v>0</v>
      </c>
      <c r="AB192" s="72">
        <f t="shared" si="22"/>
        <v>0</v>
      </c>
      <c r="AF192" s="127">
        <f>achats!V190</f>
        <v>0</v>
      </c>
      <c r="AG192" s="127">
        <f t="shared" si="23"/>
        <v>0</v>
      </c>
    </row>
    <row r="193" spans="1:33" x14ac:dyDescent="0.15">
      <c r="A193" s="103"/>
      <c r="B193" s="126" t="str">
        <f>IF(A193="","",VLOOKUP(A193,'Rég clients'!A:B,2,0))</f>
        <v/>
      </c>
      <c r="C193" s="123"/>
      <c r="D193" s="123"/>
      <c r="E193" s="123"/>
      <c r="F193" s="123"/>
      <c r="G193" s="130" t="e">
        <f t="shared" si="24"/>
        <v>#VALUE!</v>
      </c>
      <c r="I193" s="103"/>
      <c r="J193" s="131" t="str">
        <f>IF(I193="","",VLOOKUP(I193,'Rég clients'!A:B,2,0))</f>
        <v/>
      </c>
      <c r="K193" s="123"/>
      <c r="L193" s="123"/>
      <c r="M193" s="123"/>
      <c r="N193" s="123"/>
      <c r="O193" s="130" t="e">
        <f t="shared" si="25"/>
        <v>#VALUE!</v>
      </c>
      <c r="X193" s="7">
        <f t="shared" si="18"/>
        <v>0</v>
      </c>
      <c r="Y193" s="7">
        <f t="shared" si="19"/>
        <v>0</v>
      </c>
      <c r="Z193" s="7">
        <f t="shared" si="20"/>
        <v>0</v>
      </c>
      <c r="AA193" s="7">
        <f t="shared" si="21"/>
        <v>0</v>
      </c>
      <c r="AB193" s="72">
        <f t="shared" si="22"/>
        <v>0</v>
      </c>
      <c r="AF193" s="127">
        <f>achats!V191</f>
        <v>0</v>
      </c>
      <c r="AG193" s="127">
        <f t="shared" si="23"/>
        <v>0</v>
      </c>
    </row>
    <row r="194" spans="1:33" x14ac:dyDescent="0.15">
      <c r="A194" s="103"/>
      <c r="B194" s="126" t="str">
        <f>IF(A194="","",VLOOKUP(A194,'Rég clients'!A:B,2,0))</f>
        <v/>
      </c>
      <c r="C194" s="123"/>
      <c r="D194" s="123"/>
      <c r="E194" s="123"/>
      <c r="F194" s="123"/>
      <c r="G194" s="130" t="e">
        <f t="shared" si="24"/>
        <v>#VALUE!</v>
      </c>
      <c r="I194" s="103"/>
      <c r="J194" s="131" t="str">
        <f>IF(I194="","",VLOOKUP(I194,'Rég clients'!A:B,2,0))</f>
        <v/>
      </c>
      <c r="K194" s="123"/>
      <c r="L194" s="123"/>
      <c r="M194" s="123"/>
      <c r="N194" s="123"/>
      <c r="O194" s="130" t="e">
        <f t="shared" si="25"/>
        <v>#VALUE!</v>
      </c>
      <c r="X194" s="7">
        <f t="shared" si="18"/>
        <v>0</v>
      </c>
      <c r="Y194" s="7">
        <f t="shared" si="19"/>
        <v>0</v>
      </c>
      <c r="Z194" s="7">
        <f t="shared" si="20"/>
        <v>0</v>
      </c>
      <c r="AA194" s="7">
        <f t="shared" si="21"/>
        <v>0</v>
      </c>
      <c r="AB194" s="72">
        <f t="shared" si="22"/>
        <v>0</v>
      </c>
      <c r="AF194" s="127">
        <f>achats!V192</f>
        <v>0</v>
      </c>
      <c r="AG194" s="127">
        <f t="shared" si="23"/>
        <v>0</v>
      </c>
    </row>
    <row r="195" spans="1:33" x14ac:dyDescent="0.15">
      <c r="A195" s="103"/>
      <c r="B195" s="126" t="str">
        <f>IF(A195="","",VLOOKUP(A195,'Rég clients'!A:B,2,0))</f>
        <v/>
      </c>
      <c r="C195" s="123"/>
      <c r="D195" s="123"/>
      <c r="E195" s="123"/>
      <c r="F195" s="123"/>
      <c r="G195" s="130" t="e">
        <f t="shared" si="24"/>
        <v>#VALUE!</v>
      </c>
      <c r="I195" s="103"/>
      <c r="J195" s="131" t="str">
        <f>IF(I195="","",VLOOKUP(I195,'Rég clients'!A:B,2,0))</f>
        <v/>
      </c>
      <c r="K195" s="123"/>
      <c r="L195" s="123"/>
      <c r="M195" s="123"/>
      <c r="N195" s="123"/>
      <c r="O195" s="130" t="e">
        <f t="shared" si="25"/>
        <v>#VALUE!</v>
      </c>
      <c r="X195" s="7">
        <f t="shared" si="18"/>
        <v>0</v>
      </c>
      <c r="Y195" s="7">
        <f t="shared" si="19"/>
        <v>0</v>
      </c>
      <c r="Z195" s="7">
        <f t="shared" si="20"/>
        <v>0</v>
      </c>
      <c r="AA195" s="7">
        <f t="shared" si="21"/>
        <v>0</v>
      </c>
      <c r="AB195" s="72">
        <f t="shared" si="22"/>
        <v>0</v>
      </c>
      <c r="AF195" s="127">
        <f>achats!V193</f>
        <v>0</v>
      </c>
      <c r="AG195" s="127">
        <f t="shared" si="23"/>
        <v>0</v>
      </c>
    </row>
    <row r="196" spans="1:33" x14ac:dyDescent="0.15">
      <c r="A196" s="103"/>
      <c r="B196" s="126" t="str">
        <f>IF(A196="","",VLOOKUP(A196,'Rég clients'!A:B,2,0))</f>
        <v/>
      </c>
      <c r="C196" s="123"/>
      <c r="D196" s="123"/>
      <c r="E196" s="123"/>
      <c r="F196" s="123"/>
      <c r="G196" s="130" t="e">
        <f t="shared" si="24"/>
        <v>#VALUE!</v>
      </c>
      <c r="I196" s="103"/>
      <c r="J196" s="131" t="str">
        <f>IF(I196="","",VLOOKUP(I196,'Rég clients'!A:B,2,0))</f>
        <v/>
      </c>
      <c r="K196" s="123"/>
      <c r="L196" s="123"/>
      <c r="M196" s="123"/>
      <c r="N196" s="123"/>
      <c r="O196" s="130" t="e">
        <f t="shared" si="25"/>
        <v>#VALUE!</v>
      </c>
      <c r="X196" s="7">
        <f t="shared" si="18"/>
        <v>0</v>
      </c>
      <c r="Y196" s="7">
        <f t="shared" si="19"/>
        <v>0</v>
      </c>
      <c r="Z196" s="7">
        <f t="shared" si="20"/>
        <v>0</v>
      </c>
      <c r="AA196" s="7">
        <f t="shared" si="21"/>
        <v>0</v>
      </c>
      <c r="AB196" s="72">
        <f t="shared" si="22"/>
        <v>0</v>
      </c>
      <c r="AF196" s="127">
        <f>achats!V194</f>
        <v>0</v>
      </c>
      <c r="AG196" s="127">
        <f t="shared" si="23"/>
        <v>0</v>
      </c>
    </row>
    <row r="197" spans="1:33" x14ac:dyDescent="0.15">
      <c r="A197" s="103"/>
      <c r="B197" s="126" t="str">
        <f>IF(A197="","",VLOOKUP(A197,'Rég clients'!A:B,2,0))</f>
        <v/>
      </c>
      <c r="C197" s="123"/>
      <c r="D197" s="123"/>
      <c r="E197" s="123"/>
      <c r="F197" s="123"/>
      <c r="G197" s="130" t="e">
        <f t="shared" si="24"/>
        <v>#VALUE!</v>
      </c>
      <c r="I197" s="103"/>
      <c r="J197" s="131" t="str">
        <f>IF(I197="","",VLOOKUP(I197,'Rég clients'!A:B,2,0))</f>
        <v/>
      </c>
      <c r="K197" s="123"/>
      <c r="L197" s="123"/>
      <c r="M197" s="123"/>
      <c r="N197" s="123"/>
      <c r="O197" s="130" t="e">
        <f t="shared" si="25"/>
        <v>#VALUE!</v>
      </c>
      <c r="X197" s="7">
        <f t="shared" ref="X197:X260" si="26">A411</f>
        <v>0</v>
      </c>
      <c r="Y197" s="7">
        <f t="shared" ref="Y197:Y260" si="27">SUMIF(E:E,A411,D:D)</f>
        <v>0</v>
      </c>
      <c r="Z197" s="7">
        <f t="shared" ref="Z197:Z260" si="28">SUMIF(M:M,A411,L:L)</f>
        <v>0</v>
      </c>
      <c r="AA197" s="7">
        <f t="shared" ref="AA197:AA260" si="29">SUM(Y197:Z197)</f>
        <v>0</v>
      </c>
      <c r="AB197" s="72">
        <f t="shared" ref="AB197:AB260" si="30">AA197/$AD$4</f>
        <v>0</v>
      </c>
      <c r="AF197" s="127">
        <f>achats!V195</f>
        <v>0</v>
      </c>
      <c r="AG197" s="127">
        <f t="shared" si="23"/>
        <v>0</v>
      </c>
    </row>
    <row r="198" spans="1:33" x14ac:dyDescent="0.15">
      <c r="A198" s="103"/>
      <c r="B198" s="126" t="str">
        <f>IF(A198="","",VLOOKUP(A198,'Rég clients'!A:B,2,0))</f>
        <v/>
      </c>
      <c r="C198" s="123"/>
      <c r="D198" s="123"/>
      <c r="E198" s="123"/>
      <c r="F198" s="123"/>
      <c r="G198" s="130" t="e">
        <f t="shared" si="24"/>
        <v>#VALUE!</v>
      </c>
      <c r="I198" s="103"/>
      <c r="J198" s="131" t="str">
        <f>IF(I198="","",VLOOKUP(I198,'Rég clients'!A:B,2,0))</f>
        <v/>
      </c>
      <c r="K198" s="123"/>
      <c r="L198" s="123"/>
      <c r="M198" s="123"/>
      <c r="N198" s="123"/>
      <c r="O198" s="130" t="e">
        <f t="shared" si="25"/>
        <v>#VALUE!</v>
      </c>
      <c r="X198" s="7">
        <f t="shared" si="26"/>
        <v>0</v>
      </c>
      <c r="Y198" s="7">
        <f t="shared" si="27"/>
        <v>0</v>
      </c>
      <c r="Z198" s="7">
        <f t="shared" si="28"/>
        <v>0</v>
      </c>
      <c r="AA198" s="7">
        <f t="shared" si="29"/>
        <v>0</v>
      </c>
      <c r="AB198" s="72">
        <f t="shared" si="30"/>
        <v>0</v>
      </c>
      <c r="AF198" s="127">
        <f>achats!V196</f>
        <v>0</v>
      </c>
      <c r="AG198" s="127">
        <f t="shared" ref="AG198:AG261" si="31">(SUMIF(F:F,AF198,G:G))+(SUMIF(N:N,AF198,O:O))</f>
        <v>0</v>
      </c>
    </row>
    <row r="199" spans="1:33" x14ac:dyDescent="0.15">
      <c r="A199" s="103"/>
      <c r="B199" s="126" t="str">
        <f>IF(A199="","",VLOOKUP(A199,'Rég clients'!A:B,2,0))</f>
        <v/>
      </c>
      <c r="C199" s="123"/>
      <c r="D199" s="123"/>
      <c r="E199" s="123"/>
      <c r="F199" s="123"/>
      <c r="G199" s="130" t="e">
        <f t="shared" si="24"/>
        <v>#VALUE!</v>
      </c>
      <c r="I199" s="103"/>
      <c r="J199" s="131" t="str">
        <f>IF(I199="","",VLOOKUP(I199,'Rég clients'!A:B,2,0))</f>
        <v/>
      </c>
      <c r="K199" s="123"/>
      <c r="L199" s="123"/>
      <c r="M199" s="123"/>
      <c r="N199" s="123"/>
      <c r="O199" s="130" t="e">
        <f t="shared" si="25"/>
        <v>#VALUE!</v>
      </c>
      <c r="X199" s="7">
        <f t="shared" si="26"/>
        <v>0</v>
      </c>
      <c r="Y199" s="7">
        <f t="shared" si="27"/>
        <v>0</v>
      </c>
      <c r="Z199" s="7">
        <f t="shared" si="28"/>
        <v>0</v>
      </c>
      <c r="AA199" s="7">
        <f t="shared" si="29"/>
        <v>0</v>
      </c>
      <c r="AB199" s="72">
        <f t="shared" si="30"/>
        <v>0</v>
      </c>
      <c r="AF199" s="127">
        <f>achats!V197</f>
        <v>0</v>
      </c>
      <c r="AG199" s="127">
        <f t="shared" si="31"/>
        <v>0</v>
      </c>
    </row>
    <row r="200" spans="1:33" x14ac:dyDescent="0.15">
      <c r="A200" s="103"/>
      <c r="B200" s="126" t="str">
        <f>IF(A200="","",VLOOKUP(A200,'Rég clients'!A:B,2,0))</f>
        <v/>
      </c>
      <c r="C200" s="123"/>
      <c r="D200" s="123"/>
      <c r="E200" s="123"/>
      <c r="F200" s="123"/>
      <c r="G200" s="130" t="e">
        <f t="shared" si="24"/>
        <v>#VALUE!</v>
      </c>
      <c r="I200" s="103"/>
      <c r="J200" s="131" t="str">
        <f>IF(I200="","",VLOOKUP(I200,'Rég clients'!A:B,2,0))</f>
        <v/>
      </c>
      <c r="K200" s="123"/>
      <c r="L200" s="123"/>
      <c r="M200" s="123"/>
      <c r="N200" s="123"/>
      <c r="O200" s="130" t="e">
        <f t="shared" si="25"/>
        <v>#VALUE!</v>
      </c>
      <c r="X200" s="7">
        <f t="shared" si="26"/>
        <v>0</v>
      </c>
      <c r="Y200" s="7">
        <f t="shared" si="27"/>
        <v>0</v>
      </c>
      <c r="Z200" s="7">
        <f t="shared" si="28"/>
        <v>0</v>
      </c>
      <c r="AA200" s="7">
        <f t="shared" si="29"/>
        <v>0</v>
      </c>
      <c r="AB200" s="72">
        <f t="shared" si="30"/>
        <v>0</v>
      </c>
      <c r="AF200" s="127">
        <f>achats!V198</f>
        <v>0</v>
      </c>
      <c r="AG200" s="127">
        <f t="shared" si="31"/>
        <v>0</v>
      </c>
    </row>
    <row r="201" spans="1:33" x14ac:dyDescent="0.15">
      <c r="A201" s="103"/>
      <c r="B201" s="126" t="str">
        <f>IF(A201="","",VLOOKUP(A201,'Rég clients'!A:B,2,0))</f>
        <v/>
      </c>
      <c r="C201" s="123"/>
      <c r="D201" s="123"/>
      <c r="E201" s="123"/>
      <c r="F201" s="123"/>
      <c r="G201" s="130" t="e">
        <f t="shared" si="24"/>
        <v>#VALUE!</v>
      </c>
      <c r="I201" s="103"/>
      <c r="J201" s="131" t="str">
        <f>IF(I201="","",VLOOKUP(I201,'Rég clients'!A:B,2,0))</f>
        <v/>
      </c>
      <c r="K201" s="123"/>
      <c r="L201" s="123"/>
      <c r="M201" s="123"/>
      <c r="N201" s="123"/>
      <c r="O201" s="130" t="e">
        <f t="shared" si="25"/>
        <v>#VALUE!</v>
      </c>
      <c r="X201" s="7">
        <f t="shared" si="26"/>
        <v>0</v>
      </c>
      <c r="Y201" s="7">
        <f t="shared" si="27"/>
        <v>0</v>
      </c>
      <c r="Z201" s="7">
        <f t="shared" si="28"/>
        <v>0</v>
      </c>
      <c r="AA201" s="7">
        <f t="shared" si="29"/>
        <v>0</v>
      </c>
      <c r="AB201" s="72">
        <f t="shared" si="30"/>
        <v>0</v>
      </c>
      <c r="AF201" s="127">
        <f>achats!V199</f>
        <v>0</v>
      </c>
      <c r="AG201" s="127">
        <f t="shared" si="31"/>
        <v>0</v>
      </c>
    </row>
    <row r="202" spans="1:33" x14ac:dyDescent="0.15">
      <c r="A202" s="103"/>
      <c r="B202" s="126" t="str">
        <f>IF(A202="","",VLOOKUP(A202,'Rég clients'!A:B,2,0))</f>
        <v/>
      </c>
      <c r="C202" s="123"/>
      <c r="D202" s="123"/>
      <c r="E202" s="123"/>
      <c r="F202" s="123"/>
      <c r="G202" s="130" t="e">
        <f t="shared" si="24"/>
        <v>#VALUE!</v>
      </c>
      <c r="I202" s="103"/>
      <c r="J202" s="131" t="str">
        <f>IF(I202="","",VLOOKUP(I202,'Rég clients'!A:B,2,0))</f>
        <v/>
      </c>
      <c r="K202" s="123"/>
      <c r="L202" s="123"/>
      <c r="M202" s="123"/>
      <c r="N202" s="123"/>
      <c r="O202" s="130" t="e">
        <f t="shared" si="25"/>
        <v>#VALUE!</v>
      </c>
      <c r="X202" s="7">
        <f t="shared" si="26"/>
        <v>0</v>
      </c>
      <c r="Y202" s="7">
        <f t="shared" si="27"/>
        <v>0</v>
      </c>
      <c r="Z202" s="7">
        <f t="shared" si="28"/>
        <v>0</v>
      </c>
      <c r="AA202" s="7">
        <f t="shared" si="29"/>
        <v>0</v>
      </c>
      <c r="AB202" s="72">
        <f t="shared" si="30"/>
        <v>0</v>
      </c>
      <c r="AF202" s="127">
        <f>achats!V200</f>
        <v>0</v>
      </c>
      <c r="AG202" s="127">
        <f t="shared" si="31"/>
        <v>0</v>
      </c>
    </row>
    <row r="203" spans="1:33" x14ac:dyDescent="0.15">
      <c r="A203" s="103"/>
      <c r="B203" s="126" t="str">
        <f>IF(A203="","",VLOOKUP(A203,'Rég clients'!A:B,2,0))</f>
        <v/>
      </c>
      <c r="C203" s="123"/>
      <c r="D203" s="123"/>
      <c r="E203" s="123"/>
      <c r="F203" s="123"/>
      <c r="G203" s="130" t="e">
        <f t="shared" si="24"/>
        <v>#VALUE!</v>
      </c>
      <c r="I203" s="103"/>
      <c r="J203" s="131" t="str">
        <f>IF(I203="","",VLOOKUP(I203,'Rég clients'!A:B,2,0))</f>
        <v/>
      </c>
      <c r="K203" s="123"/>
      <c r="L203" s="123"/>
      <c r="M203" s="123"/>
      <c r="N203" s="123"/>
      <c r="O203" s="130" t="e">
        <f t="shared" si="25"/>
        <v>#VALUE!</v>
      </c>
      <c r="X203" s="7">
        <f t="shared" si="26"/>
        <v>0</v>
      </c>
      <c r="Y203" s="7">
        <f t="shared" si="27"/>
        <v>0</v>
      </c>
      <c r="Z203" s="7">
        <f t="shared" si="28"/>
        <v>0</v>
      </c>
      <c r="AA203" s="7">
        <f t="shared" si="29"/>
        <v>0</v>
      </c>
      <c r="AB203" s="72">
        <f t="shared" si="30"/>
        <v>0</v>
      </c>
      <c r="AF203" s="127">
        <f>achats!V201</f>
        <v>0</v>
      </c>
      <c r="AG203" s="127">
        <f t="shared" si="31"/>
        <v>0</v>
      </c>
    </row>
    <row r="204" spans="1:33" x14ac:dyDescent="0.15">
      <c r="A204" s="103"/>
      <c r="B204" s="126" t="str">
        <f>IF(A204="","",VLOOKUP(A204,'Rég clients'!A:B,2,0))</f>
        <v/>
      </c>
      <c r="C204" s="123"/>
      <c r="D204" s="123"/>
      <c r="E204" s="123"/>
      <c r="F204" s="123"/>
      <c r="G204" s="130" t="e">
        <f t="shared" si="24"/>
        <v>#VALUE!</v>
      </c>
      <c r="I204" s="103"/>
      <c r="J204" s="131" t="str">
        <f>IF(I204="","",VLOOKUP(I204,'Rég clients'!A:B,2,0))</f>
        <v/>
      </c>
      <c r="K204" s="123"/>
      <c r="L204" s="123"/>
      <c r="M204" s="123"/>
      <c r="N204" s="123"/>
      <c r="O204" s="130" t="e">
        <f t="shared" si="25"/>
        <v>#VALUE!</v>
      </c>
      <c r="X204" s="7">
        <f t="shared" si="26"/>
        <v>0</v>
      </c>
      <c r="Y204" s="7">
        <f t="shared" si="27"/>
        <v>0</v>
      </c>
      <c r="Z204" s="7">
        <f t="shared" si="28"/>
        <v>0</v>
      </c>
      <c r="AA204" s="7">
        <f t="shared" si="29"/>
        <v>0</v>
      </c>
      <c r="AB204" s="72">
        <f t="shared" si="30"/>
        <v>0</v>
      </c>
      <c r="AF204" s="127">
        <f>achats!V202</f>
        <v>0</v>
      </c>
      <c r="AG204" s="127">
        <f t="shared" si="31"/>
        <v>0</v>
      </c>
    </row>
    <row r="205" spans="1:33" x14ac:dyDescent="0.15">
      <c r="A205" s="103"/>
      <c r="B205" s="126" t="str">
        <f>IF(A205="","",VLOOKUP(A205,'Rég clients'!A:B,2,0))</f>
        <v/>
      </c>
      <c r="C205" s="123"/>
      <c r="D205" s="123"/>
      <c r="E205" s="123"/>
      <c r="F205" s="123"/>
      <c r="G205" s="130" t="e">
        <f t="shared" si="24"/>
        <v>#VALUE!</v>
      </c>
      <c r="I205" s="103"/>
      <c r="J205" s="131" t="str">
        <f>IF(I205="","",VLOOKUP(I205,'Rég clients'!A:B,2,0))</f>
        <v/>
      </c>
      <c r="K205" s="123"/>
      <c r="L205" s="123"/>
      <c r="M205" s="123"/>
      <c r="N205" s="123"/>
      <c r="O205" s="130" t="e">
        <f t="shared" si="25"/>
        <v>#VALUE!</v>
      </c>
      <c r="X205" s="7">
        <f t="shared" si="26"/>
        <v>0</v>
      </c>
      <c r="Y205" s="7">
        <f t="shared" si="27"/>
        <v>0</v>
      </c>
      <c r="Z205" s="7">
        <f t="shared" si="28"/>
        <v>0</v>
      </c>
      <c r="AA205" s="7">
        <f t="shared" si="29"/>
        <v>0</v>
      </c>
      <c r="AB205" s="72">
        <f t="shared" si="30"/>
        <v>0</v>
      </c>
      <c r="AF205" s="127">
        <f>achats!V203</f>
        <v>0</v>
      </c>
      <c r="AG205" s="127">
        <f t="shared" si="31"/>
        <v>0</v>
      </c>
    </row>
    <row r="206" spans="1:33" x14ac:dyDescent="0.15">
      <c r="A206" s="103"/>
      <c r="B206" s="126" t="str">
        <f>IF(A206="","",VLOOKUP(A206,'Rég clients'!A:B,2,0))</f>
        <v/>
      </c>
      <c r="C206" s="123"/>
      <c r="D206" s="123"/>
      <c r="E206" s="123"/>
      <c r="F206" s="123"/>
      <c r="G206" s="130" t="e">
        <f t="shared" si="24"/>
        <v>#VALUE!</v>
      </c>
      <c r="I206" s="103"/>
      <c r="J206" s="131" t="str">
        <f>IF(I206="","",VLOOKUP(I206,'Rég clients'!A:B,2,0))</f>
        <v/>
      </c>
      <c r="K206" s="123"/>
      <c r="L206" s="123"/>
      <c r="M206" s="123"/>
      <c r="N206" s="123"/>
      <c r="O206" s="130" t="e">
        <f t="shared" si="25"/>
        <v>#VALUE!</v>
      </c>
      <c r="X206" s="7">
        <f t="shared" si="26"/>
        <v>0</v>
      </c>
      <c r="Y206" s="7">
        <f t="shared" si="27"/>
        <v>0</v>
      </c>
      <c r="Z206" s="7">
        <f t="shared" si="28"/>
        <v>0</v>
      </c>
      <c r="AA206" s="7">
        <f t="shared" si="29"/>
        <v>0</v>
      </c>
      <c r="AB206" s="72">
        <f t="shared" si="30"/>
        <v>0</v>
      </c>
      <c r="AF206" s="127">
        <f>achats!V204</f>
        <v>0</v>
      </c>
      <c r="AG206" s="127">
        <f t="shared" si="31"/>
        <v>0</v>
      </c>
    </row>
    <row r="207" spans="1:33" x14ac:dyDescent="0.15">
      <c r="A207" s="103"/>
      <c r="B207" s="126" t="str">
        <f>IF(A207="","",VLOOKUP(A207,'Rég clients'!A:B,2,0))</f>
        <v/>
      </c>
      <c r="C207" s="123"/>
      <c r="D207" s="123"/>
      <c r="E207" s="123"/>
      <c r="F207" s="123"/>
      <c r="G207" s="130" t="e">
        <f t="shared" si="24"/>
        <v>#VALUE!</v>
      </c>
      <c r="I207" s="103"/>
      <c r="J207" s="131" t="str">
        <f>IF(I207="","",VLOOKUP(I207,'Rég clients'!A:B,2,0))</f>
        <v/>
      </c>
      <c r="K207" s="123"/>
      <c r="L207" s="123"/>
      <c r="M207" s="123"/>
      <c r="N207" s="123"/>
      <c r="O207" s="130" t="e">
        <f t="shared" si="25"/>
        <v>#VALUE!</v>
      </c>
      <c r="X207" s="7">
        <f t="shared" si="26"/>
        <v>0</v>
      </c>
      <c r="Y207" s="7">
        <f t="shared" si="27"/>
        <v>0</v>
      </c>
      <c r="Z207" s="7">
        <f t="shared" si="28"/>
        <v>0</v>
      </c>
      <c r="AA207" s="7">
        <f t="shared" si="29"/>
        <v>0</v>
      </c>
      <c r="AB207" s="72">
        <f t="shared" si="30"/>
        <v>0</v>
      </c>
      <c r="AF207" s="127">
        <f>achats!V205</f>
        <v>0</v>
      </c>
      <c r="AG207" s="127">
        <f t="shared" si="31"/>
        <v>0</v>
      </c>
    </row>
    <row r="208" spans="1:33" x14ac:dyDescent="0.15">
      <c r="A208" s="103"/>
      <c r="B208" s="126" t="str">
        <f>IF(A208="","",VLOOKUP(A208,'Rég clients'!A:B,2,0))</f>
        <v/>
      </c>
      <c r="C208" s="123"/>
      <c r="D208" s="123"/>
      <c r="E208" s="123"/>
      <c r="F208" s="123"/>
      <c r="G208" s="130" t="e">
        <f t="shared" si="24"/>
        <v>#VALUE!</v>
      </c>
      <c r="I208" s="103"/>
      <c r="J208" s="131" t="str">
        <f>IF(I208="","",VLOOKUP(I208,'Rég clients'!A:B,2,0))</f>
        <v/>
      </c>
      <c r="K208" s="123"/>
      <c r="L208" s="123"/>
      <c r="M208" s="123"/>
      <c r="N208" s="123"/>
      <c r="O208" s="130" t="e">
        <f t="shared" si="25"/>
        <v>#VALUE!</v>
      </c>
      <c r="X208" s="7">
        <f t="shared" si="26"/>
        <v>0</v>
      </c>
      <c r="Y208" s="7">
        <f t="shared" si="27"/>
        <v>0</v>
      </c>
      <c r="Z208" s="7">
        <f t="shared" si="28"/>
        <v>0</v>
      </c>
      <c r="AA208" s="7">
        <f t="shared" si="29"/>
        <v>0</v>
      </c>
      <c r="AB208" s="72">
        <f t="shared" si="30"/>
        <v>0</v>
      </c>
      <c r="AF208" s="127">
        <f>achats!V206</f>
        <v>0</v>
      </c>
      <c r="AG208" s="127">
        <f t="shared" si="31"/>
        <v>0</v>
      </c>
    </row>
    <row r="209" spans="1:33" x14ac:dyDescent="0.15">
      <c r="A209" s="103"/>
      <c r="B209" s="126" t="str">
        <f>IF(A209="","",VLOOKUP(A209,'Rég clients'!A:B,2,0))</f>
        <v/>
      </c>
      <c r="C209" s="123"/>
      <c r="D209" s="123"/>
      <c r="E209" s="123"/>
      <c r="F209" s="123"/>
      <c r="G209" s="130" t="e">
        <f t="shared" si="24"/>
        <v>#VALUE!</v>
      </c>
      <c r="I209" s="103"/>
      <c r="J209" s="131" t="str">
        <f>IF(I209="","",VLOOKUP(I209,'Rég clients'!A:B,2,0))</f>
        <v/>
      </c>
      <c r="K209" s="123"/>
      <c r="L209" s="123"/>
      <c r="M209" s="123"/>
      <c r="N209" s="123"/>
      <c r="O209" s="130" t="e">
        <f t="shared" si="25"/>
        <v>#VALUE!</v>
      </c>
      <c r="X209" s="7">
        <f t="shared" si="26"/>
        <v>0</v>
      </c>
      <c r="Y209" s="7">
        <f t="shared" si="27"/>
        <v>0</v>
      </c>
      <c r="Z209" s="7">
        <f t="shared" si="28"/>
        <v>0</v>
      </c>
      <c r="AA209" s="7">
        <f t="shared" si="29"/>
        <v>0</v>
      </c>
      <c r="AB209" s="72">
        <f t="shared" si="30"/>
        <v>0</v>
      </c>
      <c r="AF209" s="127">
        <f>achats!V207</f>
        <v>0</v>
      </c>
      <c r="AG209" s="127">
        <f t="shared" si="31"/>
        <v>0</v>
      </c>
    </row>
    <row r="210" spans="1:33" x14ac:dyDescent="0.15">
      <c r="A210" s="103"/>
      <c r="B210" s="126" t="str">
        <f>IF(A210="","",VLOOKUP(A210,'Rég clients'!A:B,2,0))</f>
        <v/>
      </c>
      <c r="C210" s="123"/>
      <c r="D210" s="123"/>
      <c r="E210" s="123"/>
      <c r="F210" s="123"/>
      <c r="G210" s="130" t="e">
        <f t="shared" si="24"/>
        <v>#VALUE!</v>
      </c>
      <c r="I210" s="103"/>
      <c r="J210" s="131" t="str">
        <f>IF(I210="","",VLOOKUP(I210,'Rég clients'!A:B,2,0))</f>
        <v/>
      </c>
      <c r="K210" s="123"/>
      <c r="L210" s="123"/>
      <c r="M210" s="123"/>
      <c r="N210" s="123"/>
      <c r="O210" s="130" t="e">
        <f t="shared" si="25"/>
        <v>#VALUE!</v>
      </c>
      <c r="X210" s="7">
        <f t="shared" si="26"/>
        <v>0</v>
      </c>
      <c r="Y210" s="7">
        <f t="shared" si="27"/>
        <v>0</v>
      </c>
      <c r="Z210" s="7">
        <f t="shared" si="28"/>
        <v>0</v>
      </c>
      <c r="AA210" s="7">
        <f t="shared" si="29"/>
        <v>0</v>
      </c>
      <c r="AB210" s="72">
        <f t="shared" si="30"/>
        <v>0</v>
      </c>
      <c r="AF210" s="127">
        <f>achats!V208</f>
        <v>0</v>
      </c>
      <c r="AG210" s="127">
        <f t="shared" si="31"/>
        <v>0</v>
      </c>
    </row>
    <row r="211" spans="1:33" x14ac:dyDescent="0.15">
      <c r="A211" s="103"/>
      <c r="B211" s="126" t="str">
        <f>IF(A211="","",VLOOKUP(A211,'Rég clients'!A:B,2,0))</f>
        <v/>
      </c>
      <c r="C211" s="123"/>
      <c r="D211" s="123"/>
      <c r="E211" s="123"/>
      <c r="F211" s="123"/>
      <c r="G211" s="130" t="e">
        <f t="shared" si="24"/>
        <v>#VALUE!</v>
      </c>
      <c r="I211" s="103"/>
      <c r="J211" s="131" t="str">
        <f>IF(I211="","",VLOOKUP(I211,'Rég clients'!A:B,2,0))</f>
        <v/>
      </c>
      <c r="K211" s="123"/>
      <c r="L211" s="123"/>
      <c r="M211" s="123"/>
      <c r="N211" s="123"/>
      <c r="O211" s="130" t="e">
        <f t="shared" si="25"/>
        <v>#VALUE!</v>
      </c>
      <c r="X211" s="7">
        <f t="shared" si="26"/>
        <v>0</v>
      </c>
      <c r="Y211" s="7">
        <f t="shared" si="27"/>
        <v>0</v>
      </c>
      <c r="Z211" s="7">
        <f t="shared" si="28"/>
        <v>0</v>
      </c>
      <c r="AA211" s="7">
        <f t="shared" si="29"/>
        <v>0</v>
      </c>
      <c r="AB211" s="72">
        <f t="shared" si="30"/>
        <v>0</v>
      </c>
      <c r="AF211" s="127">
        <f>achats!V209</f>
        <v>0</v>
      </c>
      <c r="AG211" s="127">
        <f t="shared" si="31"/>
        <v>0</v>
      </c>
    </row>
    <row r="212" spans="1:33" x14ac:dyDescent="0.15">
      <c r="A212" s="103"/>
      <c r="B212" s="126" t="str">
        <f>IF(A212="","",VLOOKUP(A212,'Rég clients'!A:B,2,0))</f>
        <v/>
      </c>
      <c r="C212" s="123"/>
      <c r="D212" s="123"/>
      <c r="E212" s="123"/>
      <c r="F212" s="123"/>
      <c r="G212" s="130" t="e">
        <f t="shared" si="24"/>
        <v>#VALUE!</v>
      </c>
      <c r="I212" s="103"/>
      <c r="J212" s="131" t="str">
        <f>IF(I212="","",VLOOKUP(I212,'Rég clients'!A:B,2,0))</f>
        <v/>
      </c>
      <c r="K212" s="123"/>
      <c r="L212" s="123"/>
      <c r="M212" s="123"/>
      <c r="N212" s="123"/>
      <c r="O212" s="130" t="e">
        <f t="shared" si="25"/>
        <v>#VALUE!</v>
      </c>
      <c r="X212" s="7">
        <f t="shared" si="26"/>
        <v>0</v>
      </c>
      <c r="Y212" s="7">
        <f t="shared" si="27"/>
        <v>0</v>
      </c>
      <c r="Z212" s="7">
        <f t="shared" si="28"/>
        <v>0</v>
      </c>
      <c r="AA212" s="7">
        <f t="shared" si="29"/>
        <v>0</v>
      </c>
      <c r="AB212" s="72">
        <f t="shared" si="30"/>
        <v>0</v>
      </c>
      <c r="AF212" s="127">
        <f>achats!V210</f>
        <v>0</v>
      </c>
      <c r="AG212" s="127">
        <f t="shared" si="31"/>
        <v>0</v>
      </c>
    </row>
    <row r="213" spans="1:33" x14ac:dyDescent="0.15">
      <c r="A213" s="103"/>
      <c r="B213" s="126" t="str">
        <f>IF(A213="","",VLOOKUP(A213,'Rég clients'!A:B,2,0))</f>
        <v/>
      </c>
      <c r="C213" s="123"/>
      <c r="D213" s="123"/>
      <c r="E213" s="123"/>
      <c r="F213" s="123"/>
      <c r="G213" s="130" t="e">
        <f t="shared" si="24"/>
        <v>#VALUE!</v>
      </c>
      <c r="I213" s="103"/>
      <c r="J213" s="131" t="str">
        <f>IF(I213="","",VLOOKUP(I213,'Rég clients'!A:B,2,0))</f>
        <v/>
      </c>
      <c r="K213" s="123"/>
      <c r="L213" s="123"/>
      <c r="M213" s="123"/>
      <c r="N213" s="123"/>
      <c r="O213" s="130" t="e">
        <f t="shared" si="25"/>
        <v>#VALUE!</v>
      </c>
      <c r="X213" s="7">
        <f t="shared" si="26"/>
        <v>0</v>
      </c>
      <c r="Y213" s="7">
        <f t="shared" si="27"/>
        <v>0</v>
      </c>
      <c r="Z213" s="7">
        <f t="shared" si="28"/>
        <v>0</v>
      </c>
      <c r="AA213" s="7">
        <f t="shared" si="29"/>
        <v>0</v>
      </c>
      <c r="AB213" s="72">
        <f t="shared" si="30"/>
        <v>0</v>
      </c>
      <c r="AF213" s="127">
        <f>achats!V211</f>
        <v>0</v>
      </c>
      <c r="AG213" s="127">
        <f t="shared" si="31"/>
        <v>0</v>
      </c>
    </row>
    <row r="214" spans="1:33" x14ac:dyDescent="0.15">
      <c r="A214" s="103"/>
      <c r="B214" s="126" t="str">
        <f>IF(A214="","",VLOOKUP(A214,'Rég clients'!A:B,2,0))</f>
        <v/>
      </c>
      <c r="C214" s="123"/>
      <c r="D214" s="123"/>
      <c r="E214" s="123"/>
      <c r="F214" s="123"/>
      <c r="G214" s="130" t="e">
        <f t="shared" si="24"/>
        <v>#VALUE!</v>
      </c>
      <c r="I214" s="103"/>
      <c r="J214" s="131" t="str">
        <f>IF(I214="","",VLOOKUP(I214,'Rég clients'!A:B,2,0))</f>
        <v/>
      </c>
      <c r="K214" s="123"/>
      <c r="L214" s="123"/>
      <c r="M214" s="123"/>
      <c r="N214" s="123"/>
      <c r="O214" s="130" t="e">
        <f t="shared" si="25"/>
        <v>#VALUE!</v>
      </c>
      <c r="X214" s="7">
        <f t="shared" si="26"/>
        <v>0</v>
      </c>
      <c r="Y214" s="7">
        <f t="shared" si="27"/>
        <v>0</v>
      </c>
      <c r="Z214" s="7">
        <f t="shared" si="28"/>
        <v>0</v>
      </c>
      <c r="AA214" s="7">
        <f t="shared" si="29"/>
        <v>0</v>
      </c>
      <c r="AB214" s="72">
        <f t="shared" si="30"/>
        <v>0</v>
      </c>
      <c r="AF214" s="127">
        <f>achats!V212</f>
        <v>0</v>
      </c>
      <c r="AG214" s="127">
        <f t="shared" si="31"/>
        <v>0</v>
      </c>
    </row>
    <row r="215" spans="1:33" ht="10.5" customHeight="1" x14ac:dyDescent="0.15">
      <c r="X215" s="7">
        <f t="shared" si="26"/>
        <v>0</v>
      </c>
      <c r="Y215" s="7">
        <f t="shared" si="27"/>
        <v>0</v>
      </c>
      <c r="Z215" s="7">
        <f t="shared" si="28"/>
        <v>0</v>
      </c>
      <c r="AA215" s="7">
        <f t="shared" si="29"/>
        <v>0</v>
      </c>
      <c r="AB215" s="72">
        <f t="shared" si="30"/>
        <v>0</v>
      </c>
      <c r="AF215" s="127">
        <f>achats!V213</f>
        <v>0</v>
      </c>
      <c r="AG215" s="127">
        <f t="shared" si="31"/>
        <v>0</v>
      </c>
    </row>
    <row r="216" spans="1:33" ht="11.25" customHeight="1" x14ac:dyDescent="0.15">
      <c r="X216" s="7">
        <f t="shared" si="26"/>
        <v>0</v>
      </c>
      <c r="Y216" s="7">
        <f t="shared" si="27"/>
        <v>0</v>
      </c>
      <c r="Z216" s="7">
        <f t="shared" si="28"/>
        <v>0</v>
      </c>
      <c r="AA216" s="7">
        <f t="shared" si="29"/>
        <v>0</v>
      </c>
      <c r="AB216" s="72">
        <f t="shared" si="30"/>
        <v>0</v>
      </c>
      <c r="AF216" s="127">
        <f>achats!V214</f>
        <v>0</v>
      </c>
      <c r="AG216" s="127">
        <f t="shared" si="31"/>
        <v>0</v>
      </c>
    </row>
    <row r="217" spans="1:33" ht="19.5" customHeight="1" x14ac:dyDescent="0.15">
      <c r="A217" s="53" t="s">
        <v>2</v>
      </c>
      <c r="B217" s="53" t="s">
        <v>8</v>
      </c>
      <c r="C217" s="53" t="s">
        <v>77</v>
      </c>
      <c r="D217" s="12" t="s">
        <v>91</v>
      </c>
      <c r="E217" s="75"/>
      <c r="F217" s="100"/>
      <c r="X217" s="7">
        <f t="shared" si="26"/>
        <v>0</v>
      </c>
      <c r="Y217" s="7">
        <f t="shared" si="27"/>
        <v>0</v>
      </c>
      <c r="Z217" s="7">
        <f t="shared" si="28"/>
        <v>0</v>
      </c>
      <c r="AA217" s="7">
        <f t="shared" si="29"/>
        <v>0</v>
      </c>
      <c r="AB217" s="72">
        <f t="shared" si="30"/>
        <v>0</v>
      </c>
      <c r="AF217" s="127">
        <f>achats!V215</f>
        <v>0</v>
      </c>
      <c r="AG217" s="127">
        <f t="shared" si="31"/>
        <v>0</v>
      </c>
    </row>
    <row r="218" spans="1:33" ht="15" customHeight="1" x14ac:dyDescent="0.2">
      <c r="A218" s="52" t="str">
        <f>'tab bord'!L4</f>
        <v>Rabat</v>
      </c>
      <c r="B218" s="132">
        <f>SUMIF($E$5:$E$105,A218,$G$5:$G$105)+SUMIF($M$5:$M$105,A218,$O$5:$O$105)+SUMIF($E$114:$E$214,A218,$G$114:$G$214)+SUMIF($M$114:$M$214,A218,$O$114:$O$214)</f>
        <v>0</v>
      </c>
      <c r="C218" s="133">
        <f>AB4</f>
        <v>0</v>
      </c>
      <c r="D218" s="73">
        <f>AD5</f>
        <v>1</v>
      </c>
      <c r="E218" s="75"/>
      <c r="F218" s="100"/>
      <c r="X218" s="7">
        <f t="shared" si="26"/>
        <v>0</v>
      </c>
      <c r="Y218" s="7">
        <f t="shared" si="27"/>
        <v>0</v>
      </c>
      <c r="Z218" s="7">
        <f t="shared" si="28"/>
        <v>0</v>
      </c>
      <c r="AA218" s="7">
        <f t="shared" si="29"/>
        <v>0</v>
      </c>
      <c r="AB218" s="72">
        <f t="shared" si="30"/>
        <v>0</v>
      </c>
      <c r="AF218" s="127">
        <f>achats!V216</f>
        <v>0</v>
      </c>
      <c r="AG218" s="127">
        <f t="shared" si="31"/>
        <v>0</v>
      </c>
    </row>
    <row r="219" spans="1:33" ht="14.25" customHeight="1" x14ac:dyDescent="0.15">
      <c r="A219" s="52" t="str">
        <f>'tab bord'!L5</f>
        <v>Frigo rte MEK</v>
      </c>
      <c r="B219" s="132">
        <f t="shared" ref="B219:B282" si="32">SUMIF($E$5:$E$105,A219,$G$5:$G$105)+SUMIF($M$5:$M$105,A219,$O$5:$O$105)+SUMIF($E$114:$E$214,A219,$G$114:$G$214)+SUMIF($M$114:$M$214,A219,$O$114:$O$214)</f>
        <v>50630</v>
      </c>
      <c r="C219" s="133">
        <f t="shared" ref="C219:C282" si="33">AB5</f>
        <v>0.97254901960784312</v>
      </c>
      <c r="X219" s="7">
        <f t="shared" si="26"/>
        <v>0</v>
      </c>
      <c r="Y219" s="7">
        <f t="shared" si="27"/>
        <v>0</v>
      </c>
      <c r="Z219" s="7">
        <f t="shared" si="28"/>
        <v>0</v>
      </c>
      <c r="AA219" s="7">
        <f t="shared" si="29"/>
        <v>0</v>
      </c>
      <c r="AB219" s="72">
        <f t="shared" si="30"/>
        <v>0</v>
      </c>
      <c r="AF219" s="127">
        <f>achats!V217</f>
        <v>0</v>
      </c>
      <c r="AG219" s="127">
        <f t="shared" si="31"/>
        <v>0</v>
      </c>
    </row>
    <row r="220" spans="1:33" ht="14.25" customHeight="1" x14ac:dyDescent="0.15">
      <c r="A220" s="52" t="str">
        <f>'tab bord'!L6</f>
        <v>Bab ftouh</v>
      </c>
      <c r="B220" s="132">
        <f t="shared" si="32"/>
        <v>1120</v>
      </c>
      <c r="C220" s="133">
        <f t="shared" si="33"/>
        <v>2.7450980392156862E-2</v>
      </c>
      <c r="X220" s="7">
        <f t="shared" si="26"/>
        <v>0</v>
      </c>
      <c r="Y220" s="7">
        <f t="shared" si="27"/>
        <v>0</v>
      </c>
      <c r="Z220" s="7">
        <f t="shared" si="28"/>
        <v>0</v>
      </c>
      <c r="AA220" s="7">
        <f t="shared" si="29"/>
        <v>0</v>
      </c>
      <c r="AB220" s="72">
        <f t="shared" si="30"/>
        <v>0</v>
      </c>
      <c r="AF220" s="127">
        <f>achats!V218</f>
        <v>0</v>
      </c>
      <c r="AG220" s="127">
        <f t="shared" si="31"/>
        <v>0</v>
      </c>
    </row>
    <row r="221" spans="1:33" ht="13.5" customHeight="1" x14ac:dyDescent="0.15">
      <c r="A221" s="52" t="str">
        <f>'tab bord'!L7</f>
        <v>ferme ghomari</v>
      </c>
      <c r="B221" s="132">
        <f t="shared" si="32"/>
        <v>0</v>
      </c>
      <c r="C221" s="133">
        <f t="shared" si="33"/>
        <v>0</v>
      </c>
      <c r="X221" s="7">
        <f t="shared" si="26"/>
        <v>0</v>
      </c>
      <c r="Y221" s="7">
        <f t="shared" si="27"/>
        <v>0</v>
      </c>
      <c r="Z221" s="7">
        <f t="shared" si="28"/>
        <v>0</v>
      </c>
      <c r="AA221" s="7">
        <f t="shared" si="29"/>
        <v>0</v>
      </c>
      <c r="AB221" s="72">
        <f t="shared" si="30"/>
        <v>0</v>
      </c>
      <c r="AF221" s="127">
        <f>achats!V219</f>
        <v>0</v>
      </c>
      <c r="AG221" s="127">
        <f t="shared" si="31"/>
        <v>0</v>
      </c>
    </row>
    <row r="222" spans="1:33" ht="15.75" customHeight="1" x14ac:dyDescent="0.15">
      <c r="A222" s="52">
        <f>'tab bord'!L8</f>
        <v>0</v>
      </c>
      <c r="B222" s="132">
        <f t="shared" si="32"/>
        <v>0</v>
      </c>
      <c r="C222" s="133">
        <f t="shared" si="33"/>
        <v>0</v>
      </c>
      <c r="X222" s="7">
        <f t="shared" si="26"/>
        <v>0</v>
      </c>
      <c r="Y222" s="7">
        <f t="shared" si="27"/>
        <v>0</v>
      </c>
      <c r="Z222" s="7">
        <f t="shared" si="28"/>
        <v>0</v>
      </c>
      <c r="AA222" s="7">
        <f t="shared" si="29"/>
        <v>0</v>
      </c>
      <c r="AB222" s="72">
        <f t="shared" si="30"/>
        <v>0</v>
      </c>
      <c r="AF222" s="127">
        <f>achats!V220</f>
        <v>0</v>
      </c>
      <c r="AG222" s="127">
        <f t="shared" si="31"/>
        <v>0</v>
      </c>
    </row>
    <row r="223" spans="1:33" x14ac:dyDescent="0.15">
      <c r="A223" s="52">
        <f>'tab bord'!L9</f>
        <v>0</v>
      </c>
      <c r="B223" s="132">
        <f t="shared" si="32"/>
        <v>0</v>
      </c>
      <c r="C223" s="133">
        <f t="shared" si="33"/>
        <v>0</v>
      </c>
      <c r="X223" s="7">
        <f t="shared" si="26"/>
        <v>0</v>
      </c>
      <c r="Y223" s="7">
        <f t="shared" si="27"/>
        <v>0</v>
      </c>
      <c r="Z223" s="7">
        <f t="shared" si="28"/>
        <v>0</v>
      </c>
      <c r="AA223" s="7">
        <f t="shared" si="29"/>
        <v>0</v>
      </c>
      <c r="AB223" s="72">
        <f t="shared" si="30"/>
        <v>0</v>
      </c>
      <c r="AF223" s="127">
        <f>achats!V221</f>
        <v>0</v>
      </c>
      <c r="AG223" s="127">
        <f t="shared" si="31"/>
        <v>0</v>
      </c>
    </row>
    <row r="224" spans="1:33" x14ac:dyDescent="0.15">
      <c r="A224" s="52">
        <f>'tab bord'!L10</f>
        <v>0</v>
      </c>
      <c r="B224" s="132">
        <f t="shared" si="32"/>
        <v>0</v>
      </c>
      <c r="C224" s="133">
        <f t="shared" si="33"/>
        <v>0</v>
      </c>
      <c r="X224" s="7">
        <f t="shared" si="26"/>
        <v>0</v>
      </c>
      <c r="Y224" s="7">
        <f t="shared" si="27"/>
        <v>0</v>
      </c>
      <c r="Z224" s="7">
        <f t="shared" si="28"/>
        <v>0</v>
      </c>
      <c r="AA224" s="7">
        <f t="shared" si="29"/>
        <v>0</v>
      </c>
      <c r="AB224" s="72">
        <f t="shared" si="30"/>
        <v>0</v>
      </c>
      <c r="AF224" s="127">
        <f>achats!V222</f>
        <v>0</v>
      </c>
      <c r="AG224" s="127">
        <f t="shared" si="31"/>
        <v>0</v>
      </c>
    </row>
    <row r="225" spans="1:33" x14ac:dyDescent="0.15">
      <c r="A225" s="52">
        <f>'tab bord'!L11</f>
        <v>0</v>
      </c>
      <c r="B225" s="132">
        <f t="shared" si="32"/>
        <v>0</v>
      </c>
      <c r="C225" s="133">
        <f t="shared" si="33"/>
        <v>0</v>
      </c>
      <c r="X225" s="7">
        <f t="shared" si="26"/>
        <v>0</v>
      </c>
      <c r="Y225" s="7">
        <f t="shared" si="27"/>
        <v>0</v>
      </c>
      <c r="Z225" s="7">
        <f t="shared" si="28"/>
        <v>0</v>
      </c>
      <c r="AA225" s="7">
        <f t="shared" si="29"/>
        <v>0</v>
      </c>
      <c r="AB225" s="72">
        <f t="shared" si="30"/>
        <v>0</v>
      </c>
      <c r="AF225" s="127">
        <f>achats!V223</f>
        <v>0</v>
      </c>
      <c r="AG225" s="127">
        <f t="shared" si="31"/>
        <v>0</v>
      </c>
    </row>
    <row r="226" spans="1:33" x14ac:dyDescent="0.15">
      <c r="A226" s="52">
        <f>'tab bord'!L12</f>
        <v>0</v>
      </c>
      <c r="B226" s="132">
        <f t="shared" si="32"/>
        <v>0</v>
      </c>
      <c r="C226" s="133">
        <f t="shared" si="33"/>
        <v>0</v>
      </c>
      <c r="X226" s="7">
        <f t="shared" si="26"/>
        <v>0</v>
      </c>
      <c r="Y226" s="7">
        <f t="shared" si="27"/>
        <v>0</v>
      </c>
      <c r="Z226" s="7">
        <f t="shared" si="28"/>
        <v>0</v>
      </c>
      <c r="AA226" s="7">
        <f t="shared" si="29"/>
        <v>0</v>
      </c>
      <c r="AB226" s="72">
        <f t="shared" si="30"/>
        <v>0</v>
      </c>
      <c r="AF226" s="127">
        <f>achats!V224</f>
        <v>0</v>
      </c>
      <c r="AG226" s="127">
        <f t="shared" si="31"/>
        <v>0</v>
      </c>
    </row>
    <row r="227" spans="1:33" x14ac:dyDescent="0.15">
      <c r="A227" s="52">
        <f>'tab bord'!L13</f>
        <v>0</v>
      </c>
      <c r="B227" s="132">
        <f t="shared" si="32"/>
        <v>0</v>
      </c>
      <c r="C227" s="133">
        <f t="shared" si="33"/>
        <v>0</v>
      </c>
      <c r="X227" s="7">
        <f t="shared" si="26"/>
        <v>0</v>
      </c>
      <c r="Y227" s="7">
        <f t="shared" si="27"/>
        <v>0</v>
      </c>
      <c r="Z227" s="7">
        <f t="shared" si="28"/>
        <v>0</v>
      </c>
      <c r="AA227" s="7">
        <f t="shared" si="29"/>
        <v>0</v>
      </c>
      <c r="AB227" s="72">
        <f t="shared" si="30"/>
        <v>0</v>
      </c>
      <c r="AF227" s="127">
        <f>achats!V225</f>
        <v>0</v>
      </c>
      <c r="AG227" s="127">
        <f t="shared" si="31"/>
        <v>0</v>
      </c>
    </row>
    <row r="228" spans="1:33" x14ac:dyDescent="0.15">
      <c r="A228" s="52">
        <f>'tab bord'!L14</f>
        <v>0</v>
      </c>
      <c r="B228" s="132">
        <f t="shared" si="32"/>
        <v>0</v>
      </c>
      <c r="C228" s="133">
        <f t="shared" si="33"/>
        <v>0</v>
      </c>
      <c r="X228" s="7">
        <f t="shared" si="26"/>
        <v>0</v>
      </c>
      <c r="Y228" s="7">
        <f t="shared" si="27"/>
        <v>0</v>
      </c>
      <c r="Z228" s="7">
        <f t="shared" si="28"/>
        <v>0</v>
      </c>
      <c r="AA228" s="7">
        <f t="shared" si="29"/>
        <v>0</v>
      </c>
      <c r="AB228" s="72">
        <f t="shared" si="30"/>
        <v>0</v>
      </c>
      <c r="AF228" s="127">
        <f>achats!V226</f>
        <v>0</v>
      </c>
      <c r="AG228" s="127">
        <f t="shared" si="31"/>
        <v>0</v>
      </c>
    </row>
    <row r="229" spans="1:33" x14ac:dyDescent="0.15">
      <c r="A229" s="52">
        <f>'tab bord'!L15</f>
        <v>0</v>
      </c>
      <c r="B229" s="132">
        <f t="shared" si="32"/>
        <v>0</v>
      </c>
      <c r="C229" s="133">
        <f t="shared" si="33"/>
        <v>0</v>
      </c>
      <c r="X229" s="7">
        <f t="shared" si="26"/>
        <v>0</v>
      </c>
      <c r="Y229" s="7">
        <f t="shared" si="27"/>
        <v>0</v>
      </c>
      <c r="Z229" s="7">
        <f t="shared" si="28"/>
        <v>0</v>
      </c>
      <c r="AA229" s="7">
        <f t="shared" si="29"/>
        <v>0</v>
      </c>
      <c r="AB229" s="72">
        <f t="shared" si="30"/>
        <v>0</v>
      </c>
      <c r="AF229" s="127">
        <f>achats!V227</f>
        <v>0</v>
      </c>
      <c r="AG229" s="127">
        <f t="shared" si="31"/>
        <v>0</v>
      </c>
    </row>
    <row r="230" spans="1:33" x14ac:dyDescent="0.15">
      <c r="A230" s="52">
        <f>'tab bord'!L16</f>
        <v>0</v>
      </c>
      <c r="B230" s="132">
        <f t="shared" si="32"/>
        <v>0</v>
      </c>
      <c r="C230" s="133">
        <f t="shared" si="33"/>
        <v>0</v>
      </c>
      <c r="X230" s="7">
        <f t="shared" si="26"/>
        <v>0</v>
      </c>
      <c r="Y230" s="7">
        <f t="shared" si="27"/>
        <v>0</v>
      </c>
      <c r="Z230" s="7">
        <f t="shared" si="28"/>
        <v>0</v>
      </c>
      <c r="AA230" s="7">
        <f t="shared" si="29"/>
        <v>0</v>
      </c>
      <c r="AB230" s="72">
        <f t="shared" si="30"/>
        <v>0</v>
      </c>
      <c r="AF230" s="127">
        <f>achats!V228</f>
        <v>0</v>
      </c>
      <c r="AG230" s="127">
        <f t="shared" si="31"/>
        <v>0</v>
      </c>
    </row>
    <row r="231" spans="1:33" x14ac:dyDescent="0.15">
      <c r="A231" s="52">
        <f>'tab bord'!L17</f>
        <v>0</v>
      </c>
      <c r="B231" s="132">
        <f t="shared" si="32"/>
        <v>0</v>
      </c>
      <c r="C231" s="133">
        <f t="shared" si="33"/>
        <v>0</v>
      </c>
      <c r="X231" s="7">
        <f t="shared" si="26"/>
        <v>0</v>
      </c>
      <c r="Y231" s="7">
        <f t="shared" si="27"/>
        <v>0</v>
      </c>
      <c r="Z231" s="7">
        <f t="shared" si="28"/>
        <v>0</v>
      </c>
      <c r="AA231" s="7">
        <f t="shared" si="29"/>
        <v>0</v>
      </c>
      <c r="AB231" s="72">
        <f t="shared" si="30"/>
        <v>0</v>
      </c>
      <c r="AF231" s="127">
        <f>achats!V229</f>
        <v>0</v>
      </c>
      <c r="AG231" s="127">
        <f t="shared" si="31"/>
        <v>0</v>
      </c>
    </row>
    <row r="232" spans="1:33" x14ac:dyDescent="0.15">
      <c r="A232" s="52">
        <f>'tab bord'!L18</f>
        <v>0</v>
      </c>
      <c r="B232" s="132">
        <f t="shared" si="32"/>
        <v>0</v>
      </c>
      <c r="C232" s="133">
        <f t="shared" si="33"/>
        <v>0</v>
      </c>
      <c r="X232" s="7">
        <f t="shared" si="26"/>
        <v>0</v>
      </c>
      <c r="Y232" s="7">
        <f t="shared" si="27"/>
        <v>0</v>
      </c>
      <c r="Z232" s="7">
        <f t="shared" si="28"/>
        <v>0</v>
      </c>
      <c r="AA232" s="7">
        <f t="shared" si="29"/>
        <v>0</v>
      </c>
      <c r="AB232" s="72">
        <f t="shared" si="30"/>
        <v>0</v>
      </c>
      <c r="AF232" s="127">
        <f>achats!V230</f>
        <v>0</v>
      </c>
      <c r="AG232" s="127">
        <f t="shared" si="31"/>
        <v>0</v>
      </c>
    </row>
    <row r="233" spans="1:33" x14ac:dyDescent="0.15">
      <c r="A233" s="52">
        <f>'tab bord'!L19</f>
        <v>0</v>
      </c>
      <c r="B233" s="132">
        <f t="shared" si="32"/>
        <v>0</v>
      </c>
      <c r="C233" s="133">
        <f t="shared" si="33"/>
        <v>0</v>
      </c>
      <c r="X233" s="7">
        <f t="shared" si="26"/>
        <v>0</v>
      </c>
      <c r="Y233" s="7">
        <f t="shared" si="27"/>
        <v>0</v>
      </c>
      <c r="Z233" s="7">
        <f t="shared" si="28"/>
        <v>0</v>
      </c>
      <c r="AA233" s="7">
        <f t="shared" si="29"/>
        <v>0</v>
      </c>
      <c r="AB233" s="72">
        <f t="shared" si="30"/>
        <v>0</v>
      </c>
      <c r="AF233" s="127">
        <f>achats!V231</f>
        <v>0</v>
      </c>
      <c r="AG233" s="127">
        <f t="shared" si="31"/>
        <v>0</v>
      </c>
    </row>
    <row r="234" spans="1:33" x14ac:dyDescent="0.15">
      <c r="A234" s="52">
        <f>'tab bord'!L20</f>
        <v>0</v>
      </c>
      <c r="B234" s="132">
        <f t="shared" si="32"/>
        <v>0</v>
      </c>
      <c r="C234" s="133">
        <f t="shared" si="33"/>
        <v>0</v>
      </c>
      <c r="X234" s="7">
        <f t="shared" si="26"/>
        <v>0</v>
      </c>
      <c r="Y234" s="7">
        <f t="shared" si="27"/>
        <v>0</v>
      </c>
      <c r="Z234" s="7">
        <f t="shared" si="28"/>
        <v>0</v>
      </c>
      <c r="AA234" s="7">
        <f t="shared" si="29"/>
        <v>0</v>
      </c>
      <c r="AB234" s="72">
        <f t="shared" si="30"/>
        <v>0</v>
      </c>
      <c r="AF234" s="127">
        <f>achats!V232</f>
        <v>0</v>
      </c>
      <c r="AG234" s="127">
        <f t="shared" si="31"/>
        <v>0</v>
      </c>
    </row>
    <row r="235" spans="1:33" x14ac:dyDescent="0.15">
      <c r="A235" s="52">
        <f>'tab bord'!L21</f>
        <v>0</v>
      </c>
      <c r="B235" s="132">
        <f t="shared" si="32"/>
        <v>0</v>
      </c>
      <c r="C235" s="133">
        <f t="shared" si="33"/>
        <v>0</v>
      </c>
      <c r="X235" s="7">
        <f t="shared" si="26"/>
        <v>0</v>
      </c>
      <c r="Y235" s="7">
        <f t="shared" si="27"/>
        <v>0</v>
      </c>
      <c r="Z235" s="7">
        <f t="shared" si="28"/>
        <v>0</v>
      </c>
      <c r="AA235" s="7">
        <f t="shared" si="29"/>
        <v>0</v>
      </c>
      <c r="AB235" s="72">
        <f t="shared" si="30"/>
        <v>0</v>
      </c>
      <c r="AF235" s="127">
        <f>achats!V233</f>
        <v>0</v>
      </c>
      <c r="AG235" s="127">
        <f t="shared" si="31"/>
        <v>0</v>
      </c>
    </row>
    <row r="236" spans="1:33" x14ac:dyDescent="0.15">
      <c r="A236" s="52">
        <f>'tab bord'!L22</f>
        <v>0</v>
      </c>
      <c r="B236" s="132">
        <f t="shared" si="32"/>
        <v>0</v>
      </c>
      <c r="C236" s="133">
        <f t="shared" si="33"/>
        <v>0</v>
      </c>
      <c r="X236" s="7">
        <f t="shared" si="26"/>
        <v>0</v>
      </c>
      <c r="Y236" s="7">
        <f t="shared" si="27"/>
        <v>0</v>
      </c>
      <c r="Z236" s="7">
        <f t="shared" si="28"/>
        <v>0</v>
      </c>
      <c r="AA236" s="7">
        <f t="shared" si="29"/>
        <v>0</v>
      </c>
      <c r="AB236" s="72">
        <f t="shared" si="30"/>
        <v>0</v>
      </c>
      <c r="AF236" s="127">
        <f>achats!V234</f>
        <v>0</v>
      </c>
      <c r="AG236" s="127">
        <f t="shared" si="31"/>
        <v>0</v>
      </c>
    </row>
    <row r="237" spans="1:33" x14ac:dyDescent="0.15">
      <c r="A237" s="52">
        <f>'tab bord'!L23</f>
        <v>0</v>
      </c>
      <c r="B237" s="132">
        <f t="shared" si="32"/>
        <v>0</v>
      </c>
      <c r="C237" s="133">
        <f t="shared" si="33"/>
        <v>0</v>
      </c>
      <c r="X237" s="7">
        <f t="shared" si="26"/>
        <v>0</v>
      </c>
      <c r="Y237" s="7">
        <f t="shared" si="27"/>
        <v>0</v>
      </c>
      <c r="Z237" s="7">
        <f t="shared" si="28"/>
        <v>0</v>
      </c>
      <c r="AA237" s="7">
        <f t="shared" si="29"/>
        <v>0</v>
      </c>
      <c r="AB237" s="72">
        <f t="shared" si="30"/>
        <v>0</v>
      </c>
      <c r="AF237" s="127">
        <f>achats!V235</f>
        <v>0</v>
      </c>
      <c r="AG237" s="127">
        <f t="shared" si="31"/>
        <v>0</v>
      </c>
    </row>
    <row r="238" spans="1:33" x14ac:dyDescent="0.15">
      <c r="A238" s="52">
        <f>'tab bord'!L24</f>
        <v>0</v>
      </c>
      <c r="B238" s="132">
        <f t="shared" si="32"/>
        <v>0</v>
      </c>
      <c r="C238" s="133">
        <f t="shared" si="33"/>
        <v>0</v>
      </c>
      <c r="X238" s="7">
        <f t="shared" si="26"/>
        <v>0</v>
      </c>
      <c r="Y238" s="7">
        <f t="shared" si="27"/>
        <v>0</v>
      </c>
      <c r="Z238" s="7">
        <f t="shared" si="28"/>
        <v>0</v>
      </c>
      <c r="AA238" s="7">
        <f t="shared" si="29"/>
        <v>0</v>
      </c>
      <c r="AB238" s="72">
        <f t="shared" si="30"/>
        <v>0</v>
      </c>
      <c r="AF238" s="127">
        <f>achats!V236</f>
        <v>0</v>
      </c>
      <c r="AG238" s="127">
        <f t="shared" si="31"/>
        <v>0</v>
      </c>
    </row>
    <row r="239" spans="1:33" x14ac:dyDescent="0.15">
      <c r="A239" s="52">
        <f>'tab bord'!L25</f>
        <v>0</v>
      </c>
      <c r="B239" s="132">
        <f t="shared" si="32"/>
        <v>0</v>
      </c>
      <c r="C239" s="133">
        <f t="shared" si="33"/>
        <v>0</v>
      </c>
      <c r="X239" s="7">
        <f t="shared" si="26"/>
        <v>0</v>
      </c>
      <c r="Y239" s="7">
        <f t="shared" si="27"/>
        <v>0</v>
      </c>
      <c r="Z239" s="7">
        <f t="shared" si="28"/>
        <v>0</v>
      </c>
      <c r="AA239" s="7">
        <f t="shared" si="29"/>
        <v>0</v>
      </c>
      <c r="AB239" s="72">
        <f t="shared" si="30"/>
        <v>0</v>
      </c>
      <c r="AF239" s="127">
        <f>achats!V237</f>
        <v>0</v>
      </c>
      <c r="AG239" s="127">
        <f t="shared" si="31"/>
        <v>0</v>
      </c>
    </row>
    <row r="240" spans="1:33" x14ac:dyDescent="0.15">
      <c r="A240" s="52">
        <f>'tab bord'!L26</f>
        <v>0</v>
      </c>
      <c r="B240" s="132">
        <f t="shared" si="32"/>
        <v>0</v>
      </c>
      <c r="C240" s="133">
        <f t="shared" si="33"/>
        <v>0</v>
      </c>
      <c r="X240" s="7">
        <f t="shared" si="26"/>
        <v>0</v>
      </c>
      <c r="Y240" s="7">
        <f t="shared" si="27"/>
        <v>0</v>
      </c>
      <c r="Z240" s="7">
        <f t="shared" si="28"/>
        <v>0</v>
      </c>
      <c r="AA240" s="7">
        <f t="shared" si="29"/>
        <v>0</v>
      </c>
      <c r="AB240" s="72">
        <f t="shared" si="30"/>
        <v>0</v>
      </c>
      <c r="AF240" s="127">
        <f>achats!V238</f>
        <v>0</v>
      </c>
      <c r="AG240" s="127">
        <f t="shared" si="31"/>
        <v>0</v>
      </c>
    </row>
    <row r="241" spans="1:33" x14ac:dyDescent="0.15">
      <c r="A241" s="52">
        <f>'tab bord'!L27</f>
        <v>0</v>
      </c>
      <c r="B241" s="132">
        <f t="shared" si="32"/>
        <v>0</v>
      </c>
      <c r="C241" s="133">
        <f t="shared" si="33"/>
        <v>0</v>
      </c>
      <c r="X241" s="7">
        <f t="shared" si="26"/>
        <v>0</v>
      </c>
      <c r="Y241" s="7">
        <f t="shared" si="27"/>
        <v>0</v>
      </c>
      <c r="Z241" s="7">
        <f t="shared" si="28"/>
        <v>0</v>
      </c>
      <c r="AA241" s="7">
        <f t="shared" si="29"/>
        <v>0</v>
      </c>
      <c r="AB241" s="72">
        <f t="shared" si="30"/>
        <v>0</v>
      </c>
      <c r="AF241" s="127">
        <f>achats!V239</f>
        <v>0</v>
      </c>
      <c r="AG241" s="127">
        <f t="shared" si="31"/>
        <v>0</v>
      </c>
    </row>
    <row r="242" spans="1:33" x14ac:dyDescent="0.15">
      <c r="A242" s="52">
        <f>'tab bord'!L28</f>
        <v>0</v>
      </c>
      <c r="B242" s="132">
        <f t="shared" si="32"/>
        <v>0</v>
      </c>
      <c r="C242" s="133">
        <f t="shared" si="33"/>
        <v>0</v>
      </c>
      <c r="X242" s="7">
        <f t="shared" si="26"/>
        <v>0</v>
      </c>
      <c r="Y242" s="7">
        <f t="shared" si="27"/>
        <v>0</v>
      </c>
      <c r="Z242" s="7">
        <f t="shared" si="28"/>
        <v>0</v>
      </c>
      <c r="AA242" s="7">
        <f t="shared" si="29"/>
        <v>0</v>
      </c>
      <c r="AB242" s="72">
        <f t="shared" si="30"/>
        <v>0</v>
      </c>
      <c r="AF242" s="127">
        <f>achats!V240</f>
        <v>0</v>
      </c>
      <c r="AG242" s="127">
        <f t="shared" si="31"/>
        <v>0</v>
      </c>
    </row>
    <row r="243" spans="1:33" x14ac:dyDescent="0.15">
      <c r="A243" s="52">
        <f>'tab bord'!L29</f>
        <v>0</v>
      </c>
      <c r="B243" s="132">
        <f t="shared" si="32"/>
        <v>0</v>
      </c>
      <c r="C243" s="133">
        <f t="shared" si="33"/>
        <v>0</v>
      </c>
      <c r="X243" s="7">
        <f t="shared" si="26"/>
        <v>0</v>
      </c>
      <c r="Y243" s="7">
        <f t="shared" si="27"/>
        <v>0</v>
      </c>
      <c r="Z243" s="7">
        <f t="shared" si="28"/>
        <v>0</v>
      </c>
      <c r="AA243" s="7">
        <f t="shared" si="29"/>
        <v>0</v>
      </c>
      <c r="AB243" s="72">
        <f t="shared" si="30"/>
        <v>0</v>
      </c>
      <c r="AF243" s="127">
        <f>achats!V241</f>
        <v>0</v>
      </c>
      <c r="AG243" s="127">
        <f t="shared" si="31"/>
        <v>0</v>
      </c>
    </row>
    <row r="244" spans="1:33" x14ac:dyDescent="0.15">
      <c r="A244" s="52">
        <f>'tab bord'!L30</f>
        <v>0</v>
      </c>
      <c r="B244" s="132">
        <f t="shared" si="32"/>
        <v>0</v>
      </c>
      <c r="C244" s="133">
        <f t="shared" si="33"/>
        <v>0</v>
      </c>
      <c r="X244" s="7">
        <f t="shared" si="26"/>
        <v>0</v>
      </c>
      <c r="Y244" s="7">
        <f t="shared" si="27"/>
        <v>0</v>
      </c>
      <c r="Z244" s="7">
        <f t="shared" si="28"/>
        <v>0</v>
      </c>
      <c r="AA244" s="7">
        <f t="shared" si="29"/>
        <v>0</v>
      </c>
      <c r="AB244" s="72">
        <f t="shared" si="30"/>
        <v>0</v>
      </c>
      <c r="AF244" s="127">
        <f>achats!V242</f>
        <v>0</v>
      </c>
      <c r="AG244" s="127">
        <f t="shared" si="31"/>
        <v>0</v>
      </c>
    </row>
    <row r="245" spans="1:33" x14ac:dyDescent="0.15">
      <c r="A245" s="52">
        <f>'tab bord'!L31</f>
        <v>0</v>
      </c>
      <c r="B245" s="132">
        <f t="shared" si="32"/>
        <v>0</v>
      </c>
      <c r="C245" s="133">
        <f t="shared" si="33"/>
        <v>0</v>
      </c>
      <c r="X245" s="7">
        <f t="shared" si="26"/>
        <v>0</v>
      </c>
      <c r="Y245" s="7">
        <f t="shared" si="27"/>
        <v>0</v>
      </c>
      <c r="Z245" s="7">
        <f t="shared" si="28"/>
        <v>0</v>
      </c>
      <c r="AA245" s="7">
        <f t="shared" si="29"/>
        <v>0</v>
      </c>
      <c r="AB245" s="72">
        <f t="shared" si="30"/>
        <v>0</v>
      </c>
      <c r="AF245" s="127">
        <f>achats!V243</f>
        <v>0</v>
      </c>
      <c r="AG245" s="127">
        <f t="shared" si="31"/>
        <v>0</v>
      </c>
    </row>
    <row r="246" spans="1:33" x14ac:dyDescent="0.15">
      <c r="A246" s="52">
        <f>'tab bord'!L32</f>
        <v>0</v>
      </c>
      <c r="B246" s="132">
        <f t="shared" si="32"/>
        <v>0</v>
      </c>
      <c r="C246" s="133">
        <f t="shared" si="33"/>
        <v>0</v>
      </c>
      <c r="X246" s="7">
        <f t="shared" si="26"/>
        <v>0</v>
      </c>
      <c r="Y246" s="7">
        <f t="shared" si="27"/>
        <v>0</v>
      </c>
      <c r="Z246" s="7">
        <f t="shared" si="28"/>
        <v>0</v>
      </c>
      <c r="AA246" s="7">
        <f t="shared" si="29"/>
        <v>0</v>
      </c>
      <c r="AB246" s="72">
        <f t="shared" si="30"/>
        <v>0</v>
      </c>
      <c r="AF246" s="127">
        <f>achats!V244</f>
        <v>0</v>
      </c>
      <c r="AG246" s="127">
        <f t="shared" si="31"/>
        <v>0</v>
      </c>
    </row>
    <row r="247" spans="1:33" x14ac:dyDescent="0.15">
      <c r="A247" s="52">
        <f>'tab bord'!L33</f>
        <v>0</v>
      </c>
      <c r="B247" s="132">
        <f t="shared" si="32"/>
        <v>0</v>
      </c>
      <c r="C247" s="133">
        <f t="shared" si="33"/>
        <v>0</v>
      </c>
      <c r="X247" s="7">
        <f t="shared" si="26"/>
        <v>0</v>
      </c>
      <c r="Y247" s="7">
        <f t="shared" si="27"/>
        <v>0</v>
      </c>
      <c r="Z247" s="7">
        <f t="shared" si="28"/>
        <v>0</v>
      </c>
      <c r="AA247" s="7">
        <f t="shared" si="29"/>
        <v>0</v>
      </c>
      <c r="AB247" s="72">
        <f t="shared" si="30"/>
        <v>0</v>
      </c>
      <c r="AF247" s="127">
        <f>achats!V245</f>
        <v>0</v>
      </c>
      <c r="AG247" s="127">
        <f t="shared" si="31"/>
        <v>0</v>
      </c>
    </row>
    <row r="248" spans="1:33" x14ac:dyDescent="0.15">
      <c r="A248" s="52">
        <f>'tab bord'!L34</f>
        <v>0</v>
      </c>
      <c r="B248" s="132">
        <f t="shared" si="32"/>
        <v>0</v>
      </c>
      <c r="C248" s="133">
        <f t="shared" si="33"/>
        <v>0</v>
      </c>
      <c r="X248" s="7">
        <f t="shared" si="26"/>
        <v>0</v>
      </c>
      <c r="Y248" s="7">
        <f t="shared" si="27"/>
        <v>0</v>
      </c>
      <c r="Z248" s="7">
        <f t="shared" si="28"/>
        <v>0</v>
      </c>
      <c r="AA248" s="7">
        <f t="shared" si="29"/>
        <v>0</v>
      </c>
      <c r="AB248" s="72">
        <f t="shared" si="30"/>
        <v>0</v>
      </c>
      <c r="AF248" s="127">
        <f>achats!V246</f>
        <v>0</v>
      </c>
      <c r="AG248" s="127">
        <f t="shared" si="31"/>
        <v>0</v>
      </c>
    </row>
    <row r="249" spans="1:33" x14ac:dyDescent="0.15">
      <c r="A249" s="52">
        <f>'tab bord'!L35</f>
        <v>0</v>
      </c>
      <c r="B249" s="132">
        <f t="shared" si="32"/>
        <v>0</v>
      </c>
      <c r="C249" s="133">
        <f t="shared" si="33"/>
        <v>0</v>
      </c>
      <c r="X249" s="7">
        <f t="shared" si="26"/>
        <v>0</v>
      </c>
      <c r="Y249" s="7">
        <f t="shared" si="27"/>
        <v>0</v>
      </c>
      <c r="Z249" s="7">
        <f t="shared" si="28"/>
        <v>0</v>
      </c>
      <c r="AA249" s="7">
        <f t="shared" si="29"/>
        <v>0</v>
      </c>
      <c r="AB249" s="72">
        <f t="shared" si="30"/>
        <v>0</v>
      </c>
      <c r="AF249" s="127">
        <f>achats!V247</f>
        <v>0</v>
      </c>
      <c r="AG249" s="127">
        <f t="shared" si="31"/>
        <v>0</v>
      </c>
    </row>
    <row r="250" spans="1:33" x14ac:dyDescent="0.15">
      <c r="A250" s="52">
        <f>'tab bord'!L36</f>
        <v>0</v>
      </c>
      <c r="B250" s="132">
        <f t="shared" si="32"/>
        <v>0</v>
      </c>
      <c r="C250" s="133">
        <f t="shared" si="33"/>
        <v>0</v>
      </c>
      <c r="X250" s="7">
        <f t="shared" si="26"/>
        <v>0</v>
      </c>
      <c r="Y250" s="7">
        <f t="shared" si="27"/>
        <v>0</v>
      </c>
      <c r="Z250" s="7">
        <f t="shared" si="28"/>
        <v>0</v>
      </c>
      <c r="AA250" s="7">
        <f t="shared" si="29"/>
        <v>0</v>
      </c>
      <c r="AB250" s="72">
        <f t="shared" si="30"/>
        <v>0</v>
      </c>
      <c r="AF250" s="127">
        <f>achats!V248</f>
        <v>0</v>
      </c>
      <c r="AG250" s="127">
        <f t="shared" si="31"/>
        <v>0</v>
      </c>
    </row>
    <row r="251" spans="1:33" x14ac:dyDescent="0.15">
      <c r="A251" s="52">
        <f>'tab bord'!L37</f>
        <v>0</v>
      </c>
      <c r="B251" s="132">
        <f t="shared" si="32"/>
        <v>0</v>
      </c>
      <c r="C251" s="133">
        <f t="shared" si="33"/>
        <v>0</v>
      </c>
      <c r="X251" s="7">
        <f t="shared" si="26"/>
        <v>0</v>
      </c>
      <c r="Y251" s="7">
        <f t="shared" si="27"/>
        <v>0</v>
      </c>
      <c r="Z251" s="7">
        <f t="shared" si="28"/>
        <v>0</v>
      </c>
      <c r="AA251" s="7">
        <f t="shared" si="29"/>
        <v>0</v>
      </c>
      <c r="AB251" s="72">
        <f t="shared" si="30"/>
        <v>0</v>
      </c>
      <c r="AF251" s="127">
        <f>achats!V249</f>
        <v>0</v>
      </c>
      <c r="AG251" s="127">
        <f t="shared" si="31"/>
        <v>0</v>
      </c>
    </row>
    <row r="252" spans="1:33" x14ac:dyDescent="0.15">
      <c r="A252" s="52">
        <f>'tab bord'!L38</f>
        <v>0</v>
      </c>
      <c r="B252" s="132">
        <f t="shared" si="32"/>
        <v>0</v>
      </c>
      <c r="C252" s="133">
        <f t="shared" si="33"/>
        <v>0</v>
      </c>
      <c r="X252" s="7">
        <f t="shared" si="26"/>
        <v>0</v>
      </c>
      <c r="Y252" s="7">
        <f t="shared" si="27"/>
        <v>0</v>
      </c>
      <c r="Z252" s="7">
        <f t="shared" si="28"/>
        <v>0</v>
      </c>
      <c r="AA252" s="7">
        <f t="shared" si="29"/>
        <v>0</v>
      </c>
      <c r="AB252" s="72">
        <f t="shared" si="30"/>
        <v>0</v>
      </c>
      <c r="AF252" s="127">
        <f>achats!V250</f>
        <v>0</v>
      </c>
      <c r="AG252" s="127">
        <f t="shared" si="31"/>
        <v>0</v>
      </c>
    </row>
    <row r="253" spans="1:33" x14ac:dyDescent="0.15">
      <c r="A253" s="52">
        <f>'tab bord'!L39</f>
        <v>0</v>
      </c>
      <c r="B253" s="132">
        <f t="shared" si="32"/>
        <v>0</v>
      </c>
      <c r="C253" s="133">
        <f t="shared" si="33"/>
        <v>0</v>
      </c>
      <c r="X253" s="7">
        <f t="shared" si="26"/>
        <v>0</v>
      </c>
      <c r="Y253" s="7">
        <f t="shared" si="27"/>
        <v>0</v>
      </c>
      <c r="Z253" s="7">
        <f t="shared" si="28"/>
        <v>0</v>
      </c>
      <c r="AA253" s="7">
        <f t="shared" si="29"/>
        <v>0</v>
      </c>
      <c r="AB253" s="72">
        <f t="shared" si="30"/>
        <v>0</v>
      </c>
      <c r="AF253" s="127">
        <f>achats!V251</f>
        <v>0</v>
      </c>
      <c r="AG253" s="127">
        <f t="shared" si="31"/>
        <v>0</v>
      </c>
    </row>
    <row r="254" spans="1:33" x14ac:dyDescent="0.15">
      <c r="A254" s="52">
        <f>'tab bord'!L40</f>
        <v>0</v>
      </c>
      <c r="B254" s="132">
        <f t="shared" si="32"/>
        <v>0</v>
      </c>
      <c r="C254" s="133">
        <f t="shared" si="33"/>
        <v>0</v>
      </c>
      <c r="X254" s="7">
        <f t="shared" si="26"/>
        <v>0</v>
      </c>
      <c r="Y254" s="7">
        <f t="shared" si="27"/>
        <v>0</v>
      </c>
      <c r="Z254" s="7">
        <f t="shared" si="28"/>
        <v>0</v>
      </c>
      <c r="AA254" s="7">
        <f t="shared" si="29"/>
        <v>0</v>
      </c>
      <c r="AB254" s="72">
        <f t="shared" si="30"/>
        <v>0</v>
      </c>
      <c r="AF254" s="127">
        <f>achats!V252</f>
        <v>0</v>
      </c>
      <c r="AG254" s="127">
        <f t="shared" si="31"/>
        <v>0</v>
      </c>
    </row>
    <row r="255" spans="1:33" x14ac:dyDescent="0.15">
      <c r="A255" s="52">
        <f>'tab bord'!L41</f>
        <v>0</v>
      </c>
      <c r="B255" s="132">
        <f t="shared" si="32"/>
        <v>0</v>
      </c>
      <c r="C255" s="133">
        <f t="shared" si="33"/>
        <v>0</v>
      </c>
      <c r="X255" s="7">
        <f t="shared" si="26"/>
        <v>0</v>
      </c>
      <c r="Y255" s="7">
        <f t="shared" si="27"/>
        <v>0</v>
      </c>
      <c r="Z255" s="7">
        <f t="shared" si="28"/>
        <v>0</v>
      </c>
      <c r="AA255" s="7">
        <f t="shared" si="29"/>
        <v>0</v>
      </c>
      <c r="AB255" s="72">
        <f t="shared" si="30"/>
        <v>0</v>
      </c>
      <c r="AF255" s="127">
        <f>achats!V253</f>
        <v>0</v>
      </c>
      <c r="AG255" s="127">
        <f t="shared" si="31"/>
        <v>0</v>
      </c>
    </row>
    <row r="256" spans="1:33" x14ac:dyDescent="0.15">
      <c r="A256" s="52">
        <f>'tab bord'!L42</f>
        <v>0</v>
      </c>
      <c r="B256" s="132">
        <f t="shared" si="32"/>
        <v>0</v>
      </c>
      <c r="C256" s="133">
        <f t="shared" si="33"/>
        <v>0</v>
      </c>
      <c r="X256" s="7">
        <f t="shared" si="26"/>
        <v>0</v>
      </c>
      <c r="Y256" s="7">
        <f t="shared" si="27"/>
        <v>0</v>
      </c>
      <c r="Z256" s="7">
        <f t="shared" si="28"/>
        <v>0</v>
      </c>
      <c r="AA256" s="7">
        <f t="shared" si="29"/>
        <v>0</v>
      </c>
      <c r="AB256" s="72">
        <f t="shared" si="30"/>
        <v>0</v>
      </c>
      <c r="AF256" s="127">
        <f>achats!V254</f>
        <v>0</v>
      </c>
      <c r="AG256" s="127">
        <f t="shared" si="31"/>
        <v>0</v>
      </c>
    </row>
    <row r="257" spans="1:33" x14ac:dyDescent="0.15">
      <c r="A257" s="52">
        <f>'tab bord'!L43</f>
        <v>0</v>
      </c>
      <c r="B257" s="132">
        <f t="shared" si="32"/>
        <v>0</v>
      </c>
      <c r="C257" s="133">
        <f t="shared" si="33"/>
        <v>0</v>
      </c>
      <c r="X257" s="7">
        <f t="shared" si="26"/>
        <v>0</v>
      </c>
      <c r="Y257" s="7">
        <f t="shared" si="27"/>
        <v>0</v>
      </c>
      <c r="Z257" s="7">
        <f t="shared" si="28"/>
        <v>0</v>
      </c>
      <c r="AA257" s="7">
        <f t="shared" si="29"/>
        <v>0</v>
      </c>
      <c r="AB257" s="72">
        <f t="shared" si="30"/>
        <v>0</v>
      </c>
      <c r="AF257" s="127">
        <f>achats!V255</f>
        <v>0</v>
      </c>
      <c r="AG257" s="127">
        <f t="shared" si="31"/>
        <v>0</v>
      </c>
    </row>
    <row r="258" spans="1:33" x14ac:dyDescent="0.15">
      <c r="A258" s="52">
        <f>'tab bord'!L44</f>
        <v>0</v>
      </c>
      <c r="B258" s="132">
        <f t="shared" si="32"/>
        <v>0</v>
      </c>
      <c r="C258" s="133">
        <f t="shared" si="33"/>
        <v>0</v>
      </c>
      <c r="X258" s="7">
        <f t="shared" si="26"/>
        <v>0</v>
      </c>
      <c r="Y258" s="7">
        <f t="shared" si="27"/>
        <v>0</v>
      </c>
      <c r="Z258" s="7">
        <f t="shared" si="28"/>
        <v>0</v>
      </c>
      <c r="AA258" s="7">
        <f t="shared" si="29"/>
        <v>0</v>
      </c>
      <c r="AB258" s="72">
        <f t="shared" si="30"/>
        <v>0</v>
      </c>
      <c r="AF258" s="127">
        <f>achats!V256</f>
        <v>0</v>
      </c>
      <c r="AG258" s="127">
        <f t="shared" si="31"/>
        <v>0</v>
      </c>
    </row>
    <row r="259" spans="1:33" x14ac:dyDescent="0.15">
      <c r="A259" s="52">
        <f>'tab bord'!L45</f>
        <v>0</v>
      </c>
      <c r="B259" s="132">
        <f t="shared" si="32"/>
        <v>0</v>
      </c>
      <c r="C259" s="133">
        <f t="shared" si="33"/>
        <v>0</v>
      </c>
      <c r="X259" s="7">
        <f t="shared" si="26"/>
        <v>0</v>
      </c>
      <c r="Y259" s="7">
        <f t="shared" si="27"/>
        <v>0</v>
      </c>
      <c r="Z259" s="7">
        <f t="shared" si="28"/>
        <v>0</v>
      </c>
      <c r="AA259" s="7">
        <f t="shared" si="29"/>
        <v>0</v>
      </c>
      <c r="AB259" s="72">
        <f t="shared" si="30"/>
        <v>0</v>
      </c>
      <c r="AF259" s="127">
        <f>achats!V257</f>
        <v>0</v>
      </c>
      <c r="AG259" s="127">
        <f t="shared" si="31"/>
        <v>0</v>
      </c>
    </row>
    <row r="260" spans="1:33" x14ac:dyDescent="0.15">
      <c r="A260" s="52">
        <f>'tab bord'!L46</f>
        <v>0</v>
      </c>
      <c r="B260" s="132">
        <f t="shared" si="32"/>
        <v>0</v>
      </c>
      <c r="C260" s="133">
        <f t="shared" si="33"/>
        <v>0</v>
      </c>
      <c r="X260" s="7">
        <f t="shared" si="26"/>
        <v>0</v>
      </c>
      <c r="Y260" s="7">
        <f t="shared" si="27"/>
        <v>0</v>
      </c>
      <c r="Z260" s="7">
        <f t="shared" si="28"/>
        <v>0</v>
      </c>
      <c r="AA260" s="7">
        <f t="shared" si="29"/>
        <v>0</v>
      </c>
      <c r="AB260" s="72">
        <f t="shared" si="30"/>
        <v>0</v>
      </c>
      <c r="AF260" s="127">
        <f>achats!V258</f>
        <v>0</v>
      </c>
      <c r="AG260" s="127">
        <f t="shared" si="31"/>
        <v>0</v>
      </c>
    </row>
    <row r="261" spans="1:33" x14ac:dyDescent="0.15">
      <c r="A261" s="52">
        <f>'tab bord'!L47</f>
        <v>0</v>
      </c>
      <c r="B261" s="132">
        <f t="shared" si="32"/>
        <v>0</v>
      </c>
      <c r="C261" s="133">
        <f t="shared" si="33"/>
        <v>0</v>
      </c>
      <c r="X261" s="7">
        <f t="shared" ref="X261:X324" si="34">A475</f>
        <v>0</v>
      </c>
      <c r="Y261" s="7">
        <f t="shared" ref="Y261:Y324" si="35">SUMIF(E:E,A475,D:D)</f>
        <v>0</v>
      </c>
      <c r="Z261" s="7">
        <f t="shared" ref="Z261:Z324" si="36">SUMIF(M:M,A475,L:L)</f>
        <v>0</v>
      </c>
      <c r="AA261" s="7">
        <f t="shared" ref="AA261:AA324" si="37">SUM(Y261:Z261)</f>
        <v>0</v>
      </c>
      <c r="AB261" s="72">
        <f t="shared" ref="AB261:AB324" si="38">AA261/$AD$4</f>
        <v>0</v>
      </c>
      <c r="AF261" s="127">
        <f>achats!V259</f>
        <v>0</v>
      </c>
      <c r="AG261" s="127">
        <f t="shared" si="31"/>
        <v>0</v>
      </c>
    </row>
    <row r="262" spans="1:33" x14ac:dyDescent="0.15">
      <c r="A262" s="52">
        <f>'tab bord'!L48</f>
        <v>0</v>
      </c>
      <c r="B262" s="132">
        <f t="shared" si="32"/>
        <v>0</v>
      </c>
      <c r="C262" s="133">
        <f t="shared" si="33"/>
        <v>0</v>
      </c>
      <c r="X262" s="7">
        <f t="shared" si="34"/>
        <v>0</v>
      </c>
      <c r="Y262" s="7">
        <f t="shared" si="35"/>
        <v>0</v>
      </c>
      <c r="Z262" s="7">
        <f t="shared" si="36"/>
        <v>0</v>
      </c>
      <c r="AA262" s="7">
        <f t="shared" si="37"/>
        <v>0</v>
      </c>
      <c r="AB262" s="72">
        <f t="shared" si="38"/>
        <v>0</v>
      </c>
      <c r="AF262" s="127">
        <f>achats!V260</f>
        <v>0</v>
      </c>
      <c r="AG262" s="127">
        <f t="shared" ref="AG262:AG325" si="39">(SUMIF(F:F,AF262,G:G))+(SUMIF(N:N,AF262,O:O))</f>
        <v>0</v>
      </c>
    </row>
    <row r="263" spans="1:33" x14ac:dyDescent="0.15">
      <c r="A263" s="52">
        <f>'tab bord'!L49</f>
        <v>0</v>
      </c>
      <c r="B263" s="132">
        <f t="shared" si="32"/>
        <v>0</v>
      </c>
      <c r="C263" s="133">
        <f t="shared" si="33"/>
        <v>0</v>
      </c>
      <c r="X263" s="7">
        <f t="shared" si="34"/>
        <v>0</v>
      </c>
      <c r="Y263" s="7">
        <f t="shared" si="35"/>
        <v>0</v>
      </c>
      <c r="Z263" s="7">
        <f t="shared" si="36"/>
        <v>0</v>
      </c>
      <c r="AA263" s="7">
        <f t="shared" si="37"/>
        <v>0</v>
      </c>
      <c r="AB263" s="72">
        <f t="shared" si="38"/>
        <v>0</v>
      </c>
      <c r="AF263" s="127">
        <f>achats!V261</f>
        <v>0</v>
      </c>
      <c r="AG263" s="127">
        <f t="shared" si="39"/>
        <v>0</v>
      </c>
    </row>
    <row r="264" spans="1:33" x14ac:dyDescent="0.15">
      <c r="A264" s="52">
        <f>'tab bord'!L50</f>
        <v>0</v>
      </c>
      <c r="B264" s="132">
        <f t="shared" si="32"/>
        <v>0</v>
      </c>
      <c r="C264" s="133">
        <f t="shared" si="33"/>
        <v>0</v>
      </c>
      <c r="X264" s="7">
        <f t="shared" si="34"/>
        <v>0</v>
      </c>
      <c r="Y264" s="7">
        <f t="shared" si="35"/>
        <v>0</v>
      </c>
      <c r="Z264" s="7">
        <f t="shared" si="36"/>
        <v>0</v>
      </c>
      <c r="AA264" s="7">
        <f t="shared" si="37"/>
        <v>0</v>
      </c>
      <c r="AB264" s="72">
        <f t="shared" si="38"/>
        <v>0</v>
      </c>
      <c r="AF264" s="127">
        <f>achats!V262</f>
        <v>0</v>
      </c>
      <c r="AG264" s="127">
        <f t="shared" si="39"/>
        <v>0</v>
      </c>
    </row>
    <row r="265" spans="1:33" x14ac:dyDescent="0.15">
      <c r="A265" s="52">
        <f>'tab bord'!L51</f>
        <v>0</v>
      </c>
      <c r="B265" s="132">
        <f t="shared" si="32"/>
        <v>0</v>
      </c>
      <c r="C265" s="133">
        <f t="shared" si="33"/>
        <v>0</v>
      </c>
      <c r="X265" s="7">
        <f t="shared" si="34"/>
        <v>0</v>
      </c>
      <c r="Y265" s="7">
        <f t="shared" si="35"/>
        <v>0</v>
      </c>
      <c r="Z265" s="7">
        <f t="shared" si="36"/>
        <v>0</v>
      </c>
      <c r="AA265" s="7">
        <f t="shared" si="37"/>
        <v>0</v>
      </c>
      <c r="AB265" s="72">
        <f t="shared" si="38"/>
        <v>0</v>
      </c>
      <c r="AF265" s="127">
        <f>achats!V263</f>
        <v>0</v>
      </c>
      <c r="AG265" s="127">
        <f t="shared" si="39"/>
        <v>0</v>
      </c>
    </row>
    <row r="266" spans="1:33" x14ac:dyDescent="0.15">
      <c r="A266" s="52">
        <f>'tab bord'!L52</f>
        <v>0</v>
      </c>
      <c r="B266" s="132">
        <f t="shared" si="32"/>
        <v>0</v>
      </c>
      <c r="C266" s="133">
        <f t="shared" si="33"/>
        <v>0</v>
      </c>
      <c r="X266" s="7">
        <f t="shared" si="34"/>
        <v>0</v>
      </c>
      <c r="Y266" s="7">
        <f t="shared" si="35"/>
        <v>0</v>
      </c>
      <c r="Z266" s="7">
        <f t="shared" si="36"/>
        <v>0</v>
      </c>
      <c r="AA266" s="7">
        <f t="shared" si="37"/>
        <v>0</v>
      </c>
      <c r="AB266" s="72">
        <f t="shared" si="38"/>
        <v>0</v>
      </c>
      <c r="AF266" s="127">
        <f>achats!V264</f>
        <v>0</v>
      </c>
      <c r="AG266" s="127">
        <f t="shared" si="39"/>
        <v>0</v>
      </c>
    </row>
    <row r="267" spans="1:33" x14ac:dyDescent="0.15">
      <c r="A267" s="52">
        <f>'tab bord'!L53</f>
        <v>0</v>
      </c>
      <c r="B267" s="132">
        <f t="shared" si="32"/>
        <v>0</v>
      </c>
      <c r="C267" s="133">
        <f t="shared" si="33"/>
        <v>0</v>
      </c>
      <c r="X267" s="7">
        <f t="shared" si="34"/>
        <v>0</v>
      </c>
      <c r="Y267" s="7">
        <f t="shared" si="35"/>
        <v>0</v>
      </c>
      <c r="Z267" s="7">
        <f t="shared" si="36"/>
        <v>0</v>
      </c>
      <c r="AA267" s="7">
        <f t="shared" si="37"/>
        <v>0</v>
      </c>
      <c r="AB267" s="72">
        <f t="shared" si="38"/>
        <v>0</v>
      </c>
      <c r="AF267" s="127">
        <f>achats!V265</f>
        <v>0</v>
      </c>
      <c r="AG267" s="127">
        <f t="shared" si="39"/>
        <v>0</v>
      </c>
    </row>
    <row r="268" spans="1:33" x14ac:dyDescent="0.15">
      <c r="A268" s="52">
        <f>'tab bord'!L54</f>
        <v>0</v>
      </c>
      <c r="B268" s="132">
        <f t="shared" si="32"/>
        <v>0</v>
      </c>
      <c r="C268" s="133">
        <f t="shared" si="33"/>
        <v>0</v>
      </c>
      <c r="X268" s="7">
        <f t="shared" si="34"/>
        <v>0</v>
      </c>
      <c r="Y268" s="7">
        <f t="shared" si="35"/>
        <v>0</v>
      </c>
      <c r="Z268" s="7">
        <f t="shared" si="36"/>
        <v>0</v>
      </c>
      <c r="AA268" s="7">
        <f t="shared" si="37"/>
        <v>0</v>
      </c>
      <c r="AB268" s="72">
        <f t="shared" si="38"/>
        <v>0</v>
      </c>
      <c r="AF268" s="127">
        <f>achats!V266</f>
        <v>0</v>
      </c>
      <c r="AG268" s="127">
        <f t="shared" si="39"/>
        <v>0</v>
      </c>
    </row>
    <row r="269" spans="1:33" x14ac:dyDescent="0.15">
      <c r="A269" s="52">
        <f>'tab bord'!L55</f>
        <v>0</v>
      </c>
      <c r="B269" s="132">
        <f t="shared" si="32"/>
        <v>0</v>
      </c>
      <c r="C269" s="133">
        <f t="shared" si="33"/>
        <v>0</v>
      </c>
      <c r="X269" s="7">
        <f t="shared" si="34"/>
        <v>0</v>
      </c>
      <c r="Y269" s="7">
        <f t="shared" si="35"/>
        <v>0</v>
      </c>
      <c r="Z269" s="7">
        <f t="shared" si="36"/>
        <v>0</v>
      </c>
      <c r="AA269" s="7">
        <f t="shared" si="37"/>
        <v>0</v>
      </c>
      <c r="AB269" s="72">
        <f t="shared" si="38"/>
        <v>0</v>
      </c>
      <c r="AF269" s="127">
        <f>achats!V267</f>
        <v>0</v>
      </c>
      <c r="AG269" s="127">
        <f t="shared" si="39"/>
        <v>0</v>
      </c>
    </row>
    <row r="270" spans="1:33" x14ac:dyDescent="0.15">
      <c r="A270" s="52">
        <f>'tab bord'!L56</f>
        <v>0</v>
      </c>
      <c r="B270" s="132">
        <f t="shared" si="32"/>
        <v>0</v>
      </c>
      <c r="C270" s="133">
        <f t="shared" si="33"/>
        <v>0</v>
      </c>
      <c r="X270" s="7">
        <f t="shared" si="34"/>
        <v>0</v>
      </c>
      <c r="Y270" s="7">
        <f t="shared" si="35"/>
        <v>0</v>
      </c>
      <c r="Z270" s="7">
        <f t="shared" si="36"/>
        <v>0</v>
      </c>
      <c r="AA270" s="7">
        <f t="shared" si="37"/>
        <v>0</v>
      </c>
      <c r="AB270" s="72">
        <f t="shared" si="38"/>
        <v>0</v>
      </c>
      <c r="AF270" s="127">
        <f>achats!V268</f>
        <v>0</v>
      </c>
      <c r="AG270" s="127">
        <f t="shared" si="39"/>
        <v>0</v>
      </c>
    </row>
    <row r="271" spans="1:33" x14ac:dyDescent="0.15">
      <c r="A271" s="52">
        <f>'tab bord'!L57</f>
        <v>0</v>
      </c>
      <c r="B271" s="132">
        <f t="shared" si="32"/>
        <v>0</v>
      </c>
      <c r="C271" s="133">
        <f t="shared" si="33"/>
        <v>0</v>
      </c>
      <c r="X271" s="7">
        <f t="shared" si="34"/>
        <v>0</v>
      </c>
      <c r="Y271" s="7">
        <f t="shared" si="35"/>
        <v>0</v>
      </c>
      <c r="Z271" s="7">
        <f t="shared" si="36"/>
        <v>0</v>
      </c>
      <c r="AA271" s="7">
        <f t="shared" si="37"/>
        <v>0</v>
      </c>
      <c r="AB271" s="72">
        <f t="shared" si="38"/>
        <v>0</v>
      </c>
      <c r="AF271" s="127">
        <f>achats!V269</f>
        <v>0</v>
      </c>
      <c r="AG271" s="127">
        <f t="shared" si="39"/>
        <v>0</v>
      </c>
    </row>
    <row r="272" spans="1:33" x14ac:dyDescent="0.15">
      <c r="A272" s="52">
        <f>'tab bord'!L58</f>
        <v>0</v>
      </c>
      <c r="B272" s="132">
        <f t="shared" si="32"/>
        <v>0</v>
      </c>
      <c r="C272" s="133">
        <f t="shared" si="33"/>
        <v>0</v>
      </c>
      <c r="X272" s="7">
        <f t="shared" si="34"/>
        <v>0</v>
      </c>
      <c r="Y272" s="7">
        <f t="shared" si="35"/>
        <v>0</v>
      </c>
      <c r="Z272" s="7">
        <f t="shared" si="36"/>
        <v>0</v>
      </c>
      <c r="AA272" s="7">
        <f t="shared" si="37"/>
        <v>0</v>
      </c>
      <c r="AB272" s="72">
        <f t="shared" si="38"/>
        <v>0</v>
      </c>
      <c r="AF272" s="127">
        <f>achats!V270</f>
        <v>0</v>
      </c>
      <c r="AG272" s="127">
        <f t="shared" si="39"/>
        <v>0</v>
      </c>
    </row>
    <row r="273" spans="1:33" x14ac:dyDescent="0.15">
      <c r="A273" s="52">
        <f>'tab bord'!L59</f>
        <v>0</v>
      </c>
      <c r="B273" s="132">
        <f t="shared" si="32"/>
        <v>0</v>
      </c>
      <c r="C273" s="133">
        <f t="shared" si="33"/>
        <v>0</v>
      </c>
      <c r="X273" s="7">
        <f t="shared" si="34"/>
        <v>0</v>
      </c>
      <c r="Y273" s="7">
        <f t="shared" si="35"/>
        <v>0</v>
      </c>
      <c r="Z273" s="7">
        <f t="shared" si="36"/>
        <v>0</v>
      </c>
      <c r="AA273" s="7">
        <f t="shared" si="37"/>
        <v>0</v>
      </c>
      <c r="AB273" s="72">
        <f t="shared" si="38"/>
        <v>0</v>
      </c>
      <c r="AF273" s="127">
        <f>achats!V271</f>
        <v>0</v>
      </c>
      <c r="AG273" s="127">
        <f t="shared" si="39"/>
        <v>0</v>
      </c>
    </row>
    <row r="274" spans="1:33" x14ac:dyDescent="0.15">
      <c r="A274" s="52">
        <f>'tab bord'!L60</f>
        <v>0</v>
      </c>
      <c r="B274" s="132">
        <f t="shared" si="32"/>
        <v>0</v>
      </c>
      <c r="C274" s="133">
        <f t="shared" si="33"/>
        <v>0</v>
      </c>
      <c r="X274" s="7">
        <f t="shared" si="34"/>
        <v>0</v>
      </c>
      <c r="Y274" s="7">
        <f t="shared" si="35"/>
        <v>0</v>
      </c>
      <c r="Z274" s="7">
        <f t="shared" si="36"/>
        <v>0</v>
      </c>
      <c r="AA274" s="7">
        <f t="shared" si="37"/>
        <v>0</v>
      </c>
      <c r="AB274" s="72">
        <f t="shared" si="38"/>
        <v>0</v>
      </c>
      <c r="AF274" s="127">
        <f>achats!V272</f>
        <v>0</v>
      </c>
      <c r="AG274" s="127">
        <f t="shared" si="39"/>
        <v>0</v>
      </c>
    </row>
    <row r="275" spans="1:33" x14ac:dyDescent="0.15">
      <c r="A275" s="52">
        <f>'tab bord'!L61</f>
        <v>0</v>
      </c>
      <c r="B275" s="132">
        <f t="shared" si="32"/>
        <v>0</v>
      </c>
      <c r="C275" s="133">
        <f t="shared" si="33"/>
        <v>0</v>
      </c>
      <c r="X275" s="7">
        <f t="shared" si="34"/>
        <v>0</v>
      </c>
      <c r="Y275" s="7">
        <f t="shared" si="35"/>
        <v>0</v>
      </c>
      <c r="Z275" s="7">
        <f t="shared" si="36"/>
        <v>0</v>
      </c>
      <c r="AA275" s="7">
        <f t="shared" si="37"/>
        <v>0</v>
      </c>
      <c r="AB275" s="72">
        <f t="shared" si="38"/>
        <v>0</v>
      </c>
      <c r="AF275" s="127">
        <f>achats!V273</f>
        <v>0</v>
      </c>
      <c r="AG275" s="127">
        <f t="shared" si="39"/>
        <v>0</v>
      </c>
    </row>
    <row r="276" spans="1:33" x14ac:dyDescent="0.15">
      <c r="A276" s="52">
        <f>'tab bord'!L62</f>
        <v>0</v>
      </c>
      <c r="B276" s="132">
        <f t="shared" si="32"/>
        <v>0</v>
      </c>
      <c r="C276" s="133">
        <f t="shared" si="33"/>
        <v>0</v>
      </c>
      <c r="X276" s="7">
        <f t="shared" si="34"/>
        <v>0</v>
      </c>
      <c r="Y276" s="7">
        <f t="shared" si="35"/>
        <v>0</v>
      </c>
      <c r="Z276" s="7">
        <f t="shared" si="36"/>
        <v>0</v>
      </c>
      <c r="AA276" s="7">
        <f t="shared" si="37"/>
        <v>0</v>
      </c>
      <c r="AB276" s="72">
        <f t="shared" si="38"/>
        <v>0</v>
      </c>
      <c r="AF276" s="127">
        <f>achats!V274</f>
        <v>0</v>
      </c>
      <c r="AG276" s="127">
        <f t="shared" si="39"/>
        <v>0</v>
      </c>
    </row>
    <row r="277" spans="1:33" x14ac:dyDescent="0.15">
      <c r="A277" s="52">
        <f>'tab bord'!L63</f>
        <v>0</v>
      </c>
      <c r="B277" s="132">
        <f t="shared" si="32"/>
        <v>0</v>
      </c>
      <c r="C277" s="133">
        <f t="shared" si="33"/>
        <v>0</v>
      </c>
      <c r="X277" s="7">
        <f t="shared" si="34"/>
        <v>0</v>
      </c>
      <c r="Y277" s="7">
        <f t="shared" si="35"/>
        <v>0</v>
      </c>
      <c r="Z277" s="7">
        <f t="shared" si="36"/>
        <v>0</v>
      </c>
      <c r="AA277" s="7">
        <f t="shared" si="37"/>
        <v>0</v>
      </c>
      <c r="AB277" s="72">
        <f t="shared" si="38"/>
        <v>0</v>
      </c>
      <c r="AF277" s="127">
        <f>achats!V275</f>
        <v>0</v>
      </c>
      <c r="AG277" s="127">
        <f t="shared" si="39"/>
        <v>0</v>
      </c>
    </row>
    <row r="278" spans="1:33" x14ac:dyDescent="0.15">
      <c r="A278" s="52">
        <f>'tab bord'!L64</f>
        <v>0</v>
      </c>
      <c r="B278" s="132">
        <f t="shared" si="32"/>
        <v>0</v>
      </c>
      <c r="C278" s="133">
        <f t="shared" si="33"/>
        <v>0</v>
      </c>
      <c r="X278" s="7">
        <f t="shared" si="34"/>
        <v>0</v>
      </c>
      <c r="Y278" s="7">
        <f t="shared" si="35"/>
        <v>0</v>
      </c>
      <c r="Z278" s="7">
        <f t="shared" si="36"/>
        <v>0</v>
      </c>
      <c r="AA278" s="7">
        <f t="shared" si="37"/>
        <v>0</v>
      </c>
      <c r="AB278" s="72">
        <f t="shared" si="38"/>
        <v>0</v>
      </c>
      <c r="AF278" s="127">
        <f>achats!V276</f>
        <v>0</v>
      </c>
      <c r="AG278" s="127">
        <f t="shared" si="39"/>
        <v>0</v>
      </c>
    </row>
    <row r="279" spans="1:33" x14ac:dyDescent="0.15">
      <c r="A279" s="52">
        <f>'tab bord'!L65</f>
        <v>0</v>
      </c>
      <c r="B279" s="132">
        <f t="shared" si="32"/>
        <v>0</v>
      </c>
      <c r="C279" s="133">
        <f t="shared" si="33"/>
        <v>0</v>
      </c>
      <c r="X279" s="7">
        <f t="shared" si="34"/>
        <v>0</v>
      </c>
      <c r="Y279" s="7">
        <f t="shared" si="35"/>
        <v>0</v>
      </c>
      <c r="Z279" s="7">
        <f t="shared" si="36"/>
        <v>0</v>
      </c>
      <c r="AA279" s="7">
        <f t="shared" si="37"/>
        <v>0</v>
      </c>
      <c r="AB279" s="72">
        <f t="shared" si="38"/>
        <v>0</v>
      </c>
      <c r="AF279" s="127">
        <f>achats!V277</f>
        <v>0</v>
      </c>
      <c r="AG279" s="127">
        <f t="shared" si="39"/>
        <v>0</v>
      </c>
    </row>
    <row r="280" spans="1:33" x14ac:dyDescent="0.15">
      <c r="A280" s="52">
        <f>'tab bord'!L66</f>
        <v>0</v>
      </c>
      <c r="B280" s="132">
        <f t="shared" si="32"/>
        <v>0</v>
      </c>
      <c r="C280" s="133">
        <f t="shared" si="33"/>
        <v>0</v>
      </c>
      <c r="X280" s="7">
        <f t="shared" si="34"/>
        <v>0</v>
      </c>
      <c r="Y280" s="7">
        <f t="shared" si="35"/>
        <v>0</v>
      </c>
      <c r="Z280" s="7">
        <f t="shared" si="36"/>
        <v>0</v>
      </c>
      <c r="AA280" s="7">
        <f t="shared" si="37"/>
        <v>0</v>
      </c>
      <c r="AB280" s="72">
        <f t="shared" si="38"/>
        <v>0</v>
      </c>
      <c r="AF280" s="127">
        <f>achats!V278</f>
        <v>0</v>
      </c>
      <c r="AG280" s="127">
        <f t="shared" si="39"/>
        <v>0</v>
      </c>
    </row>
    <row r="281" spans="1:33" x14ac:dyDescent="0.15">
      <c r="A281" s="52">
        <f>'tab bord'!L67</f>
        <v>0</v>
      </c>
      <c r="B281" s="132">
        <f t="shared" si="32"/>
        <v>0</v>
      </c>
      <c r="C281" s="133">
        <f t="shared" si="33"/>
        <v>0</v>
      </c>
      <c r="X281" s="7">
        <f t="shared" si="34"/>
        <v>0</v>
      </c>
      <c r="Y281" s="7">
        <f t="shared" si="35"/>
        <v>0</v>
      </c>
      <c r="Z281" s="7">
        <f t="shared" si="36"/>
        <v>0</v>
      </c>
      <c r="AA281" s="7">
        <f t="shared" si="37"/>
        <v>0</v>
      </c>
      <c r="AB281" s="72">
        <f t="shared" si="38"/>
        <v>0</v>
      </c>
      <c r="AF281" s="127">
        <f>achats!V279</f>
        <v>0</v>
      </c>
      <c r="AG281" s="127">
        <f t="shared" si="39"/>
        <v>0</v>
      </c>
    </row>
    <row r="282" spans="1:33" x14ac:dyDescent="0.15">
      <c r="A282" s="52">
        <f>'tab bord'!L68</f>
        <v>0</v>
      </c>
      <c r="B282" s="132">
        <f t="shared" si="32"/>
        <v>0</v>
      </c>
      <c r="C282" s="133">
        <f t="shared" si="33"/>
        <v>0</v>
      </c>
      <c r="X282" s="7">
        <f t="shared" si="34"/>
        <v>0</v>
      </c>
      <c r="Y282" s="7">
        <f t="shared" si="35"/>
        <v>0</v>
      </c>
      <c r="Z282" s="7">
        <f t="shared" si="36"/>
        <v>0</v>
      </c>
      <c r="AA282" s="7">
        <f t="shared" si="37"/>
        <v>0</v>
      </c>
      <c r="AB282" s="72">
        <f t="shared" si="38"/>
        <v>0</v>
      </c>
      <c r="AF282" s="127">
        <f>achats!V280</f>
        <v>0</v>
      </c>
      <c r="AG282" s="127">
        <f t="shared" si="39"/>
        <v>0</v>
      </c>
    </row>
    <row r="283" spans="1:33" x14ac:dyDescent="0.15">
      <c r="A283" s="52">
        <f>'tab bord'!L69</f>
        <v>0</v>
      </c>
      <c r="B283" s="132">
        <f t="shared" ref="B283:B301" si="40">SUMIF($E$5:$E$105,A283,$G$5:$G$105)+SUMIF($M$5:$M$105,A283,$O$5:$O$105)+SUMIF($E$114:$E$214,A283,$G$114:$G$214)+SUMIF($M$114:$M$214,A283,$O$114:$O$214)</f>
        <v>0</v>
      </c>
      <c r="C283" s="133">
        <f t="shared" ref="C283:C301" si="41">AB69</f>
        <v>0</v>
      </c>
      <c r="X283" s="7">
        <f t="shared" si="34"/>
        <v>0</v>
      </c>
      <c r="Y283" s="7">
        <f t="shared" si="35"/>
        <v>0</v>
      </c>
      <c r="Z283" s="7">
        <f t="shared" si="36"/>
        <v>0</v>
      </c>
      <c r="AA283" s="7">
        <f t="shared" si="37"/>
        <v>0</v>
      </c>
      <c r="AB283" s="72">
        <f t="shared" si="38"/>
        <v>0</v>
      </c>
      <c r="AF283" s="127">
        <f>achats!V281</f>
        <v>0</v>
      </c>
      <c r="AG283" s="127">
        <f t="shared" si="39"/>
        <v>0</v>
      </c>
    </row>
    <row r="284" spans="1:33" x14ac:dyDescent="0.15">
      <c r="A284" s="52">
        <f>'tab bord'!L70</f>
        <v>0</v>
      </c>
      <c r="B284" s="132">
        <f t="shared" si="40"/>
        <v>0</v>
      </c>
      <c r="C284" s="133">
        <f t="shared" si="41"/>
        <v>0</v>
      </c>
      <c r="X284" s="7">
        <f t="shared" si="34"/>
        <v>0</v>
      </c>
      <c r="Y284" s="7">
        <f t="shared" si="35"/>
        <v>0</v>
      </c>
      <c r="Z284" s="7">
        <f t="shared" si="36"/>
        <v>0</v>
      </c>
      <c r="AA284" s="7">
        <f t="shared" si="37"/>
        <v>0</v>
      </c>
      <c r="AB284" s="72">
        <f t="shared" si="38"/>
        <v>0</v>
      </c>
      <c r="AF284" s="127">
        <f>achats!V282</f>
        <v>0</v>
      </c>
      <c r="AG284" s="127">
        <f t="shared" si="39"/>
        <v>0</v>
      </c>
    </row>
    <row r="285" spans="1:33" x14ac:dyDescent="0.15">
      <c r="A285" s="52">
        <f>'tab bord'!L71</f>
        <v>0</v>
      </c>
      <c r="B285" s="132">
        <f t="shared" si="40"/>
        <v>0</v>
      </c>
      <c r="C285" s="133">
        <f t="shared" si="41"/>
        <v>0</v>
      </c>
      <c r="X285" s="7">
        <f t="shared" si="34"/>
        <v>0</v>
      </c>
      <c r="Y285" s="7">
        <f t="shared" si="35"/>
        <v>0</v>
      </c>
      <c r="Z285" s="7">
        <f t="shared" si="36"/>
        <v>0</v>
      </c>
      <c r="AA285" s="7">
        <f t="shared" si="37"/>
        <v>0</v>
      </c>
      <c r="AB285" s="72">
        <f t="shared" si="38"/>
        <v>0</v>
      </c>
      <c r="AF285" s="127">
        <f>achats!V283</f>
        <v>0</v>
      </c>
      <c r="AG285" s="127">
        <f t="shared" si="39"/>
        <v>0</v>
      </c>
    </row>
    <row r="286" spans="1:33" x14ac:dyDescent="0.15">
      <c r="A286" s="52">
        <f>'tab bord'!L72</f>
        <v>0</v>
      </c>
      <c r="B286" s="132">
        <f t="shared" si="40"/>
        <v>0</v>
      </c>
      <c r="C286" s="133">
        <f t="shared" si="41"/>
        <v>0</v>
      </c>
      <c r="X286" s="7">
        <f t="shared" si="34"/>
        <v>0</v>
      </c>
      <c r="Y286" s="7">
        <f t="shared" si="35"/>
        <v>0</v>
      </c>
      <c r="Z286" s="7">
        <f t="shared" si="36"/>
        <v>0</v>
      </c>
      <c r="AA286" s="7">
        <f t="shared" si="37"/>
        <v>0</v>
      </c>
      <c r="AB286" s="72">
        <f t="shared" si="38"/>
        <v>0</v>
      </c>
      <c r="AF286" s="127">
        <f>achats!V284</f>
        <v>0</v>
      </c>
      <c r="AG286" s="127">
        <f t="shared" si="39"/>
        <v>0</v>
      </c>
    </row>
    <row r="287" spans="1:33" x14ac:dyDescent="0.15">
      <c r="A287" s="52">
        <f>'tab bord'!L73</f>
        <v>0</v>
      </c>
      <c r="B287" s="132">
        <f t="shared" si="40"/>
        <v>0</v>
      </c>
      <c r="C287" s="133">
        <f t="shared" si="41"/>
        <v>0</v>
      </c>
      <c r="X287" s="7">
        <f t="shared" si="34"/>
        <v>0</v>
      </c>
      <c r="Y287" s="7">
        <f t="shared" si="35"/>
        <v>0</v>
      </c>
      <c r="Z287" s="7">
        <f t="shared" si="36"/>
        <v>0</v>
      </c>
      <c r="AA287" s="7">
        <f t="shared" si="37"/>
        <v>0</v>
      </c>
      <c r="AB287" s="72">
        <f t="shared" si="38"/>
        <v>0</v>
      </c>
      <c r="AF287" s="127">
        <f>achats!V285</f>
        <v>0</v>
      </c>
      <c r="AG287" s="127">
        <f t="shared" si="39"/>
        <v>0</v>
      </c>
    </row>
    <row r="288" spans="1:33" x14ac:dyDescent="0.15">
      <c r="A288" s="52">
        <f>'tab bord'!L74</f>
        <v>0</v>
      </c>
      <c r="B288" s="132">
        <f t="shared" si="40"/>
        <v>0</v>
      </c>
      <c r="C288" s="133">
        <f t="shared" si="41"/>
        <v>0</v>
      </c>
      <c r="X288" s="7">
        <f t="shared" si="34"/>
        <v>0</v>
      </c>
      <c r="Y288" s="7">
        <f t="shared" si="35"/>
        <v>0</v>
      </c>
      <c r="Z288" s="7">
        <f t="shared" si="36"/>
        <v>0</v>
      </c>
      <c r="AA288" s="7">
        <f t="shared" si="37"/>
        <v>0</v>
      </c>
      <c r="AB288" s="72">
        <f t="shared" si="38"/>
        <v>0</v>
      </c>
      <c r="AF288" s="127">
        <f>achats!V286</f>
        <v>0</v>
      </c>
      <c r="AG288" s="127">
        <f t="shared" si="39"/>
        <v>0</v>
      </c>
    </row>
    <row r="289" spans="1:33" x14ac:dyDescent="0.15">
      <c r="A289" s="52">
        <f>'tab bord'!L75</f>
        <v>0</v>
      </c>
      <c r="B289" s="132">
        <f t="shared" si="40"/>
        <v>0</v>
      </c>
      <c r="C289" s="133">
        <f t="shared" si="41"/>
        <v>0</v>
      </c>
      <c r="X289" s="7">
        <f t="shared" si="34"/>
        <v>0</v>
      </c>
      <c r="Y289" s="7">
        <f t="shared" si="35"/>
        <v>0</v>
      </c>
      <c r="Z289" s="7">
        <f t="shared" si="36"/>
        <v>0</v>
      </c>
      <c r="AA289" s="7">
        <f t="shared" si="37"/>
        <v>0</v>
      </c>
      <c r="AB289" s="72">
        <f t="shared" si="38"/>
        <v>0</v>
      </c>
      <c r="AF289" s="127">
        <f>achats!V287</f>
        <v>0</v>
      </c>
      <c r="AG289" s="127">
        <f t="shared" si="39"/>
        <v>0</v>
      </c>
    </row>
    <row r="290" spans="1:33" x14ac:dyDescent="0.15">
      <c r="A290" s="52">
        <f>'tab bord'!L76</f>
        <v>0</v>
      </c>
      <c r="B290" s="132">
        <f t="shared" si="40"/>
        <v>0</v>
      </c>
      <c r="C290" s="133">
        <f t="shared" si="41"/>
        <v>0</v>
      </c>
      <c r="X290" s="7">
        <f t="shared" si="34"/>
        <v>0</v>
      </c>
      <c r="Y290" s="7">
        <f t="shared" si="35"/>
        <v>0</v>
      </c>
      <c r="Z290" s="7">
        <f t="shared" si="36"/>
        <v>0</v>
      </c>
      <c r="AA290" s="7">
        <f t="shared" si="37"/>
        <v>0</v>
      </c>
      <c r="AB290" s="72">
        <f t="shared" si="38"/>
        <v>0</v>
      </c>
      <c r="AF290" s="127">
        <f>achats!V288</f>
        <v>0</v>
      </c>
      <c r="AG290" s="127">
        <f t="shared" si="39"/>
        <v>0</v>
      </c>
    </row>
    <row r="291" spans="1:33" x14ac:dyDescent="0.15">
      <c r="A291" s="52">
        <f>'tab bord'!L77</f>
        <v>0</v>
      </c>
      <c r="B291" s="132">
        <f t="shared" si="40"/>
        <v>0</v>
      </c>
      <c r="C291" s="133">
        <f t="shared" si="41"/>
        <v>0</v>
      </c>
      <c r="X291" s="7">
        <f t="shared" si="34"/>
        <v>0</v>
      </c>
      <c r="Y291" s="7">
        <f t="shared" si="35"/>
        <v>0</v>
      </c>
      <c r="Z291" s="7">
        <f t="shared" si="36"/>
        <v>0</v>
      </c>
      <c r="AA291" s="7">
        <f t="shared" si="37"/>
        <v>0</v>
      </c>
      <c r="AB291" s="72">
        <f t="shared" si="38"/>
        <v>0</v>
      </c>
      <c r="AF291" s="127">
        <f>achats!V289</f>
        <v>0</v>
      </c>
      <c r="AG291" s="127">
        <f t="shared" si="39"/>
        <v>0</v>
      </c>
    </row>
    <row r="292" spans="1:33" x14ac:dyDescent="0.15">
      <c r="A292" s="52">
        <f>'tab bord'!L78</f>
        <v>0</v>
      </c>
      <c r="B292" s="132">
        <f t="shared" si="40"/>
        <v>0</v>
      </c>
      <c r="C292" s="133">
        <f t="shared" si="41"/>
        <v>0</v>
      </c>
      <c r="X292" s="7">
        <f t="shared" si="34"/>
        <v>0</v>
      </c>
      <c r="Y292" s="7">
        <f t="shared" si="35"/>
        <v>0</v>
      </c>
      <c r="Z292" s="7">
        <f t="shared" si="36"/>
        <v>0</v>
      </c>
      <c r="AA292" s="7">
        <f t="shared" si="37"/>
        <v>0</v>
      </c>
      <c r="AB292" s="72">
        <f t="shared" si="38"/>
        <v>0</v>
      </c>
      <c r="AF292" s="127">
        <f>achats!V290</f>
        <v>0</v>
      </c>
      <c r="AG292" s="127">
        <f t="shared" si="39"/>
        <v>0</v>
      </c>
    </row>
    <row r="293" spans="1:33" x14ac:dyDescent="0.15">
      <c r="A293" s="52">
        <f>'tab bord'!L79</f>
        <v>0</v>
      </c>
      <c r="B293" s="132">
        <f t="shared" si="40"/>
        <v>0</v>
      </c>
      <c r="C293" s="133">
        <f t="shared" si="41"/>
        <v>0</v>
      </c>
      <c r="X293" s="7">
        <f t="shared" si="34"/>
        <v>0</v>
      </c>
      <c r="Y293" s="7">
        <f t="shared" si="35"/>
        <v>0</v>
      </c>
      <c r="Z293" s="7">
        <f t="shared" si="36"/>
        <v>0</v>
      </c>
      <c r="AA293" s="7">
        <f t="shared" si="37"/>
        <v>0</v>
      </c>
      <c r="AB293" s="72">
        <f t="shared" si="38"/>
        <v>0</v>
      </c>
      <c r="AF293" s="127">
        <f>achats!V291</f>
        <v>0</v>
      </c>
      <c r="AG293" s="127">
        <f t="shared" si="39"/>
        <v>0</v>
      </c>
    </row>
    <row r="294" spans="1:33" x14ac:dyDescent="0.15">
      <c r="A294" s="52">
        <f>'tab bord'!L80</f>
        <v>0</v>
      </c>
      <c r="B294" s="132">
        <f t="shared" si="40"/>
        <v>0</v>
      </c>
      <c r="C294" s="133">
        <f t="shared" si="41"/>
        <v>0</v>
      </c>
      <c r="X294" s="7">
        <f t="shared" si="34"/>
        <v>0</v>
      </c>
      <c r="Y294" s="7">
        <f t="shared" si="35"/>
        <v>0</v>
      </c>
      <c r="Z294" s="7">
        <f t="shared" si="36"/>
        <v>0</v>
      </c>
      <c r="AA294" s="7">
        <f t="shared" si="37"/>
        <v>0</v>
      </c>
      <c r="AB294" s="72">
        <f t="shared" si="38"/>
        <v>0</v>
      </c>
      <c r="AF294" s="127">
        <f>achats!V292</f>
        <v>0</v>
      </c>
      <c r="AG294" s="127">
        <f t="shared" si="39"/>
        <v>0</v>
      </c>
    </row>
    <row r="295" spans="1:33" x14ac:dyDescent="0.15">
      <c r="A295" s="52">
        <f>'tab bord'!L81</f>
        <v>0</v>
      </c>
      <c r="B295" s="132">
        <f t="shared" si="40"/>
        <v>0</v>
      </c>
      <c r="C295" s="133">
        <f t="shared" si="41"/>
        <v>0</v>
      </c>
      <c r="X295" s="7">
        <f t="shared" si="34"/>
        <v>0</v>
      </c>
      <c r="Y295" s="7">
        <f t="shared" si="35"/>
        <v>0</v>
      </c>
      <c r="Z295" s="7">
        <f t="shared" si="36"/>
        <v>0</v>
      </c>
      <c r="AA295" s="7">
        <f t="shared" si="37"/>
        <v>0</v>
      </c>
      <c r="AB295" s="72">
        <f t="shared" si="38"/>
        <v>0</v>
      </c>
      <c r="AF295" s="127">
        <f>achats!V293</f>
        <v>0</v>
      </c>
      <c r="AG295" s="127">
        <f t="shared" si="39"/>
        <v>0</v>
      </c>
    </row>
    <row r="296" spans="1:33" x14ac:dyDescent="0.15">
      <c r="A296" s="52">
        <f>'tab bord'!L82</f>
        <v>0</v>
      </c>
      <c r="B296" s="132">
        <f t="shared" si="40"/>
        <v>0</v>
      </c>
      <c r="C296" s="133">
        <f t="shared" si="41"/>
        <v>0</v>
      </c>
      <c r="X296" s="7">
        <f t="shared" si="34"/>
        <v>0</v>
      </c>
      <c r="Y296" s="7">
        <f t="shared" si="35"/>
        <v>0</v>
      </c>
      <c r="Z296" s="7">
        <f t="shared" si="36"/>
        <v>0</v>
      </c>
      <c r="AA296" s="7">
        <f t="shared" si="37"/>
        <v>0</v>
      </c>
      <c r="AB296" s="72">
        <f t="shared" si="38"/>
        <v>0</v>
      </c>
      <c r="AF296" s="127">
        <f>achats!V294</f>
        <v>0</v>
      </c>
      <c r="AG296" s="127">
        <f t="shared" si="39"/>
        <v>0</v>
      </c>
    </row>
    <row r="297" spans="1:33" x14ac:dyDescent="0.15">
      <c r="A297" s="52">
        <f>'tab bord'!L83</f>
        <v>0</v>
      </c>
      <c r="B297" s="132">
        <f t="shared" si="40"/>
        <v>0</v>
      </c>
      <c r="C297" s="133">
        <f t="shared" si="41"/>
        <v>0</v>
      </c>
      <c r="X297" s="7">
        <f t="shared" si="34"/>
        <v>0</v>
      </c>
      <c r="Y297" s="7">
        <f t="shared" si="35"/>
        <v>0</v>
      </c>
      <c r="Z297" s="7">
        <f t="shared" si="36"/>
        <v>0</v>
      </c>
      <c r="AA297" s="7">
        <f t="shared" si="37"/>
        <v>0</v>
      </c>
      <c r="AB297" s="72">
        <f t="shared" si="38"/>
        <v>0</v>
      </c>
      <c r="AF297" s="127">
        <f>achats!V295</f>
        <v>0</v>
      </c>
      <c r="AG297" s="127">
        <f t="shared" si="39"/>
        <v>0</v>
      </c>
    </row>
    <row r="298" spans="1:33" x14ac:dyDescent="0.15">
      <c r="A298" s="52">
        <f>'tab bord'!L84</f>
        <v>0</v>
      </c>
      <c r="B298" s="132">
        <f t="shared" si="40"/>
        <v>0</v>
      </c>
      <c r="C298" s="133">
        <f t="shared" si="41"/>
        <v>0</v>
      </c>
      <c r="X298" s="7">
        <f t="shared" si="34"/>
        <v>0</v>
      </c>
      <c r="Y298" s="7">
        <f t="shared" si="35"/>
        <v>0</v>
      </c>
      <c r="Z298" s="7">
        <f t="shared" si="36"/>
        <v>0</v>
      </c>
      <c r="AA298" s="7">
        <f t="shared" si="37"/>
        <v>0</v>
      </c>
      <c r="AB298" s="72">
        <f t="shared" si="38"/>
        <v>0</v>
      </c>
      <c r="AF298" s="127">
        <f>achats!V296</f>
        <v>0</v>
      </c>
      <c r="AG298" s="127">
        <f t="shared" si="39"/>
        <v>0</v>
      </c>
    </row>
    <row r="299" spans="1:33" x14ac:dyDescent="0.15">
      <c r="A299" s="52">
        <f>'tab bord'!L85</f>
        <v>0</v>
      </c>
      <c r="B299" s="132">
        <f t="shared" si="40"/>
        <v>0</v>
      </c>
      <c r="C299" s="133">
        <f t="shared" si="41"/>
        <v>0</v>
      </c>
      <c r="X299" s="7">
        <f t="shared" si="34"/>
        <v>0</v>
      </c>
      <c r="Y299" s="7">
        <f t="shared" si="35"/>
        <v>0</v>
      </c>
      <c r="Z299" s="7">
        <f t="shared" si="36"/>
        <v>0</v>
      </c>
      <c r="AA299" s="7">
        <f t="shared" si="37"/>
        <v>0</v>
      </c>
      <c r="AB299" s="72">
        <f t="shared" si="38"/>
        <v>0</v>
      </c>
      <c r="AF299" s="127">
        <f>achats!V297</f>
        <v>0</v>
      </c>
      <c r="AG299" s="127">
        <f t="shared" si="39"/>
        <v>0</v>
      </c>
    </row>
    <row r="300" spans="1:33" x14ac:dyDescent="0.15">
      <c r="A300" s="52">
        <f>'tab bord'!L86</f>
        <v>0</v>
      </c>
      <c r="B300" s="132">
        <f t="shared" si="40"/>
        <v>0</v>
      </c>
      <c r="C300" s="133">
        <f t="shared" si="41"/>
        <v>0</v>
      </c>
      <c r="X300" s="7">
        <f t="shared" si="34"/>
        <v>0</v>
      </c>
      <c r="Y300" s="7">
        <f t="shared" si="35"/>
        <v>0</v>
      </c>
      <c r="Z300" s="7">
        <f t="shared" si="36"/>
        <v>0</v>
      </c>
      <c r="AA300" s="7">
        <f t="shared" si="37"/>
        <v>0</v>
      </c>
      <c r="AB300" s="72">
        <f t="shared" si="38"/>
        <v>0</v>
      </c>
      <c r="AF300" s="127">
        <f>achats!V298</f>
        <v>0</v>
      </c>
      <c r="AG300" s="127">
        <f t="shared" si="39"/>
        <v>0</v>
      </c>
    </row>
    <row r="301" spans="1:33" x14ac:dyDescent="0.15">
      <c r="A301" s="52">
        <f>'tab bord'!L87</f>
        <v>0</v>
      </c>
      <c r="B301" s="132">
        <f t="shared" si="40"/>
        <v>0</v>
      </c>
      <c r="C301" s="133">
        <f t="shared" si="41"/>
        <v>0</v>
      </c>
      <c r="X301" s="7">
        <f t="shared" si="34"/>
        <v>0</v>
      </c>
      <c r="Y301" s="7">
        <f t="shared" si="35"/>
        <v>0</v>
      </c>
      <c r="Z301" s="7">
        <f t="shared" si="36"/>
        <v>0</v>
      </c>
      <c r="AA301" s="7">
        <f t="shared" si="37"/>
        <v>0</v>
      </c>
      <c r="AB301" s="72">
        <f t="shared" si="38"/>
        <v>0</v>
      </c>
      <c r="AF301" s="127">
        <f>achats!V299</f>
        <v>0</v>
      </c>
      <c r="AG301" s="127">
        <f t="shared" si="39"/>
        <v>0</v>
      </c>
    </row>
    <row r="302" spans="1:33" x14ac:dyDescent="0.15">
      <c r="A302" s="93"/>
      <c r="B302" s="93"/>
      <c r="C302" s="93"/>
      <c r="X302" s="7">
        <f t="shared" si="34"/>
        <v>0</v>
      </c>
      <c r="Y302" s="7">
        <f t="shared" si="35"/>
        <v>0</v>
      </c>
      <c r="Z302" s="7">
        <f t="shared" si="36"/>
        <v>0</v>
      </c>
      <c r="AA302" s="7">
        <f t="shared" si="37"/>
        <v>0</v>
      </c>
      <c r="AB302" s="72">
        <f t="shared" si="38"/>
        <v>0</v>
      </c>
      <c r="AF302" s="127">
        <f>achats!V300</f>
        <v>0</v>
      </c>
      <c r="AG302" s="127">
        <f t="shared" si="39"/>
        <v>0</v>
      </c>
    </row>
    <row r="303" spans="1:33" x14ac:dyDescent="0.15">
      <c r="A303" s="16"/>
      <c r="X303" s="7">
        <f t="shared" si="34"/>
        <v>0</v>
      </c>
      <c r="Y303" s="7">
        <f t="shared" si="35"/>
        <v>0</v>
      </c>
      <c r="Z303" s="7">
        <f t="shared" si="36"/>
        <v>0</v>
      </c>
      <c r="AA303" s="7">
        <f t="shared" si="37"/>
        <v>0</v>
      </c>
      <c r="AB303" s="72">
        <f t="shared" si="38"/>
        <v>0</v>
      </c>
      <c r="AF303" s="127">
        <f>achats!V301</f>
        <v>0</v>
      </c>
      <c r="AG303" s="127">
        <f t="shared" si="39"/>
        <v>0</v>
      </c>
    </row>
    <row r="304" spans="1:33" x14ac:dyDescent="0.15">
      <c r="A304" s="16"/>
      <c r="X304" s="7">
        <f t="shared" si="34"/>
        <v>0</v>
      </c>
      <c r="Y304" s="7">
        <f t="shared" si="35"/>
        <v>0</v>
      </c>
      <c r="Z304" s="7">
        <f t="shared" si="36"/>
        <v>0</v>
      </c>
      <c r="AA304" s="7">
        <f t="shared" si="37"/>
        <v>0</v>
      </c>
      <c r="AB304" s="72">
        <f t="shared" si="38"/>
        <v>0</v>
      </c>
      <c r="AF304" s="127">
        <f>achats!V302</f>
        <v>0</v>
      </c>
      <c r="AG304" s="127">
        <f t="shared" si="39"/>
        <v>0</v>
      </c>
    </row>
    <row r="305" spans="1:33" x14ac:dyDescent="0.15">
      <c r="A305" s="16"/>
      <c r="X305" s="7">
        <f t="shared" si="34"/>
        <v>0</v>
      </c>
      <c r="Y305" s="7">
        <f t="shared" si="35"/>
        <v>0</v>
      </c>
      <c r="Z305" s="7">
        <f t="shared" si="36"/>
        <v>0</v>
      </c>
      <c r="AA305" s="7">
        <f t="shared" si="37"/>
        <v>0</v>
      </c>
      <c r="AB305" s="72">
        <f t="shared" si="38"/>
        <v>0</v>
      </c>
      <c r="AF305" s="127">
        <f>achats!V303</f>
        <v>0</v>
      </c>
      <c r="AG305" s="127">
        <f t="shared" si="39"/>
        <v>0</v>
      </c>
    </row>
    <row r="306" spans="1:33" x14ac:dyDescent="0.15">
      <c r="A306" s="16"/>
      <c r="X306" s="7">
        <f t="shared" si="34"/>
        <v>0</v>
      </c>
      <c r="Y306" s="7">
        <f t="shared" si="35"/>
        <v>0</v>
      </c>
      <c r="Z306" s="7">
        <f t="shared" si="36"/>
        <v>0</v>
      </c>
      <c r="AA306" s="7">
        <f t="shared" si="37"/>
        <v>0</v>
      </c>
      <c r="AB306" s="72">
        <f t="shared" si="38"/>
        <v>0</v>
      </c>
      <c r="AF306" s="127">
        <f>achats!V304</f>
        <v>0</v>
      </c>
      <c r="AG306" s="127">
        <f t="shared" si="39"/>
        <v>0</v>
      </c>
    </row>
    <row r="307" spans="1:33" x14ac:dyDescent="0.15">
      <c r="A307" s="16"/>
      <c r="X307" s="7">
        <f t="shared" si="34"/>
        <v>0</v>
      </c>
      <c r="Y307" s="7">
        <f t="shared" si="35"/>
        <v>0</v>
      </c>
      <c r="Z307" s="7">
        <f t="shared" si="36"/>
        <v>0</v>
      </c>
      <c r="AA307" s="7">
        <f t="shared" si="37"/>
        <v>0</v>
      </c>
      <c r="AB307" s="72">
        <f t="shared" si="38"/>
        <v>0</v>
      </c>
      <c r="AF307" s="127">
        <f>achats!V305</f>
        <v>0</v>
      </c>
      <c r="AG307" s="127">
        <f t="shared" si="39"/>
        <v>0</v>
      </c>
    </row>
    <row r="308" spans="1:33" x14ac:dyDescent="0.15">
      <c r="A308" s="16"/>
      <c r="X308" s="7">
        <f t="shared" si="34"/>
        <v>0</v>
      </c>
      <c r="Y308" s="7">
        <f t="shared" si="35"/>
        <v>0</v>
      </c>
      <c r="Z308" s="7">
        <f t="shared" si="36"/>
        <v>0</v>
      </c>
      <c r="AA308" s="7">
        <f t="shared" si="37"/>
        <v>0</v>
      </c>
      <c r="AB308" s="72">
        <f t="shared" si="38"/>
        <v>0</v>
      </c>
      <c r="AF308" s="127">
        <f>achats!V306</f>
        <v>0</v>
      </c>
      <c r="AG308" s="127">
        <f t="shared" si="39"/>
        <v>0</v>
      </c>
    </row>
    <row r="309" spans="1:33" x14ac:dyDescent="0.15">
      <c r="A309" s="16"/>
      <c r="X309" s="7">
        <f t="shared" si="34"/>
        <v>0</v>
      </c>
      <c r="Y309" s="7">
        <f t="shared" si="35"/>
        <v>0</v>
      </c>
      <c r="Z309" s="7">
        <f t="shared" si="36"/>
        <v>0</v>
      </c>
      <c r="AA309" s="7">
        <f t="shared" si="37"/>
        <v>0</v>
      </c>
      <c r="AB309" s="72">
        <f t="shared" si="38"/>
        <v>0</v>
      </c>
      <c r="AF309" s="127">
        <f>achats!V307</f>
        <v>0</v>
      </c>
      <c r="AG309" s="127">
        <f t="shared" si="39"/>
        <v>0</v>
      </c>
    </row>
    <row r="310" spans="1:33" x14ac:dyDescent="0.15">
      <c r="A310" s="16"/>
      <c r="X310" s="7">
        <f t="shared" si="34"/>
        <v>0</v>
      </c>
      <c r="Y310" s="7">
        <f t="shared" si="35"/>
        <v>0</v>
      </c>
      <c r="Z310" s="7">
        <f t="shared" si="36"/>
        <v>0</v>
      </c>
      <c r="AA310" s="7">
        <f t="shared" si="37"/>
        <v>0</v>
      </c>
      <c r="AB310" s="72">
        <f t="shared" si="38"/>
        <v>0</v>
      </c>
      <c r="AF310" s="127">
        <f>achats!V308</f>
        <v>0</v>
      </c>
      <c r="AG310" s="127">
        <f t="shared" si="39"/>
        <v>0</v>
      </c>
    </row>
    <row r="311" spans="1:33" x14ac:dyDescent="0.15">
      <c r="A311" s="16"/>
      <c r="X311" s="7">
        <f t="shared" si="34"/>
        <v>0</v>
      </c>
      <c r="Y311" s="7">
        <f t="shared" si="35"/>
        <v>0</v>
      </c>
      <c r="Z311" s="7">
        <f t="shared" si="36"/>
        <v>0</v>
      </c>
      <c r="AA311" s="7">
        <f t="shared" si="37"/>
        <v>0</v>
      </c>
      <c r="AB311" s="72">
        <f t="shared" si="38"/>
        <v>0</v>
      </c>
      <c r="AF311" s="127">
        <f>achats!V309</f>
        <v>0</v>
      </c>
      <c r="AG311" s="127">
        <f t="shared" si="39"/>
        <v>0</v>
      </c>
    </row>
    <row r="312" spans="1:33" x14ac:dyDescent="0.15">
      <c r="A312" s="16"/>
      <c r="X312" s="7">
        <f t="shared" si="34"/>
        <v>0</v>
      </c>
      <c r="Y312" s="7">
        <f t="shared" si="35"/>
        <v>0</v>
      </c>
      <c r="Z312" s="7">
        <f t="shared" si="36"/>
        <v>0</v>
      </c>
      <c r="AA312" s="7">
        <f t="shared" si="37"/>
        <v>0</v>
      </c>
      <c r="AB312" s="72">
        <f t="shared" si="38"/>
        <v>0</v>
      </c>
      <c r="AF312" s="127">
        <f>achats!V310</f>
        <v>0</v>
      </c>
      <c r="AG312" s="127">
        <f t="shared" si="39"/>
        <v>0</v>
      </c>
    </row>
    <row r="313" spans="1:33" x14ac:dyDescent="0.15">
      <c r="A313" s="16"/>
      <c r="X313" s="7">
        <f t="shared" si="34"/>
        <v>0</v>
      </c>
      <c r="Y313" s="7">
        <f t="shared" si="35"/>
        <v>0</v>
      </c>
      <c r="Z313" s="7">
        <f t="shared" si="36"/>
        <v>0</v>
      </c>
      <c r="AA313" s="7">
        <f t="shared" si="37"/>
        <v>0</v>
      </c>
      <c r="AB313" s="72">
        <f t="shared" si="38"/>
        <v>0</v>
      </c>
      <c r="AF313" s="127">
        <f>achats!V311</f>
        <v>0</v>
      </c>
      <c r="AG313" s="127">
        <f t="shared" si="39"/>
        <v>0</v>
      </c>
    </row>
    <row r="314" spans="1:33" x14ac:dyDescent="0.15">
      <c r="A314" s="16"/>
      <c r="X314" s="7">
        <f t="shared" si="34"/>
        <v>0</v>
      </c>
      <c r="Y314" s="7">
        <f t="shared" si="35"/>
        <v>0</v>
      </c>
      <c r="Z314" s="7">
        <f t="shared" si="36"/>
        <v>0</v>
      </c>
      <c r="AA314" s="7">
        <f t="shared" si="37"/>
        <v>0</v>
      </c>
      <c r="AB314" s="72">
        <f t="shared" si="38"/>
        <v>0</v>
      </c>
      <c r="AF314" s="127">
        <f>achats!V312</f>
        <v>0</v>
      </c>
      <c r="AG314" s="127">
        <f t="shared" si="39"/>
        <v>0</v>
      </c>
    </row>
    <row r="315" spans="1:33" x14ac:dyDescent="0.15">
      <c r="A315" s="16"/>
      <c r="X315" s="7">
        <f t="shared" si="34"/>
        <v>0</v>
      </c>
      <c r="Y315" s="7">
        <f t="shared" si="35"/>
        <v>0</v>
      </c>
      <c r="Z315" s="7">
        <f t="shared" si="36"/>
        <v>0</v>
      </c>
      <c r="AA315" s="7">
        <f t="shared" si="37"/>
        <v>0</v>
      </c>
      <c r="AB315" s="72">
        <f t="shared" si="38"/>
        <v>0</v>
      </c>
      <c r="AF315" s="127">
        <f>achats!V313</f>
        <v>0</v>
      </c>
      <c r="AG315" s="127">
        <f t="shared" si="39"/>
        <v>0</v>
      </c>
    </row>
    <row r="316" spans="1:33" x14ac:dyDescent="0.15">
      <c r="A316" s="16"/>
      <c r="X316" s="7">
        <f t="shared" si="34"/>
        <v>0</v>
      </c>
      <c r="Y316" s="7">
        <f t="shared" si="35"/>
        <v>0</v>
      </c>
      <c r="Z316" s="7">
        <f t="shared" si="36"/>
        <v>0</v>
      </c>
      <c r="AA316" s="7">
        <f t="shared" si="37"/>
        <v>0</v>
      </c>
      <c r="AB316" s="72">
        <f t="shared" si="38"/>
        <v>0</v>
      </c>
      <c r="AF316" s="127">
        <f>achats!V314</f>
        <v>0</v>
      </c>
      <c r="AG316" s="127">
        <f t="shared" si="39"/>
        <v>0</v>
      </c>
    </row>
    <row r="317" spans="1:33" x14ac:dyDescent="0.15">
      <c r="A317" s="16"/>
      <c r="X317" s="7">
        <f t="shared" si="34"/>
        <v>0</v>
      </c>
      <c r="Y317" s="7">
        <f t="shared" si="35"/>
        <v>0</v>
      </c>
      <c r="Z317" s="7">
        <f t="shared" si="36"/>
        <v>0</v>
      </c>
      <c r="AA317" s="7">
        <f t="shared" si="37"/>
        <v>0</v>
      </c>
      <c r="AB317" s="72">
        <f t="shared" si="38"/>
        <v>0</v>
      </c>
      <c r="AF317" s="127">
        <f>achats!V315</f>
        <v>0</v>
      </c>
      <c r="AG317" s="127">
        <f t="shared" si="39"/>
        <v>0</v>
      </c>
    </row>
    <row r="318" spans="1:33" x14ac:dyDescent="0.15">
      <c r="A318" s="16"/>
      <c r="X318" s="7">
        <f t="shared" si="34"/>
        <v>0</v>
      </c>
      <c r="Y318" s="7">
        <f t="shared" si="35"/>
        <v>0</v>
      </c>
      <c r="Z318" s="7">
        <f t="shared" si="36"/>
        <v>0</v>
      </c>
      <c r="AA318" s="7">
        <f t="shared" si="37"/>
        <v>0</v>
      </c>
      <c r="AB318" s="72">
        <f t="shared" si="38"/>
        <v>0</v>
      </c>
      <c r="AF318" s="127">
        <f>achats!V316</f>
        <v>0</v>
      </c>
      <c r="AG318" s="127">
        <f t="shared" si="39"/>
        <v>0</v>
      </c>
    </row>
    <row r="319" spans="1:33" x14ac:dyDescent="0.15">
      <c r="A319" s="16"/>
      <c r="X319" s="7">
        <f t="shared" si="34"/>
        <v>0</v>
      </c>
      <c r="Y319" s="7">
        <f t="shared" si="35"/>
        <v>0</v>
      </c>
      <c r="Z319" s="7">
        <f t="shared" si="36"/>
        <v>0</v>
      </c>
      <c r="AA319" s="7">
        <f t="shared" si="37"/>
        <v>0</v>
      </c>
      <c r="AB319" s="72">
        <f t="shared" si="38"/>
        <v>0</v>
      </c>
      <c r="AF319" s="127">
        <f>achats!V317</f>
        <v>0</v>
      </c>
      <c r="AG319" s="127">
        <f t="shared" si="39"/>
        <v>0</v>
      </c>
    </row>
    <row r="320" spans="1:33" x14ac:dyDescent="0.15">
      <c r="A320" s="16"/>
      <c r="X320" s="7">
        <f t="shared" si="34"/>
        <v>0</v>
      </c>
      <c r="Y320" s="7">
        <f t="shared" si="35"/>
        <v>0</v>
      </c>
      <c r="Z320" s="7">
        <f t="shared" si="36"/>
        <v>0</v>
      </c>
      <c r="AA320" s="7">
        <f t="shared" si="37"/>
        <v>0</v>
      </c>
      <c r="AB320" s="72">
        <f t="shared" si="38"/>
        <v>0</v>
      </c>
      <c r="AF320" s="127">
        <f>achats!V318</f>
        <v>0</v>
      </c>
      <c r="AG320" s="127">
        <f t="shared" si="39"/>
        <v>0</v>
      </c>
    </row>
    <row r="321" spans="1:33" x14ac:dyDescent="0.15">
      <c r="A321" s="16"/>
      <c r="X321" s="7">
        <f t="shared" si="34"/>
        <v>0</v>
      </c>
      <c r="Y321" s="7">
        <f t="shared" si="35"/>
        <v>0</v>
      </c>
      <c r="Z321" s="7">
        <f t="shared" si="36"/>
        <v>0</v>
      </c>
      <c r="AA321" s="7">
        <f t="shared" si="37"/>
        <v>0</v>
      </c>
      <c r="AB321" s="72">
        <f t="shared" si="38"/>
        <v>0</v>
      </c>
      <c r="AF321" s="127">
        <f>achats!V319</f>
        <v>0</v>
      </c>
      <c r="AG321" s="127">
        <f t="shared" si="39"/>
        <v>0</v>
      </c>
    </row>
    <row r="322" spans="1:33" x14ac:dyDescent="0.15">
      <c r="A322" s="16"/>
      <c r="X322" s="7">
        <f t="shared" si="34"/>
        <v>0</v>
      </c>
      <c r="Y322" s="7">
        <f t="shared" si="35"/>
        <v>0</v>
      </c>
      <c r="Z322" s="7">
        <f t="shared" si="36"/>
        <v>0</v>
      </c>
      <c r="AA322" s="7">
        <f t="shared" si="37"/>
        <v>0</v>
      </c>
      <c r="AB322" s="72">
        <f t="shared" si="38"/>
        <v>0</v>
      </c>
      <c r="AF322" s="127">
        <f>achats!V320</f>
        <v>0</v>
      </c>
      <c r="AG322" s="127">
        <f t="shared" si="39"/>
        <v>0</v>
      </c>
    </row>
    <row r="323" spans="1:33" x14ac:dyDescent="0.15">
      <c r="A323" s="16"/>
      <c r="X323" s="7">
        <f t="shared" si="34"/>
        <v>0</v>
      </c>
      <c r="Y323" s="7">
        <f t="shared" si="35"/>
        <v>0</v>
      </c>
      <c r="Z323" s="7">
        <f t="shared" si="36"/>
        <v>0</v>
      </c>
      <c r="AA323" s="7">
        <f t="shared" si="37"/>
        <v>0</v>
      </c>
      <c r="AB323" s="72">
        <f t="shared" si="38"/>
        <v>0</v>
      </c>
      <c r="AF323" s="127">
        <f>achats!V321</f>
        <v>0</v>
      </c>
      <c r="AG323" s="127">
        <f t="shared" si="39"/>
        <v>0</v>
      </c>
    </row>
    <row r="324" spans="1:33" x14ac:dyDescent="0.15">
      <c r="A324" s="16"/>
      <c r="X324" s="7">
        <f t="shared" si="34"/>
        <v>0</v>
      </c>
      <c r="Y324" s="7">
        <f t="shared" si="35"/>
        <v>0</v>
      </c>
      <c r="Z324" s="7">
        <f t="shared" si="36"/>
        <v>0</v>
      </c>
      <c r="AA324" s="7">
        <f t="shared" si="37"/>
        <v>0</v>
      </c>
      <c r="AB324" s="72">
        <f t="shared" si="38"/>
        <v>0</v>
      </c>
      <c r="AF324" s="127">
        <f>achats!V322</f>
        <v>0</v>
      </c>
      <c r="AG324" s="127">
        <f t="shared" si="39"/>
        <v>0</v>
      </c>
    </row>
    <row r="325" spans="1:33" x14ac:dyDescent="0.15">
      <c r="A325" s="16"/>
      <c r="X325" s="7">
        <f t="shared" ref="X325:X388" si="42">A539</f>
        <v>0</v>
      </c>
      <c r="Y325" s="7">
        <f t="shared" ref="Y325:Y388" si="43">SUMIF(E:E,A539,D:D)</f>
        <v>0</v>
      </c>
      <c r="Z325" s="7">
        <f t="shared" ref="Z325:Z388" si="44">SUMIF(M:M,A539,L:L)</f>
        <v>0</v>
      </c>
      <c r="AA325" s="7">
        <f t="shared" ref="AA325:AA388" si="45">SUM(Y325:Z325)</f>
        <v>0</v>
      </c>
      <c r="AB325" s="72">
        <f t="shared" ref="AB325:AB388" si="46">AA325/$AD$4</f>
        <v>0</v>
      </c>
      <c r="AF325" s="127">
        <f>achats!V323</f>
        <v>0</v>
      </c>
      <c r="AG325" s="127">
        <f t="shared" si="39"/>
        <v>0</v>
      </c>
    </row>
    <row r="326" spans="1:33" x14ac:dyDescent="0.15">
      <c r="A326" s="16"/>
      <c r="X326" s="7">
        <f t="shared" si="42"/>
        <v>0</v>
      </c>
      <c r="Y326" s="7">
        <f t="shared" si="43"/>
        <v>0</v>
      </c>
      <c r="Z326" s="7">
        <f t="shared" si="44"/>
        <v>0</v>
      </c>
      <c r="AA326" s="7">
        <f t="shared" si="45"/>
        <v>0</v>
      </c>
      <c r="AB326" s="72">
        <f t="shared" si="46"/>
        <v>0</v>
      </c>
      <c r="AF326" s="127">
        <f>achats!V324</f>
        <v>0</v>
      </c>
      <c r="AG326" s="127">
        <f t="shared" ref="AG326:AG345" si="47">(SUMIF(F:F,AF326,G:G))+(SUMIF(N:N,AF326,O:O))</f>
        <v>0</v>
      </c>
    </row>
    <row r="327" spans="1:33" x14ac:dyDescent="0.15">
      <c r="A327" s="16"/>
      <c r="X327" s="7">
        <f t="shared" si="42"/>
        <v>0</v>
      </c>
      <c r="Y327" s="7">
        <f t="shared" si="43"/>
        <v>0</v>
      </c>
      <c r="Z327" s="7">
        <f t="shared" si="44"/>
        <v>0</v>
      </c>
      <c r="AA327" s="7">
        <f t="shared" si="45"/>
        <v>0</v>
      </c>
      <c r="AB327" s="72">
        <f t="shared" si="46"/>
        <v>0</v>
      </c>
      <c r="AF327" s="127">
        <f>achats!V325</f>
        <v>0</v>
      </c>
      <c r="AG327" s="127">
        <f t="shared" si="47"/>
        <v>0</v>
      </c>
    </row>
    <row r="328" spans="1:33" x14ac:dyDescent="0.15">
      <c r="A328" s="16"/>
      <c r="X328" s="7">
        <f t="shared" si="42"/>
        <v>0</v>
      </c>
      <c r="Y328" s="7">
        <f t="shared" si="43"/>
        <v>0</v>
      </c>
      <c r="Z328" s="7">
        <f t="shared" si="44"/>
        <v>0</v>
      </c>
      <c r="AA328" s="7">
        <f t="shared" si="45"/>
        <v>0</v>
      </c>
      <c r="AB328" s="72">
        <f t="shared" si="46"/>
        <v>0</v>
      </c>
      <c r="AF328" s="127">
        <f>achats!V326</f>
        <v>0</v>
      </c>
      <c r="AG328" s="127">
        <f t="shared" si="47"/>
        <v>0</v>
      </c>
    </row>
    <row r="329" spans="1:33" x14ac:dyDescent="0.15">
      <c r="A329" s="16"/>
      <c r="X329" s="7">
        <f t="shared" si="42"/>
        <v>0</v>
      </c>
      <c r="Y329" s="7">
        <f t="shared" si="43"/>
        <v>0</v>
      </c>
      <c r="Z329" s="7">
        <f t="shared" si="44"/>
        <v>0</v>
      </c>
      <c r="AA329" s="7">
        <f t="shared" si="45"/>
        <v>0</v>
      </c>
      <c r="AB329" s="72">
        <f t="shared" si="46"/>
        <v>0</v>
      </c>
      <c r="AF329" s="127">
        <f>achats!V327</f>
        <v>0</v>
      </c>
      <c r="AG329" s="127">
        <f t="shared" si="47"/>
        <v>0</v>
      </c>
    </row>
    <row r="330" spans="1:33" x14ac:dyDescent="0.15">
      <c r="A330" s="16"/>
      <c r="X330" s="7">
        <f t="shared" si="42"/>
        <v>0</v>
      </c>
      <c r="Y330" s="7">
        <f t="shared" si="43"/>
        <v>0</v>
      </c>
      <c r="Z330" s="7">
        <f t="shared" si="44"/>
        <v>0</v>
      </c>
      <c r="AA330" s="7">
        <f t="shared" si="45"/>
        <v>0</v>
      </c>
      <c r="AB330" s="72">
        <f t="shared" si="46"/>
        <v>0</v>
      </c>
      <c r="AF330" s="127">
        <f>achats!V328</f>
        <v>0</v>
      </c>
      <c r="AG330" s="127">
        <f t="shared" si="47"/>
        <v>0</v>
      </c>
    </row>
    <row r="331" spans="1:33" x14ac:dyDescent="0.15">
      <c r="A331" s="16"/>
      <c r="X331" s="7">
        <f t="shared" si="42"/>
        <v>0</v>
      </c>
      <c r="Y331" s="7">
        <f t="shared" si="43"/>
        <v>0</v>
      </c>
      <c r="Z331" s="7">
        <f t="shared" si="44"/>
        <v>0</v>
      </c>
      <c r="AA331" s="7">
        <f t="shared" si="45"/>
        <v>0</v>
      </c>
      <c r="AB331" s="72">
        <f t="shared" si="46"/>
        <v>0</v>
      </c>
      <c r="AF331" s="127">
        <f>achats!V329</f>
        <v>0</v>
      </c>
      <c r="AG331" s="127">
        <f t="shared" si="47"/>
        <v>0</v>
      </c>
    </row>
    <row r="332" spans="1:33" x14ac:dyDescent="0.15">
      <c r="A332" s="16"/>
      <c r="X332" s="7">
        <f t="shared" si="42"/>
        <v>0</v>
      </c>
      <c r="Y332" s="7">
        <f t="shared" si="43"/>
        <v>0</v>
      </c>
      <c r="Z332" s="7">
        <f t="shared" si="44"/>
        <v>0</v>
      </c>
      <c r="AA332" s="7">
        <f t="shared" si="45"/>
        <v>0</v>
      </c>
      <c r="AB332" s="72">
        <f t="shared" si="46"/>
        <v>0</v>
      </c>
      <c r="AF332" s="127">
        <f>achats!V330</f>
        <v>0</v>
      </c>
      <c r="AG332" s="127">
        <f t="shared" si="47"/>
        <v>0</v>
      </c>
    </row>
    <row r="333" spans="1:33" x14ac:dyDescent="0.15">
      <c r="A333" s="16"/>
      <c r="X333" s="7">
        <f t="shared" si="42"/>
        <v>0</v>
      </c>
      <c r="Y333" s="7">
        <f t="shared" si="43"/>
        <v>0</v>
      </c>
      <c r="Z333" s="7">
        <f t="shared" si="44"/>
        <v>0</v>
      </c>
      <c r="AA333" s="7">
        <f t="shared" si="45"/>
        <v>0</v>
      </c>
      <c r="AB333" s="72">
        <f t="shared" si="46"/>
        <v>0</v>
      </c>
      <c r="AF333" s="127">
        <f>achats!V331</f>
        <v>0</v>
      </c>
      <c r="AG333" s="127">
        <f t="shared" si="47"/>
        <v>0</v>
      </c>
    </row>
    <row r="334" spans="1:33" x14ac:dyDescent="0.15">
      <c r="A334" s="16"/>
      <c r="X334" s="7">
        <f t="shared" si="42"/>
        <v>0</v>
      </c>
      <c r="Y334" s="7">
        <f t="shared" si="43"/>
        <v>0</v>
      </c>
      <c r="Z334" s="7">
        <f t="shared" si="44"/>
        <v>0</v>
      </c>
      <c r="AA334" s="7">
        <f t="shared" si="45"/>
        <v>0</v>
      </c>
      <c r="AB334" s="72">
        <f t="shared" si="46"/>
        <v>0</v>
      </c>
      <c r="AF334" s="127">
        <f>achats!V332</f>
        <v>0</v>
      </c>
      <c r="AG334" s="127">
        <f t="shared" si="47"/>
        <v>0</v>
      </c>
    </row>
    <row r="335" spans="1:33" x14ac:dyDescent="0.15">
      <c r="A335" s="16"/>
      <c r="X335" s="7">
        <f t="shared" si="42"/>
        <v>0</v>
      </c>
      <c r="Y335" s="7">
        <f t="shared" si="43"/>
        <v>0</v>
      </c>
      <c r="Z335" s="7">
        <f t="shared" si="44"/>
        <v>0</v>
      </c>
      <c r="AA335" s="7">
        <f t="shared" si="45"/>
        <v>0</v>
      </c>
      <c r="AB335" s="72">
        <f t="shared" si="46"/>
        <v>0</v>
      </c>
      <c r="AF335" s="127">
        <f>achats!V333</f>
        <v>0</v>
      </c>
      <c r="AG335" s="127">
        <f t="shared" si="47"/>
        <v>0</v>
      </c>
    </row>
    <row r="336" spans="1:33" x14ac:dyDescent="0.15">
      <c r="A336" s="16"/>
      <c r="X336" s="7">
        <f t="shared" si="42"/>
        <v>0</v>
      </c>
      <c r="Y336" s="7">
        <f t="shared" si="43"/>
        <v>0</v>
      </c>
      <c r="Z336" s="7">
        <f t="shared" si="44"/>
        <v>0</v>
      </c>
      <c r="AA336" s="7">
        <f t="shared" si="45"/>
        <v>0</v>
      </c>
      <c r="AB336" s="72">
        <f t="shared" si="46"/>
        <v>0</v>
      </c>
      <c r="AF336" s="127">
        <f>achats!V334</f>
        <v>0</v>
      </c>
      <c r="AG336" s="127">
        <f t="shared" si="47"/>
        <v>0</v>
      </c>
    </row>
    <row r="337" spans="1:33" x14ac:dyDescent="0.15">
      <c r="A337" s="16"/>
      <c r="X337" s="7">
        <f t="shared" si="42"/>
        <v>0</v>
      </c>
      <c r="Y337" s="7">
        <f t="shared" si="43"/>
        <v>0</v>
      </c>
      <c r="Z337" s="7">
        <f t="shared" si="44"/>
        <v>0</v>
      </c>
      <c r="AA337" s="7">
        <f t="shared" si="45"/>
        <v>0</v>
      </c>
      <c r="AB337" s="72">
        <f t="shared" si="46"/>
        <v>0</v>
      </c>
      <c r="AF337" s="127">
        <f>achats!V335</f>
        <v>0</v>
      </c>
      <c r="AG337" s="127">
        <f t="shared" si="47"/>
        <v>0</v>
      </c>
    </row>
    <row r="338" spans="1:33" x14ac:dyDescent="0.15">
      <c r="A338" s="16"/>
      <c r="X338" s="7">
        <f t="shared" si="42"/>
        <v>0</v>
      </c>
      <c r="Y338" s="7">
        <f t="shared" si="43"/>
        <v>0</v>
      </c>
      <c r="Z338" s="7">
        <f t="shared" si="44"/>
        <v>0</v>
      </c>
      <c r="AA338" s="7">
        <f t="shared" si="45"/>
        <v>0</v>
      </c>
      <c r="AB338" s="72">
        <f t="shared" si="46"/>
        <v>0</v>
      </c>
      <c r="AF338" s="127">
        <f>achats!V336</f>
        <v>0</v>
      </c>
      <c r="AG338" s="127">
        <f t="shared" si="47"/>
        <v>0</v>
      </c>
    </row>
    <row r="339" spans="1:33" x14ac:dyDescent="0.15">
      <c r="A339" s="16"/>
      <c r="X339" s="7">
        <f t="shared" si="42"/>
        <v>0</v>
      </c>
      <c r="Y339" s="7">
        <f t="shared" si="43"/>
        <v>0</v>
      </c>
      <c r="Z339" s="7">
        <f t="shared" si="44"/>
        <v>0</v>
      </c>
      <c r="AA339" s="7">
        <f t="shared" si="45"/>
        <v>0</v>
      </c>
      <c r="AB339" s="72">
        <f t="shared" si="46"/>
        <v>0</v>
      </c>
      <c r="AF339" s="127">
        <f>achats!V337</f>
        <v>0</v>
      </c>
      <c r="AG339" s="127">
        <f t="shared" si="47"/>
        <v>0</v>
      </c>
    </row>
    <row r="340" spans="1:33" x14ac:dyDescent="0.15">
      <c r="A340" s="16"/>
      <c r="X340" s="7">
        <f t="shared" si="42"/>
        <v>0</v>
      </c>
      <c r="Y340" s="7">
        <f t="shared" si="43"/>
        <v>0</v>
      </c>
      <c r="Z340" s="7">
        <f t="shared" si="44"/>
        <v>0</v>
      </c>
      <c r="AA340" s="7">
        <f t="shared" si="45"/>
        <v>0</v>
      </c>
      <c r="AB340" s="72">
        <f t="shared" si="46"/>
        <v>0</v>
      </c>
      <c r="AF340" s="127">
        <f>achats!V338</f>
        <v>0</v>
      </c>
      <c r="AG340" s="127">
        <f t="shared" si="47"/>
        <v>0</v>
      </c>
    </row>
    <row r="341" spans="1:33" x14ac:dyDescent="0.15">
      <c r="A341" s="16"/>
      <c r="X341" s="7">
        <f t="shared" si="42"/>
        <v>0</v>
      </c>
      <c r="Y341" s="7">
        <f t="shared" si="43"/>
        <v>0</v>
      </c>
      <c r="Z341" s="7">
        <f t="shared" si="44"/>
        <v>0</v>
      </c>
      <c r="AA341" s="7">
        <f t="shared" si="45"/>
        <v>0</v>
      </c>
      <c r="AB341" s="72">
        <f t="shared" si="46"/>
        <v>0</v>
      </c>
      <c r="AF341" s="127">
        <f>achats!V339</f>
        <v>0</v>
      </c>
      <c r="AG341" s="127">
        <f t="shared" si="47"/>
        <v>0</v>
      </c>
    </row>
    <row r="342" spans="1:33" x14ac:dyDescent="0.15">
      <c r="A342" s="16"/>
      <c r="X342" s="7">
        <f t="shared" si="42"/>
        <v>0</v>
      </c>
      <c r="Y342" s="7">
        <f t="shared" si="43"/>
        <v>0</v>
      </c>
      <c r="Z342" s="7">
        <f t="shared" si="44"/>
        <v>0</v>
      </c>
      <c r="AA342" s="7">
        <f t="shared" si="45"/>
        <v>0</v>
      </c>
      <c r="AB342" s="72">
        <f t="shared" si="46"/>
        <v>0</v>
      </c>
      <c r="AF342" s="127">
        <f>achats!V340</f>
        <v>0</v>
      </c>
      <c r="AG342" s="127">
        <f t="shared" si="47"/>
        <v>0</v>
      </c>
    </row>
    <row r="343" spans="1:33" x14ac:dyDescent="0.15">
      <c r="A343" s="16"/>
      <c r="X343" s="7">
        <f t="shared" si="42"/>
        <v>0</v>
      </c>
      <c r="Y343" s="7">
        <f t="shared" si="43"/>
        <v>0</v>
      </c>
      <c r="Z343" s="7">
        <f t="shared" si="44"/>
        <v>0</v>
      </c>
      <c r="AA343" s="7">
        <f t="shared" si="45"/>
        <v>0</v>
      </c>
      <c r="AB343" s="72">
        <f t="shared" si="46"/>
        <v>0</v>
      </c>
      <c r="AF343" s="127">
        <f>achats!V341</f>
        <v>0</v>
      </c>
      <c r="AG343" s="127">
        <f t="shared" si="47"/>
        <v>0</v>
      </c>
    </row>
    <row r="344" spans="1:33" x14ac:dyDescent="0.15">
      <c r="A344" s="16"/>
      <c r="X344" s="7">
        <f t="shared" si="42"/>
        <v>0</v>
      </c>
      <c r="Y344" s="7">
        <f t="shared" si="43"/>
        <v>0</v>
      </c>
      <c r="Z344" s="7">
        <f t="shared" si="44"/>
        <v>0</v>
      </c>
      <c r="AA344" s="7">
        <f t="shared" si="45"/>
        <v>0</v>
      </c>
      <c r="AB344" s="72">
        <f t="shared" si="46"/>
        <v>0</v>
      </c>
      <c r="AF344" s="127">
        <f>achats!V342</f>
        <v>0</v>
      </c>
      <c r="AG344" s="127">
        <f t="shared" si="47"/>
        <v>0</v>
      </c>
    </row>
    <row r="345" spans="1:33" x14ac:dyDescent="0.15">
      <c r="A345" s="16"/>
      <c r="X345" s="7">
        <f t="shared" si="42"/>
        <v>0</v>
      </c>
      <c r="Y345" s="7">
        <f t="shared" si="43"/>
        <v>0</v>
      </c>
      <c r="Z345" s="7">
        <f t="shared" si="44"/>
        <v>0</v>
      </c>
      <c r="AA345" s="7">
        <f t="shared" si="45"/>
        <v>0</v>
      </c>
      <c r="AB345" s="72">
        <f t="shared" si="46"/>
        <v>0</v>
      </c>
      <c r="AF345" s="127">
        <f>achats!V343</f>
        <v>0</v>
      </c>
      <c r="AG345" s="127">
        <f t="shared" si="47"/>
        <v>0</v>
      </c>
    </row>
    <row r="346" spans="1:33" x14ac:dyDescent="0.15">
      <c r="A346" s="16"/>
      <c r="X346" s="7">
        <f t="shared" si="42"/>
        <v>0</v>
      </c>
      <c r="Y346" s="7">
        <f t="shared" si="43"/>
        <v>0</v>
      </c>
      <c r="Z346" s="7">
        <f t="shared" si="44"/>
        <v>0</v>
      </c>
      <c r="AA346" s="7">
        <f t="shared" si="45"/>
        <v>0</v>
      </c>
      <c r="AB346" s="72">
        <f t="shared" si="46"/>
        <v>0</v>
      </c>
    </row>
    <row r="347" spans="1:33" x14ac:dyDescent="0.15">
      <c r="A347" s="16"/>
      <c r="X347" s="7">
        <f t="shared" si="42"/>
        <v>0</v>
      </c>
      <c r="Y347" s="7">
        <f t="shared" si="43"/>
        <v>0</v>
      </c>
      <c r="Z347" s="7">
        <f t="shared" si="44"/>
        <v>0</v>
      </c>
      <c r="AA347" s="7">
        <f t="shared" si="45"/>
        <v>0</v>
      </c>
      <c r="AB347" s="72">
        <f t="shared" si="46"/>
        <v>0</v>
      </c>
    </row>
    <row r="348" spans="1:33" x14ac:dyDescent="0.15">
      <c r="A348" s="16"/>
      <c r="X348" s="7">
        <f t="shared" si="42"/>
        <v>0</v>
      </c>
      <c r="Y348" s="7">
        <f t="shared" si="43"/>
        <v>0</v>
      </c>
      <c r="Z348" s="7">
        <f t="shared" si="44"/>
        <v>0</v>
      </c>
      <c r="AA348" s="7">
        <f t="shared" si="45"/>
        <v>0</v>
      </c>
      <c r="AB348" s="72">
        <f t="shared" si="46"/>
        <v>0</v>
      </c>
    </row>
    <row r="349" spans="1:33" x14ac:dyDescent="0.15">
      <c r="A349" s="16"/>
      <c r="X349" s="7">
        <f t="shared" si="42"/>
        <v>0</v>
      </c>
      <c r="Y349" s="7">
        <f t="shared" si="43"/>
        <v>0</v>
      </c>
      <c r="Z349" s="7">
        <f t="shared" si="44"/>
        <v>0</v>
      </c>
      <c r="AA349" s="7">
        <f t="shared" si="45"/>
        <v>0</v>
      </c>
      <c r="AB349" s="72">
        <f t="shared" si="46"/>
        <v>0</v>
      </c>
    </row>
    <row r="350" spans="1:33" x14ac:dyDescent="0.15">
      <c r="A350" s="16"/>
      <c r="X350" s="7">
        <f t="shared" si="42"/>
        <v>0</v>
      </c>
      <c r="Y350" s="7">
        <f t="shared" si="43"/>
        <v>0</v>
      </c>
      <c r="Z350" s="7">
        <f t="shared" si="44"/>
        <v>0</v>
      </c>
      <c r="AA350" s="7">
        <f t="shared" si="45"/>
        <v>0</v>
      </c>
      <c r="AB350" s="72">
        <f t="shared" si="46"/>
        <v>0</v>
      </c>
    </row>
    <row r="351" spans="1:33" x14ac:dyDescent="0.15">
      <c r="A351" s="16"/>
      <c r="X351" s="7">
        <f t="shared" si="42"/>
        <v>0</v>
      </c>
      <c r="Y351" s="7">
        <f t="shared" si="43"/>
        <v>0</v>
      </c>
      <c r="Z351" s="7">
        <f t="shared" si="44"/>
        <v>0</v>
      </c>
      <c r="AA351" s="7">
        <f t="shared" si="45"/>
        <v>0</v>
      </c>
      <c r="AB351" s="72">
        <f t="shared" si="46"/>
        <v>0</v>
      </c>
    </row>
    <row r="352" spans="1:33" x14ac:dyDescent="0.15">
      <c r="A352" s="16"/>
      <c r="X352" s="7">
        <f t="shared" si="42"/>
        <v>0</v>
      </c>
      <c r="Y352" s="7">
        <f t="shared" si="43"/>
        <v>0</v>
      </c>
      <c r="Z352" s="7">
        <f t="shared" si="44"/>
        <v>0</v>
      </c>
      <c r="AA352" s="7">
        <f t="shared" si="45"/>
        <v>0</v>
      </c>
      <c r="AB352" s="72">
        <f t="shared" si="46"/>
        <v>0</v>
      </c>
    </row>
    <row r="353" spans="1:28" x14ac:dyDescent="0.15">
      <c r="A353" s="16"/>
      <c r="X353" s="7">
        <f t="shared" si="42"/>
        <v>0</v>
      </c>
      <c r="Y353" s="7">
        <f t="shared" si="43"/>
        <v>0</v>
      </c>
      <c r="Z353" s="7">
        <f t="shared" si="44"/>
        <v>0</v>
      </c>
      <c r="AA353" s="7">
        <f t="shared" si="45"/>
        <v>0</v>
      </c>
      <c r="AB353" s="72">
        <f t="shared" si="46"/>
        <v>0</v>
      </c>
    </row>
    <row r="354" spans="1:28" x14ac:dyDescent="0.15">
      <c r="A354" s="16"/>
      <c r="X354" s="7">
        <f t="shared" si="42"/>
        <v>0</v>
      </c>
      <c r="Y354" s="7">
        <f t="shared" si="43"/>
        <v>0</v>
      </c>
      <c r="Z354" s="7">
        <f t="shared" si="44"/>
        <v>0</v>
      </c>
      <c r="AA354" s="7">
        <f t="shared" si="45"/>
        <v>0</v>
      </c>
      <c r="AB354" s="72">
        <f t="shared" si="46"/>
        <v>0</v>
      </c>
    </row>
    <row r="355" spans="1:28" x14ac:dyDescent="0.15">
      <c r="A355" s="16"/>
      <c r="X355" s="7">
        <f t="shared" si="42"/>
        <v>0</v>
      </c>
      <c r="Y355" s="7">
        <f t="shared" si="43"/>
        <v>0</v>
      </c>
      <c r="Z355" s="7">
        <f t="shared" si="44"/>
        <v>0</v>
      </c>
      <c r="AA355" s="7">
        <f t="shared" si="45"/>
        <v>0</v>
      </c>
      <c r="AB355" s="72">
        <f t="shared" si="46"/>
        <v>0</v>
      </c>
    </row>
    <row r="356" spans="1:28" x14ac:dyDescent="0.15">
      <c r="A356" s="16"/>
      <c r="X356" s="7">
        <f t="shared" si="42"/>
        <v>0</v>
      </c>
      <c r="Y356" s="7">
        <f t="shared" si="43"/>
        <v>0</v>
      </c>
      <c r="Z356" s="7">
        <f t="shared" si="44"/>
        <v>0</v>
      </c>
      <c r="AA356" s="7">
        <f t="shared" si="45"/>
        <v>0</v>
      </c>
      <c r="AB356" s="72">
        <f t="shared" si="46"/>
        <v>0</v>
      </c>
    </row>
    <row r="357" spans="1:28" x14ac:dyDescent="0.15">
      <c r="A357" s="16"/>
      <c r="X357" s="7">
        <f t="shared" si="42"/>
        <v>0</v>
      </c>
      <c r="Y357" s="7">
        <f t="shared" si="43"/>
        <v>0</v>
      </c>
      <c r="Z357" s="7">
        <f t="shared" si="44"/>
        <v>0</v>
      </c>
      <c r="AA357" s="7">
        <f t="shared" si="45"/>
        <v>0</v>
      </c>
      <c r="AB357" s="72">
        <f t="shared" si="46"/>
        <v>0</v>
      </c>
    </row>
    <row r="358" spans="1:28" x14ac:dyDescent="0.15">
      <c r="A358" s="16"/>
      <c r="X358" s="7">
        <f t="shared" si="42"/>
        <v>0</v>
      </c>
      <c r="Y358" s="7">
        <f t="shared" si="43"/>
        <v>0</v>
      </c>
      <c r="Z358" s="7">
        <f t="shared" si="44"/>
        <v>0</v>
      </c>
      <c r="AA358" s="7">
        <f t="shared" si="45"/>
        <v>0</v>
      </c>
      <c r="AB358" s="72">
        <f t="shared" si="46"/>
        <v>0</v>
      </c>
    </row>
    <row r="359" spans="1:28" x14ac:dyDescent="0.15">
      <c r="A359" s="16"/>
      <c r="X359" s="7">
        <f t="shared" si="42"/>
        <v>0</v>
      </c>
      <c r="Y359" s="7">
        <f t="shared" si="43"/>
        <v>0</v>
      </c>
      <c r="Z359" s="7">
        <f t="shared" si="44"/>
        <v>0</v>
      </c>
      <c r="AA359" s="7">
        <f t="shared" si="45"/>
        <v>0</v>
      </c>
      <c r="AB359" s="72">
        <f t="shared" si="46"/>
        <v>0</v>
      </c>
    </row>
    <row r="360" spans="1:28" x14ac:dyDescent="0.15">
      <c r="A360" s="16"/>
      <c r="X360" s="7">
        <f t="shared" si="42"/>
        <v>0</v>
      </c>
      <c r="Y360" s="7">
        <f t="shared" si="43"/>
        <v>0</v>
      </c>
      <c r="Z360" s="7">
        <f t="shared" si="44"/>
        <v>0</v>
      </c>
      <c r="AA360" s="7">
        <f t="shared" si="45"/>
        <v>0</v>
      </c>
      <c r="AB360" s="72">
        <f t="shared" si="46"/>
        <v>0</v>
      </c>
    </row>
    <row r="361" spans="1:28" x14ac:dyDescent="0.15">
      <c r="A361" s="16"/>
      <c r="X361" s="7">
        <f t="shared" si="42"/>
        <v>0</v>
      </c>
      <c r="Y361" s="7">
        <f t="shared" si="43"/>
        <v>0</v>
      </c>
      <c r="Z361" s="7">
        <f t="shared" si="44"/>
        <v>0</v>
      </c>
      <c r="AA361" s="7">
        <f t="shared" si="45"/>
        <v>0</v>
      </c>
      <c r="AB361" s="72">
        <f t="shared" si="46"/>
        <v>0</v>
      </c>
    </row>
    <row r="362" spans="1:28" x14ac:dyDescent="0.15">
      <c r="A362" s="16"/>
      <c r="X362" s="7">
        <f t="shared" si="42"/>
        <v>0</v>
      </c>
      <c r="Y362" s="7">
        <f t="shared" si="43"/>
        <v>0</v>
      </c>
      <c r="Z362" s="7">
        <f t="shared" si="44"/>
        <v>0</v>
      </c>
      <c r="AA362" s="7">
        <f t="shared" si="45"/>
        <v>0</v>
      </c>
      <c r="AB362" s="72">
        <f t="shared" si="46"/>
        <v>0</v>
      </c>
    </row>
    <row r="363" spans="1:28" x14ac:dyDescent="0.15">
      <c r="A363" s="16"/>
      <c r="X363" s="7">
        <f t="shared" si="42"/>
        <v>0</v>
      </c>
      <c r="Y363" s="7">
        <f t="shared" si="43"/>
        <v>0</v>
      </c>
      <c r="Z363" s="7">
        <f t="shared" si="44"/>
        <v>0</v>
      </c>
      <c r="AA363" s="7">
        <f t="shared" si="45"/>
        <v>0</v>
      </c>
      <c r="AB363" s="72">
        <f t="shared" si="46"/>
        <v>0</v>
      </c>
    </row>
    <row r="364" spans="1:28" x14ac:dyDescent="0.15">
      <c r="A364" s="16"/>
      <c r="X364" s="7">
        <f t="shared" si="42"/>
        <v>0</v>
      </c>
      <c r="Y364" s="7">
        <f t="shared" si="43"/>
        <v>0</v>
      </c>
      <c r="Z364" s="7">
        <f t="shared" si="44"/>
        <v>0</v>
      </c>
      <c r="AA364" s="7">
        <f t="shared" si="45"/>
        <v>0</v>
      </c>
      <c r="AB364" s="72">
        <f t="shared" si="46"/>
        <v>0</v>
      </c>
    </row>
    <row r="365" spans="1:28" x14ac:dyDescent="0.15">
      <c r="A365" s="16"/>
      <c r="X365" s="7">
        <f t="shared" si="42"/>
        <v>0</v>
      </c>
      <c r="Y365" s="7">
        <f t="shared" si="43"/>
        <v>0</v>
      </c>
      <c r="Z365" s="7">
        <f t="shared" si="44"/>
        <v>0</v>
      </c>
      <c r="AA365" s="7">
        <f t="shared" si="45"/>
        <v>0</v>
      </c>
      <c r="AB365" s="72">
        <f t="shared" si="46"/>
        <v>0</v>
      </c>
    </row>
    <row r="366" spans="1:28" x14ac:dyDescent="0.15">
      <c r="A366" s="16"/>
      <c r="X366" s="7">
        <f t="shared" si="42"/>
        <v>0</v>
      </c>
      <c r="Y366" s="7">
        <f t="shared" si="43"/>
        <v>0</v>
      </c>
      <c r="Z366" s="7">
        <f t="shared" si="44"/>
        <v>0</v>
      </c>
      <c r="AA366" s="7">
        <f t="shared" si="45"/>
        <v>0</v>
      </c>
      <c r="AB366" s="72">
        <f t="shared" si="46"/>
        <v>0</v>
      </c>
    </row>
    <row r="367" spans="1:28" x14ac:dyDescent="0.15">
      <c r="A367" s="16"/>
      <c r="X367" s="7">
        <f t="shared" si="42"/>
        <v>0</v>
      </c>
      <c r="Y367" s="7">
        <f t="shared" si="43"/>
        <v>0</v>
      </c>
      <c r="Z367" s="7">
        <f t="shared" si="44"/>
        <v>0</v>
      </c>
      <c r="AA367" s="7">
        <f t="shared" si="45"/>
        <v>0</v>
      </c>
      <c r="AB367" s="72">
        <f t="shared" si="46"/>
        <v>0</v>
      </c>
    </row>
    <row r="368" spans="1:28" x14ac:dyDescent="0.15">
      <c r="A368" s="16"/>
      <c r="X368" s="7">
        <f t="shared" si="42"/>
        <v>0</v>
      </c>
      <c r="Y368" s="7">
        <f t="shared" si="43"/>
        <v>0</v>
      </c>
      <c r="Z368" s="7">
        <f t="shared" si="44"/>
        <v>0</v>
      </c>
      <c r="AA368" s="7">
        <f t="shared" si="45"/>
        <v>0</v>
      </c>
      <c r="AB368" s="72">
        <f t="shared" si="46"/>
        <v>0</v>
      </c>
    </row>
    <row r="369" spans="1:28" x14ac:dyDescent="0.15">
      <c r="A369" s="16"/>
      <c r="X369" s="7">
        <f t="shared" si="42"/>
        <v>0</v>
      </c>
      <c r="Y369" s="7">
        <f t="shared" si="43"/>
        <v>0</v>
      </c>
      <c r="Z369" s="7">
        <f t="shared" si="44"/>
        <v>0</v>
      </c>
      <c r="AA369" s="7">
        <f t="shared" si="45"/>
        <v>0</v>
      </c>
      <c r="AB369" s="72">
        <f t="shared" si="46"/>
        <v>0</v>
      </c>
    </row>
    <row r="370" spans="1:28" x14ac:dyDescent="0.15">
      <c r="A370" s="16"/>
      <c r="X370" s="7">
        <f t="shared" si="42"/>
        <v>0</v>
      </c>
      <c r="Y370" s="7">
        <f t="shared" si="43"/>
        <v>0</v>
      </c>
      <c r="Z370" s="7">
        <f t="shared" si="44"/>
        <v>0</v>
      </c>
      <c r="AA370" s="7">
        <f t="shared" si="45"/>
        <v>0</v>
      </c>
      <c r="AB370" s="72">
        <f t="shared" si="46"/>
        <v>0</v>
      </c>
    </row>
    <row r="371" spans="1:28" x14ac:dyDescent="0.15">
      <c r="A371" s="16"/>
      <c r="X371" s="7">
        <f t="shared" si="42"/>
        <v>0</v>
      </c>
      <c r="Y371" s="7">
        <f t="shared" si="43"/>
        <v>0</v>
      </c>
      <c r="Z371" s="7">
        <f t="shared" si="44"/>
        <v>0</v>
      </c>
      <c r="AA371" s="7">
        <f t="shared" si="45"/>
        <v>0</v>
      </c>
      <c r="AB371" s="72">
        <f t="shared" si="46"/>
        <v>0</v>
      </c>
    </row>
    <row r="372" spans="1:28" x14ac:dyDescent="0.15">
      <c r="A372" s="16"/>
      <c r="X372" s="7">
        <f t="shared" si="42"/>
        <v>0</v>
      </c>
      <c r="Y372" s="7">
        <f t="shared" si="43"/>
        <v>0</v>
      </c>
      <c r="Z372" s="7">
        <f t="shared" si="44"/>
        <v>0</v>
      </c>
      <c r="AA372" s="7">
        <f t="shared" si="45"/>
        <v>0</v>
      </c>
      <c r="AB372" s="72">
        <f t="shared" si="46"/>
        <v>0</v>
      </c>
    </row>
    <row r="373" spans="1:28" x14ac:dyDescent="0.15">
      <c r="A373" s="16"/>
      <c r="X373" s="7">
        <f t="shared" si="42"/>
        <v>0</v>
      </c>
      <c r="Y373" s="7">
        <f t="shared" si="43"/>
        <v>0</v>
      </c>
      <c r="Z373" s="7">
        <f t="shared" si="44"/>
        <v>0</v>
      </c>
      <c r="AA373" s="7">
        <f t="shared" si="45"/>
        <v>0</v>
      </c>
      <c r="AB373" s="72">
        <f t="shared" si="46"/>
        <v>0</v>
      </c>
    </row>
    <row r="374" spans="1:28" x14ac:dyDescent="0.15">
      <c r="A374" s="16"/>
      <c r="X374" s="7">
        <f t="shared" si="42"/>
        <v>0</v>
      </c>
      <c r="Y374" s="7">
        <f t="shared" si="43"/>
        <v>0</v>
      </c>
      <c r="Z374" s="7">
        <f t="shared" si="44"/>
        <v>0</v>
      </c>
      <c r="AA374" s="7">
        <f t="shared" si="45"/>
        <v>0</v>
      </c>
      <c r="AB374" s="72">
        <f t="shared" si="46"/>
        <v>0</v>
      </c>
    </row>
    <row r="375" spans="1:28" x14ac:dyDescent="0.15">
      <c r="A375" s="16"/>
      <c r="X375" s="7">
        <f t="shared" si="42"/>
        <v>0</v>
      </c>
      <c r="Y375" s="7">
        <f t="shared" si="43"/>
        <v>0</v>
      </c>
      <c r="Z375" s="7">
        <f t="shared" si="44"/>
        <v>0</v>
      </c>
      <c r="AA375" s="7">
        <f t="shared" si="45"/>
        <v>0</v>
      </c>
      <c r="AB375" s="72">
        <f t="shared" si="46"/>
        <v>0</v>
      </c>
    </row>
    <row r="376" spans="1:28" x14ac:dyDescent="0.15">
      <c r="A376" s="16"/>
      <c r="X376" s="7">
        <f t="shared" si="42"/>
        <v>0</v>
      </c>
      <c r="Y376" s="7">
        <f t="shared" si="43"/>
        <v>0</v>
      </c>
      <c r="Z376" s="7">
        <f t="shared" si="44"/>
        <v>0</v>
      </c>
      <c r="AA376" s="7">
        <f t="shared" si="45"/>
        <v>0</v>
      </c>
      <c r="AB376" s="72">
        <f t="shared" si="46"/>
        <v>0</v>
      </c>
    </row>
    <row r="377" spans="1:28" x14ac:dyDescent="0.15">
      <c r="A377" s="16"/>
      <c r="X377" s="7">
        <f t="shared" si="42"/>
        <v>0</v>
      </c>
      <c r="Y377" s="7">
        <f t="shared" si="43"/>
        <v>0</v>
      </c>
      <c r="Z377" s="7">
        <f t="shared" si="44"/>
        <v>0</v>
      </c>
      <c r="AA377" s="7">
        <f t="shared" si="45"/>
        <v>0</v>
      </c>
      <c r="AB377" s="72">
        <f t="shared" si="46"/>
        <v>0</v>
      </c>
    </row>
    <row r="378" spans="1:28" x14ac:dyDescent="0.15">
      <c r="A378" s="16"/>
      <c r="X378" s="7">
        <f t="shared" si="42"/>
        <v>0</v>
      </c>
      <c r="Y378" s="7">
        <f t="shared" si="43"/>
        <v>0</v>
      </c>
      <c r="Z378" s="7">
        <f t="shared" si="44"/>
        <v>0</v>
      </c>
      <c r="AA378" s="7">
        <f t="shared" si="45"/>
        <v>0</v>
      </c>
      <c r="AB378" s="72">
        <f t="shared" si="46"/>
        <v>0</v>
      </c>
    </row>
    <row r="379" spans="1:28" x14ac:dyDescent="0.15">
      <c r="A379" s="16"/>
      <c r="X379" s="7">
        <f t="shared" si="42"/>
        <v>0</v>
      </c>
      <c r="Y379" s="7">
        <f t="shared" si="43"/>
        <v>0</v>
      </c>
      <c r="Z379" s="7">
        <f t="shared" si="44"/>
        <v>0</v>
      </c>
      <c r="AA379" s="7">
        <f t="shared" si="45"/>
        <v>0</v>
      </c>
      <c r="AB379" s="72">
        <f t="shared" si="46"/>
        <v>0</v>
      </c>
    </row>
    <row r="380" spans="1:28" x14ac:dyDescent="0.15">
      <c r="A380" s="16"/>
      <c r="X380" s="7">
        <f t="shared" si="42"/>
        <v>0</v>
      </c>
      <c r="Y380" s="7">
        <f t="shared" si="43"/>
        <v>0</v>
      </c>
      <c r="Z380" s="7">
        <f t="shared" si="44"/>
        <v>0</v>
      </c>
      <c r="AA380" s="7">
        <f t="shared" si="45"/>
        <v>0</v>
      </c>
      <c r="AB380" s="72">
        <f t="shared" si="46"/>
        <v>0</v>
      </c>
    </row>
    <row r="381" spans="1:28" x14ac:dyDescent="0.15">
      <c r="A381" s="16"/>
      <c r="X381" s="7">
        <f t="shared" si="42"/>
        <v>0</v>
      </c>
      <c r="Y381" s="7">
        <f t="shared" si="43"/>
        <v>0</v>
      </c>
      <c r="Z381" s="7">
        <f t="shared" si="44"/>
        <v>0</v>
      </c>
      <c r="AA381" s="7">
        <f t="shared" si="45"/>
        <v>0</v>
      </c>
      <c r="AB381" s="72">
        <f t="shared" si="46"/>
        <v>0</v>
      </c>
    </row>
    <row r="382" spans="1:28" x14ac:dyDescent="0.15">
      <c r="A382" s="16"/>
      <c r="X382" s="7">
        <f t="shared" si="42"/>
        <v>0</v>
      </c>
      <c r="Y382" s="7">
        <f t="shared" si="43"/>
        <v>0</v>
      </c>
      <c r="Z382" s="7">
        <f t="shared" si="44"/>
        <v>0</v>
      </c>
      <c r="AA382" s="7">
        <f t="shared" si="45"/>
        <v>0</v>
      </c>
      <c r="AB382" s="72">
        <f t="shared" si="46"/>
        <v>0</v>
      </c>
    </row>
    <row r="383" spans="1:28" x14ac:dyDescent="0.15">
      <c r="X383" s="7">
        <f t="shared" si="42"/>
        <v>0</v>
      </c>
      <c r="Y383" s="7">
        <f t="shared" si="43"/>
        <v>0</v>
      </c>
      <c r="Z383" s="7">
        <f t="shared" si="44"/>
        <v>0</v>
      </c>
      <c r="AA383" s="7">
        <f t="shared" si="45"/>
        <v>0</v>
      </c>
      <c r="AB383" s="72">
        <f t="shared" si="46"/>
        <v>0</v>
      </c>
    </row>
    <row r="384" spans="1:28" x14ac:dyDescent="0.15">
      <c r="X384" s="7">
        <f t="shared" si="42"/>
        <v>0</v>
      </c>
      <c r="Y384" s="7">
        <f t="shared" si="43"/>
        <v>0</v>
      </c>
      <c r="Z384" s="7">
        <f t="shared" si="44"/>
        <v>0</v>
      </c>
      <c r="AA384" s="7">
        <f t="shared" si="45"/>
        <v>0</v>
      </c>
      <c r="AB384" s="72">
        <f t="shared" si="46"/>
        <v>0</v>
      </c>
    </row>
    <row r="385" spans="24:28" x14ac:dyDescent="0.15">
      <c r="X385" s="7">
        <f t="shared" si="42"/>
        <v>0</v>
      </c>
      <c r="Y385" s="7">
        <f t="shared" si="43"/>
        <v>0</v>
      </c>
      <c r="Z385" s="7">
        <f t="shared" si="44"/>
        <v>0</v>
      </c>
      <c r="AA385" s="7">
        <f t="shared" si="45"/>
        <v>0</v>
      </c>
      <c r="AB385" s="72">
        <f t="shared" si="46"/>
        <v>0</v>
      </c>
    </row>
    <row r="386" spans="24:28" x14ac:dyDescent="0.15">
      <c r="X386" s="7">
        <f t="shared" si="42"/>
        <v>0</v>
      </c>
      <c r="Y386" s="7">
        <f t="shared" si="43"/>
        <v>0</v>
      </c>
      <c r="Z386" s="7">
        <f t="shared" si="44"/>
        <v>0</v>
      </c>
      <c r="AA386" s="7">
        <f t="shared" si="45"/>
        <v>0</v>
      </c>
      <c r="AB386" s="72">
        <f t="shared" si="46"/>
        <v>0</v>
      </c>
    </row>
    <row r="387" spans="24:28" x14ac:dyDescent="0.15">
      <c r="X387" s="7">
        <f t="shared" si="42"/>
        <v>0</v>
      </c>
      <c r="Y387" s="7">
        <f t="shared" si="43"/>
        <v>0</v>
      </c>
      <c r="Z387" s="7">
        <f t="shared" si="44"/>
        <v>0</v>
      </c>
      <c r="AA387" s="7">
        <f t="shared" si="45"/>
        <v>0</v>
      </c>
      <c r="AB387" s="72">
        <f t="shared" si="46"/>
        <v>0</v>
      </c>
    </row>
    <row r="388" spans="24:28" x14ac:dyDescent="0.15">
      <c r="X388" s="7">
        <f t="shared" si="42"/>
        <v>0</v>
      </c>
      <c r="Y388" s="7">
        <f t="shared" si="43"/>
        <v>0</v>
      </c>
      <c r="Z388" s="7">
        <f t="shared" si="44"/>
        <v>0</v>
      </c>
      <c r="AA388" s="7">
        <f t="shared" si="45"/>
        <v>0</v>
      </c>
      <c r="AB388" s="72">
        <f t="shared" si="46"/>
        <v>0</v>
      </c>
    </row>
    <row r="389" spans="24:28" x14ac:dyDescent="0.15">
      <c r="X389" s="7">
        <f t="shared" ref="X389:X431" si="48">A603</f>
        <v>0</v>
      </c>
      <c r="Y389" s="7">
        <f t="shared" ref="Y389:Y431" si="49">SUMIF(E:E,A603,D:D)</f>
        <v>0</v>
      </c>
      <c r="Z389" s="7">
        <f t="shared" ref="Z389:Z431" si="50">SUMIF(M:M,A603,L:L)</f>
        <v>0</v>
      </c>
      <c r="AA389" s="7">
        <f t="shared" ref="AA389:AA431" si="51">SUM(Y389:Z389)</f>
        <v>0</v>
      </c>
      <c r="AB389" s="72">
        <f t="shared" ref="AB389:AB431" si="52">AA389/$AD$4</f>
        <v>0</v>
      </c>
    </row>
    <row r="390" spans="24:28" x14ac:dyDescent="0.15">
      <c r="X390" s="7">
        <f t="shared" si="48"/>
        <v>0</v>
      </c>
      <c r="Y390" s="7">
        <f t="shared" si="49"/>
        <v>0</v>
      </c>
      <c r="Z390" s="7">
        <f t="shared" si="50"/>
        <v>0</v>
      </c>
      <c r="AA390" s="7">
        <f t="shared" si="51"/>
        <v>0</v>
      </c>
      <c r="AB390" s="72">
        <f t="shared" si="52"/>
        <v>0</v>
      </c>
    </row>
    <row r="391" spans="24:28" x14ac:dyDescent="0.15">
      <c r="X391" s="7">
        <f t="shared" si="48"/>
        <v>0</v>
      </c>
      <c r="Y391" s="7">
        <f t="shared" si="49"/>
        <v>0</v>
      </c>
      <c r="Z391" s="7">
        <f t="shared" si="50"/>
        <v>0</v>
      </c>
      <c r="AA391" s="7">
        <f t="shared" si="51"/>
        <v>0</v>
      </c>
      <c r="AB391" s="72">
        <f t="shared" si="52"/>
        <v>0</v>
      </c>
    </row>
    <row r="392" spans="24:28" x14ac:dyDescent="0.15">
      <c r="X392" s="7">
        <f t="shared" si="48"/>
        <v>0</v>
      </c>
      <c r="Y392" s="7">
        <f t="shared" si="49"/>
        <v>0</v>
      </c>
      <c r="Z392" s="7">
        <f t="shared" si="50"/>
        <v>0</v>
      </c>
      <c r="AA392" s="7">
        <f t="shared" si="51"/>
        <v>0</v>
      </c>
      <c r="AB392" s="72">
        <f t="shared" si="52"/>
        <v>0</v>
      </c>
    </row>
    <row r="393" spans="24:28" x14ac:dyDescent="0.15">
      <c r="X393" s="7">
        <f t="shared" si="48"/>
        <v>0</v>
      </c>
      <c r="Y393" s="7">
        <f t="shared" si="49"/>
        <v>0</v>
      </c>
      <c r="Z393" s="7">
        <f t="shared" si="50"/>
        <v>0</v>
      </c>
      <c r="AA393" s="7">
        <f t="shared" si="51"/>
        <v>0</v>
      </c>
      <c r="AB393" s="72">
        <f t="shared" si="52"/>
        <v>0</v>
      </c>
    </row>
    <row r="394" spans="24:28" x14ac:dyDescent="0.15">
      <c r="X394" s="7">
        <f t="shared" si="48"/>
        <v>0</v>
      </c>
      <c r="Y394" s="7">
        <f t="shared" si="49"/>
        <v>0</v>
      </c>
      <c r="Z394" s="7">
        <f t="shared" si="50"/>
        <v>0</v>
      </c>
      <c r="AA394" s="7">
        <f t="shared" si="51"/>
        <v>0</v>
      </c>
      <c r="AB394" s="72">
        <f t="shared" si="52"/>
        <v>0</v>
      </c>
    </row>
    <row r="395" spans="24:28" x14ac:dyDescent="0.15">
      <c r="X395" s="7">
        <f t="shared" si="48"/>
        <v>0</v>
      </c>
      <c r="Y395" s="7">
        <f t="shared" si="49"/>
        <v>0</v>
      </c>
      <c r="Z395" s="7">
        <f t="shared" si="50"/>
        <v>0</v>
      </c>
      <c r="AA395" s="7">
        <f t="shared" si="51"/>
        <v>0</v>
      </c>
      <c r="AB395" s="72">
        <f t="shared" si="52"/>
        <v>0</v>
      </c>
    </row>
    <row r="396" spans="24:28" x14ac:dyDescent="0.15">
      <c r="X396" s="7">
        <f t="shared" si="48"/>
        <v>0</v>
      </c>
      <c r="Y396" s="7">
        <f t="shared" si="49"/>
        <v>0</v>
      </c>
      <c r="Z396" s="7">
        <f t="shared" si="50"/>
        <v>0</v>
      </c>
      <c r="AA396" s="7">
        <f t="shared" si="51"/>
        <v>0</v>
      </c>
      <c r="AB396" s="72">
        <f t="shared" si="52"/>
        <v>0</v>
      </c>
    </row>
    <row r="397" spans="24:28" x14ac:dyDescent="0.15">
      <c r="X397" s="7">
        <f t="shared" si="48"/>
        <v>0</v>
      </c>
      <c r="Y397" s="7">
        <f t="shared" si="49"/>
        <v>0</v>
      </c>
      <c r="Z397" s="7">
        <f t="shared" si="50"/>
        <v>0</v>
      </c>
      <c r="AA397" s="7">
        <f t="shared" si="51"/>
        <v>0</v>
      </c>
      <c r="AB397" s="72">
        <f t="shared" si="52"/>
        <v>0</v>
      </c>
    </row>
    <row r="398" spans="24:28" x14ac:dyDescent="0.15">
      <c r="X398" s="7">
        <f t="shared" si="48"/>
        <v>0</v>
      </c>
      <c r="Y398" s="7">
        <f t="shared" si="49"/>
        <v>0</v>
      </c>
      <c r="Z398" s="7">
        <f t="shared" si="50"/>
        <v>0</v>
      </c>
      <c r="AA398" s="7">
        <f t="shared" si="51"/>
        <v>0</v>
      </c>
      <c r="AB398" s="72">
        <f t="shared" si="52"/>
        <v>0</v>
      </c>
    </row>
    <row r="399" spans="24:28" x14ac:dyDescent="0.15">
      <c r="X399" s="7">
        <f t="shared" si="48"/>
        <v>0</v>
      </c>
      <c r="Y399" s="7">
        <f t="shared" si="49"/>
        <v>0</v>
      </c>
      <c r="Z399" s="7">
        <f t="shared" si="50"/>
        <v>0</v>
      </c>
      <c r="AA399" s="7">
        <f t="shared" si="51"/>
        <v>0</v>
      </c>
      <c r="AB399" s="72">
        <f t="shared" si="52"/>
        <v>0</v>
      </c>
    </row>
    <row r="400" spans="24:28" x14ac:dyDescent="0.15">
      <c r="X400" s="7">
        <f t="shared" si="48"/>
        <v>0</v>
      </c>
      <c r="Y400" s="7">
        <f t="shared" si="49"/>
        <v>0</v>
      </c>
      <c r="Z400" s="7">
        <f t="shared" si="50"/>
        <v>0</v>
      </c>
      <c r="AA400" s="7">
        <f t="shared" si="51"/>
        <v>0</v>
      </c>
      <c r="AB400" s="72">
        <f t="shared" si="52"/>
        <v>0</v>
      </c>
    </row>
    <row r="401" spans="24:28" x14ac:dyDescent="0.15">
      <c r="X401" s="7">
        <f t="shared" si="48"/>
        <v>0</v>
      </c>
      <c r="Y401" s="7">
        <f t="shared" si="49"/>
        <v>0</v>
      </c>
      <c r="Z401" s="7">
        <f t="shared" si="50"/>
        <v>0</v>
      </c>
      <c r="AA401" s="7">
        <f t="shared" si="51"/>
        <v>0</v>
      </c>
      <c r="AB401" s="72">
        <f t="shared" si="52"/>
        <v>0</v>
      </c>
    </row>
    <row r="402" spans="24:28" x14ac:dyDescent="0.15">
      <c r="X402" s="7">
        <f t="shared" si="48"/>
        <v>0</v>
      </c>
      <c r="Y402" s="7">
        <f t="shared" si="49"/>
        <v>0</v>
      </c>
      <c r="Z402" s="7">
        <f t="shared" si="50"/>
        <v>0</v>
      </c>
      <c r="AA402" s="7">
        <f t="shared" si="51"/>
        <v>0</v>
      </c>
      <c r="AB402" s="72">
        <f t="shared" si="52"/>
        <v>0</v>
      </c>
    </row>
    <row r="403" spans="24:28" x14ac:dyDescent="0.15">
      <c r="X403" s="7">
        <f t="shared" si="48"/>
        <v>0</v>
      </c>
      <c r="Y403" s="7">
        <f t="shared" si="49"/>
        <v>0</v>
      </c>
      <c r="Z403" s="7">
        <f t="shared" si="50"/>
        <v>0</v>
      </c>
      <c r="AA403" s="7">
        <f t="shared" si="51"/>
        <v>0</v>
      </c>
      <c r="AB403" s="72">
        <f t="shared" si="52"/>
        <v>0</v>
      </c>
    </row>
    <row r="404" spans="24:28" x14ac:dyDescent="0.15">
      <c r="X404" s="7">
        <f t="shared" si="48"/>
        <v>0</v>
      </c>
      <c r="Y404" s="7">
        <f t="shared" si="49"/>
        <v>0</v>
      </c>
      <c r="Z404" s="7">
        <f t="shared" si="50"/>
        <v>0</v>
      </c>
      <c r="AA404" s="7">
        <f t="shared" si="51"/>
        <v>0</v>
      </c>
      <c r="AB404" s="72">
        <f t="shared" si="52"/>
        <v>0</v>
      </c>
    </row>
    <row r="405" spans="24:28" x14ac:dyDescent="0.15">
      <c r="X405" s="7">
        <f t="shared" si="48"/>
        <v>0</v>
      </c>
      <c r="Y405" s="7">
        <f t="shared" si="49"/>
        <v>0</v>
      </c>
      <c r="Z405" s="7">
        <f t="shared" si="50"/>
        <v>0</v>
      </c>
      <c r="AA405" s="7">
        <f t="shared" si="51"/>
        <v>0</v>
      </c>
      <c r="AB405" s="72">
        <f t="shared" si="52"/>
        <v>0</v>
      </c>
    </row>
    <row r="406" spans="24:28" x14ac:dyDescent="0.15">
      <c r="X406" s="7">
        <f t="shared" si="48"/>
        <v>0</v>
      </c>
      <c r="Y406" s="7">
        <f t="shared" si="49"/>
        <v>0</v>
      </c>
      <c r="Z406" s="7">
        <f t="shared" si="50"/>
        <v>0</v>
      </c>
      <c r="AA406" s="7">
        <f t="shared" si="51"/>
        <v>0</v>
      </c>
      <c r="AB406" s="72">
        <f t="shared" si="52"/>
        <v>0</v>
      </c>
    </row>
    <row r="407" spans="24:28" x14ac:dyDescent="0.15">
      <c r="X407" s="7">
        <f t="shared" si="48"/>
        <v>0</v>
      </c>
      <c r="Y407" s="7">
        <f t="shared" si="49"/>
        <v>0</v>
      </c>
      <c r="Z407" s="7">
        <f t="shared" si="50"/>
        <v>0</v>
      </c>
      <c r="AA407" s="7">
        <f t="shared" si="51"/>
        <v>0</v>
      </c>
      <c r="AB407" s="72">
        <f t="shared" si="52"/>
        <v>0</v>
      </c>
    </row>
    <row r="408" spans="24:28" x14ac:dyDescent="0.15">
      <c r="X408" s="7">
        <f t="shared" si="48"/>
        <v>0</v>
      </c>
      <c r="Y408" s="7">
        <f t="shared" si="49"/>
        <v>0</v>
      </c>
      <c r="Z408" s="7">
        <f t="shared" si="50"/>
        <v>0</v>
      </c>
      <c r="AA408" s="7">
        <f t="shared" si="51"/>
        <v>0</v>
      </c>
      <c r="AB408" s="72">
        <f t="shared" si="52"/>
        <v>0</v>
      </c>
    </row>
    <row r="409" spans="24:28" x14ac:dyDescent="0.15">
      <c r="X409" s="7">
        <f t="shared" si="48"/>
        <v>0</v>
      </c>
      <c r="Y409" s="7">
        <f t="shared" si="49"/>
        <v>0</v>
      </c>
      <c r="Z409" s="7">
        <f t="shared" si="50"/>
        <v>0</v>
      </c>
      <c r="AA409" s="7">
        <f t="shared" si="51"/>
        <v>0</v>
      </c>
      <c r="AB409" s="72">
        <f t="shared" si="52"/>
        <v>0</v>
      </c>
    </row>
    <row r="410" spans="24:28" x14ac:dyDescent="0.15">
      <c r="X410" s="7">
        <f t="shared" si="48"/>
        <v>0</v>
      </c>
      <c r="Y410" s="7">
        <f t="shared" si="49"/>
        <v>0</v>
      </c>
      <c r="Z410" s="7">
        <f t="shared" si="50"/>
        <v>0</v>
      </c>
      <c r="AA410" s="7">
        <f t="shared" si="51"/>
        <v>0</v>
      </c>
      <c r="AB410" s="72">
        <f t="shared" si="52"/>
        <v>0</v>
      </c>
    </row>
    <row r="411" spans="24:28" x14ac:dyDescent="0.15">
      <c r="X411" s="7">
        <f t="shared" si="48"/>
        <v>0</v>
      </c>
      <c r="Y411" s="7">
        <f t="shared" si="49"/>
        <v>0</v>
      </c>
      <c r="Z411" s="7">
        <f t="shared" si="50"/>
        <v>0</v>
      </c>
      <c r="AA411" s="7">
        <f t="shared" si="51"/>
        <v>0</v>
      </c>
      <c r="AB411" s="72">
        <f t="shared" si="52"/>
        <v>0</v>
      </c>
    </row>
    <row r="412" spans="24:28" x14ac:dyDescent="0.15">
      <c r="X412" s="7">
        <f t="shared" si="48"/>
        <v>0</v>
      </c>
      <c r="Y412" s="7">
        <f t="shared" si="49"/>
        <v>0</v>
      </c>
      <c r="Z412" s="7">
        <f t="shared" si="50"/>
        <v>0</v>
      </c>
      <c r="AA412" s="7">
        <f t="shared" si="51"/>
        <v>0</v>
      </c>
      <c r="AB412" s="72">
        <f t="shared" si="52"/>
        <v>0</v>
      </c>
    </row>
    <row r="413" spans="24:28" x14ac:dyDescent="0.15">
      <c r="X413" s="7">
        <f t="shared" si="48"/>
        <v>0</v>
      </c>
      <c r="Y413" s="7">
        <f t="shared" si="49"/>
        <v>0</v>
      </c>
      <c r="Z413" s="7">
        <f t="shared" si="50"/>
        <v>0</v>
      </c>
      <c r="AA413" s="7">
        <f t="shared" si="51"/>
        <v>0</v>
      </c>
      <c r="AB413" s="72">
        <f t="shared" si="52"/>
        <v>0</v>
      </c>
    </row>
    <row r="414" spans="24:28" x14ac:dyDescent="0.15">
      <c r="X414" s="7">
        <f t="shared" si="48"/>
        <v>0</v>
      </c>
      <c r="Y414" s="7">
        <f t="shared" si="49"/>
        <v>0</v>
      </c>
      <c r="Z414" s="7">
        <f t="shared" si="50"/>
        <v>0</v>
      </c>
      <c r="AA414" s="7">
        <f t="shared" si="51"/>
        <v>0</v>
      </c>
      <c r="AB414" s="72">
        <f t="shared" si="52"/>
        <v>0</v>
      </c>
    </row>
    <row r="415" spans="24:28" x14ac:dyDescent="0.15">
      <c r="X415" s="7">
        <f t="shared" si="48"/>
        <v>0</v>
      </c>
      <c r="Y415" s="7">
        <f t="shared" si="49"/>
        <v>0</v>
      </c>
      <c r="Z415" s="7">
        <f t="shared" si="50"/>
        <v>0</v>
      </c>
      <c r="AA415" s="7">
        <f t="shared" si="51"/>
        <v>0</v>
      </c>
      <c r="AB415" s="72">
        <f t="shared" si="52"/>
        <v>0</v>
      </c>
    </row>
    <row r="416" spans="24:28" x14ac:dyDescent="0.15">
      <c r="X416" s="7">
        <f t="shared" si="48"/>
        <v>0</v>
      </c>
      <c r="Y416" s="7">
        <f t="shared" si="49"/>
        <v>0</v>
      </c>
      <c r="Z416" s="7">
        <f t="shared" si="50"/>
        <v>0</v>
      </c>
      <c r="AA416" s="7">
        <f t="shared" si="51"/>
        <v>0</v>
      </c>
      <c r="AB416" s="72">
        <f t="shared" si="52"/>
        <v>0</v>
      </c>
    </row>
    <row r="417" spans="24:28" x14ac:dyDescent="0.15">
      <c r="X417" s="7">
        <f t="shared" si="48"/>
        <v>0</v>
      </c>
      <c r="Y417" s="7">
        <f t="shared" si="49"/>
        <v>0</v>
      </c>
      <c r="Z417" s="7">
        <f t="shared" si="50"/>
        <v>0</v>
      </c>
      <c r="AA417" s="7">
        <f t="shared" si="51"/>
        <v>0</v>
      </c>
      <c r="AB417" s="72">
        <f t="shared" si="52"/>
        <v>0</v>
      </c>
    </row>
    <row r="418" spans="24:28" x14ac:dyDescent="0.15">
      <c r="X418" s="7">
        <f t="shared" si="48"/>
        <v>0</v>
      </c>
      <c r="Y418" s="7">
        <f t="shared" si="49"/>
        <v>0</v>
      </c>
      <c r="Z418" s="7">
        <f t="shared" si="50"/>
        <v>0</v>
      </c>
      <c r="AA418" s="7">
        <f t="shared" si="51"/>
        <v>0</v>
      </c>
      <c r="AB418" s="72">
        <f t="shared" si="52"/>
        <v>0</v>
      </c>
    </row>
    <row r="419" spans="24:28" x14ac:dyDescent="0.15">
      <c r="X419" s="7">
        <f t="shared" si="48"/>
        <v>0</v>
      </c>
      <c r="Y419" s="7">
        <f t="shared" si="49"/>
        <v>0</v>
      </c>
      <c r="Z419" s="7">
        <f t="shared" si="50"/>
        <v>0</v>
      </c>
      <c r="AA419" s="7">
        <f t="shared" si="51"/>
        <v>0</v>
      </c>
      <c r="AB419" s="72">
        <f t="shared" si="52"/>
        <v>0</v>
      </c>
    </row>
    <row r="420" spans="24:28" x14ac:dyDescent="0.15">
      <c r="X420" s="7">
        <f t="shared" si="48"/>
        <v>0</v>
      </c>
      <c r="Y420" s="7">
        <f t="shared" si="49"/>
        <v>0</v>
      </c>
      <c r="Z420" s="7">
        <f t="shared" si="50"/>
        <v>0</v>
      </c>
      <c r="AA420" s="7">
        <f t="shared" si="51"/>
        <v>0</v>
      </c>
      <c r="AB420" s="72">
        <f t="shared" si="52"/>
        <v>0</v>
      </c>
    </row>
    <row r="421" spans="24:28" x14ac:dyDescent="0.15">
      <c r="X421" s="7">
        <f t="shared" si="48"/>
        <v>0</v>
      </c>
      <c r="Y421" s="7">
        <f t="shared" si="49"/>
        <v>0</v>
      </c>
      <c r="Z421" s="7">
        <f t="shared" si="50"/>
        <v>0</v>
      </c>
      <c r="AA421" s="7">
        <f t="shared" si="51"/>
        <v>0</v>
      </c>
      <c r="AB421" s="72">
        <f t="shared" si="52"/>
        <v>0</v>
      </c>
    </row>
    <row r="422" spans="24:28" x14ac:dyDescent="0.15">
      <c r="X422" s="7">
        <f t="shared" si="48"/>
        <v>0</v>
      </c>
      <c r="Y422" s="7">
        <f t="shared" si="49"/>
        <v>0</v>
      </c>
      <c r="Z422" s="7">
        <f t="shared" si="50"/>
        <v>0</v>
      </c>
      <c r="AA422" s="7">
        <f t="shared" si="51"/>
        <v>0</v>
      </c>
      <c r="AB422" s="72">
        <f t="shared" si="52"/>
        <v>0</v>
      </c>
    </row>
    <row r="423" spans="24:28" x14ac:dyDescent="0.15">
      <c r="X423" s="7">
        <f t="shared" si="48"/>
        <v>0</v>
      </c>
      <c r="Y423" s="7">
        <f t="shared" si="49"/>
        <v>0</v>
      </c>
      <c r="Z423" s="7">
        <f t="shared" si="50"/>
        <v>0</v>
      </c>
      <c r="AA423" s="7">
        <f t="shared" si="51"/>
        <v>0</v>
      </c>
      <c r="AB423" s="72">
        <f t="shared" si="52"/>
        <v>0</v>
      </c>
    </row>
    <row r="424" spans="24:28" x14ac:dyDescent="0.15">
      <c r="X424" s="7">
        <f t="shared" si="48"/>
        <v>0</v>
      </c>
      <c r="Y424" s="7">
        <f t="shared" si="49"/>
        <v>0</v>
      </c>
      <c r="Z424" s="7">
        <f t="shared" si="50"/>
        <v>0</v>
      </c>
      <c r="AA424" s="7">
        <f t="shared" si="51"/>
        <v>0</v>
      </c>
      <c r="AB424" s="72">
        <f t="shared" si="52"/>
        <v>0</v>
      </c>
    </row>
    <row r="425" spans="24:28" x14ac:dyDescent="0.15">
      <c r="X425" s="7">
        <f t="shared" si="48"/>
        <v>0</v>
      </c>
      <c r="Y425" s="7">
        <f t="shared" si="49"/>
        <v>0</v>
      </c>
      <c r="Z425" s="7">
        <f t="shared" si="50"/>
        <v>0</v>
      </c>
      <c r="AA425" s="7">
        <f t="shared" si="51"/>
        <v>0</v>
      </c>
      <c r="AB425" s="72">
        <f t="shared" si="52"/>
        <v>0</v>
      </c>
    </row>
    <row r="426" spans="24:28" x14ac:dyDescent="0.15">
      <c r="X426" s="7">
        <f t="shared" si="48"/>
        <v>0</v>
      </c>
      <c r="Y426" s="7">
        <f t="shared" si="49"/>
        <v>0</v>
      </c>
      <c r="Z426" s="7">
        <f t="shared" si="50"/>
        <v>0</v>
      </c>
      <c r="AA426" s="7">
        <f t="shared" si="51"/>
        <v>0</v>
      </c>
      <c r="AB426" s="72">
        <f t="shared" si="52"/>
        <v>0</v>
      </c>
    </row>
    <row r="427" spans="24:28" x14ac:dyDescent="0.15">
      <c r="X427" s="7">
        <f t="shared" si="48"/>
        <v>0</v>
      </c>
      <c r="Y427" s="7">
        <f t="shared" si="49"/>
        <v>0</v>
      </c>
      <c r="Z427" s="7">
        <f t="shared" si="50"/>
        <v>0</v>
      </c>
      <c r="AA427" s="7">
        <f t="shared" si="51"/>
        <v>0</v>
      </c>
      <c r="AB427" s="72">
        <f t="shared" si="52"/>
        <v>0</v>
      </c>
    </row>
    <row r="428" spans="24:28" x14ac:dyDescent="0.15">
      <c r="X428" s="7">
        <f t="shared" si="48"/>
        <v>0</v>
      </c>
      <c r="Y428" s="7">
        <f t="shared" si="49"/>
        <v>0</v>
      </c>
      <c r="Z428" s="7">
        <f t="shared" si="50"/>
        <v>0</v>
      </c>
      <c r="AA428" s="7">
        <f t="shared" si="51"/>
        <v>0</v>
      </c>
      <c r="AB428" s="72">
        <f t="shared" si="52"/>
        <v>0</v>
      </c>
    </row>
    <row r="429" spans="24:28" x14ac:dyDescent="0.15">
      <c r="X429" s="7">
        <f t="shared" si="48"/>
        <v>0</v>
      </c>
      <c r="Y429" s="7">
        <f t="shared" si="49"/>
        <v>0</v>
      </c>
      <c r="Z429" s="7">
        <f t="shared" si="50"/>
        <v>0</v>
      </c>
      <c r="AA429" s="7">
        <f t="shared" si="51"/>
        <v>0</v>
      </c>
      <c r="AB429" s="72">
        <f t="shared" si="52"/>
        <v>0</v>
      </c>
    </row>
    <row r="430" spans="24:28" x14ac:dyDescent="0.15">
      <c r="X430" s="7">
        <f t="shared" si="48"/>
        <v>0</v>
      </c>
      <c r="Y430" s="7">
        <f t="shared" si="49"/>
        <v>0</v>
      </c>
      <c r="Z430" s="7">
        <f t="shared" si="50"/>
        <v>0</v>
      </c>
      <c r="AA430" s="7">
        <f t="shared" si="51"/>
        <v>0</v>
      </c>
      <c r="AB430" s="72">
        <f t="shared" si="52"/>
        <v>0</v>
      </c>
    </row>
    <row r="431" spans="24:28" x14ac:dyDescent="0.15">
      <c r="X431" s="7">
        <f t="shared" si="48"/>
        <v>0</v>
      </c>
      <c r="Y431" s="7">
        <f t="shared" si="49"/>
        <v>0</v>
      </c>
      <c r="Z431" s="7">
        <f t="shared" si="50"/>
        <v>0</v>
      </c>
      <c r="AA431" s="7">
        <f t="shared" si="51"/>
        <v>0</v>
      </c>
      <c r="AB431" s="72">
        <f t="shared" si="52"/>
        <v>0</v>
      </c>
    </row>
  </sheetData>
  <mergeCells count="28">
    <mergeCell ref="Q18:V18"/>
    <mergeCell ref="R19:U20"/>
    <mergeCell ref="V19:V20"/>
    <mergeCell ref="C111:E111"/>
    <mergeCell ref="L111:M111"/>
    <mergeCell ref="Q21:V21"/>
    <mergeCell ref="R22:U23"/>
    <mergeCell ref="V22:V23"/>
    <mergeCell ref="Q24:V24"/>
    <mergeCell ref="R100:U101"/>
    <mergeCell ref="V100:V101"/>
    <mergeCell ref="Q12:V12"/>
    <mergeCell ref="R13:U14"/>
    <mergeCell ref="V13:V14"/>
    <mergeCell ref="Q15:V15"/>
    <mergeCell ref="R16:U17"/>
    <mergeCell ref="V16:V17"/>
    <mergeCell ref="Q6:V6"/>
    <mergeCell ref="R7:U8"/>
    <mergeCell ref="V7:V8"/>
    <mergeCell ref="Q9:V9"/>
    <mergeCell ref="R10:U11"/>
    <mergeCell ref="V10:V11"/>
    <mergeCell ref="C2:E2"/>
    <mergeCell ref="L2:M2"/>
    <mergeCell ref="Q3:V3"/>
    <mergeCell ref="R4:U5"/>
    <mergeCell ref="V4:V5"/>
  </mergeCells>
  <dataValidations count="1">
    <dataValidation type="list" allowBlank="1" showInputMessage="1" showErrorMessage="1" sqref="M114:M214" xr:uid="{00000000-0002-0000-0800-000000000000}">
      <formula1>$A$218:$A$230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800-000001000000}">
          <x14:formula1>
            <xm:f>'tab bord'!$L$4:$L$400</xm:f>
          </x14:formula1>
          <xm:sqref>E5:E105 M5:M105 E114:E214</xm:sqref>
        </x14:dataValidation>
        <x14:dataValidation type="list" allowBlank="1" showInputMessage="1" showErrorMessage="1" xr:uid="{00000000-0002-0000-0800-000002000000}">
          <x14:formula1>
            <xm:f>achats!$V$3:$V$713</xm:f>
          </x14:formula1>
          <xm:sqref>F114:F214</xm:sqref>
        </x14:dataValidation>
        <x14:dataValidation type="list" allowBlank="1" showInputMessage="1" showErrorMessage="1" xr:uid="{00000000-0002-0000-0800-000003000000}">
          <x14:formula1>
            <xm:f>achats!$V$3:$V$712</xm:f>
          </x14:formula1>
          <xm:sqref>N5:N105 N114:N214</xm:sqref>
        </x14:dataValidation>
        <x14:dataValidation type="list" allowBlank="1" showInputMessage="1" showErrorMessage="1" xr:uid="{00000000-0002-0000-0800-000004000000}">
          <x14:formula1>
            <xm:f>achats!$V$3:$V$402</xm:f>
          </x14:formula1>
          <xm:sqref>F5:F105</xm:sqref>
        </x14:dataValidation>
        <x14:dataValidation type="list" allowBlank="1" showInputMessage="1" showErrorMessage="1" xr:uid="{00000000-0002-0000-0800-000005000000}">
          <x14:formula1>
            <xm:f>'Rég clients'!$A$5:$A$200</xm:f>
          </x14:formula1>
          <xm:sqref>A5:A105 I5:I105 A114:A214 I114:I214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tab bord</vt:lpstr>
      <vt:lpstr>achats</vt:lpstr>
      <vt:lpstr>1 23</vt:lpstr>
      <vt:lpstr>2 23</vt:lpstr>
      <vt:lpstr>3 23</vt:lpstr>
      <vt:lpstr>4 23</vt:lpstr>
      <vt:lpstr>5 20</vt:lpstr>
      <vt:lpstr>6 20</vt:lpstr>
      <vt:lpstr>7 23</vt:lpstr>
      <vt:lpstr>8 23</vt:lpstr>
      <vt:lpstr>9 20</vt:lpstr>
      <vt:lpstr>10 20</vt:lpstr>
      <vt:lpstr>11 20</vt:lpstr>
      <vt:lpstr>12 20</vt:lpstr>
      <vt:lpstr>Rég clients</vt:lpstr>
      <vt:lpstr>CH.I</vt:lpstr>
      <vt:lpstr>R Frs</vt:lpstr>
      <vt:lpstr>SOLDE Frs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</dc:creator>
  <cp:lastModifiedBy>RACHID AGRAF</cp:lastModifiedBy>
  <cp:lastPrinted>2018-07-31T14:44:32Z</cp:lastPrinted>
  <dcterms:created xsi:type="dcterms:W3CDTF">2017-07-19T11:09:02Z</dcterms:created>
  <dcterms:modified xsi:type="dcterms:W3CDTF">2023-09-26T19:20:36Z</dcterms:modified>
</cp:coreProperties>
</file>